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rcutt1\Documents\MS Office Suit\Excel\wff2018-19\"/>
    </mc:Choice>
  </mc:AlternateContent>
  <xr:revisionPtr revIDLastSave="0" documentId="13_ncr:1_{0349BBC6-D921-4F1C-A7A1-D339B93833AB}" xr6:coauthVersionLast="43" xr6:coauthVersionMax="43" xr10:uidLastSave="{00000000-0000-0000-0000-000000000000}"/>
  <bookViews>
    <workbookView xWindow="30" yWindow="30" windowWidth="11085" windowHeight="12645" tabRatio="741" firstSheet="71" activeTab="74" xr2:uid="{00000000-000D-0000-FFFF-FFFF00000000}"/>
  </bookViews>
  <sheets>
    <sheet name="Calendar" sheetId="204" r:id="rId1"/>
    <sheet name="P.Attendance" sheetId="260" r:id="rId2"/>
    <sheet name="RSharma" sheetId="126" r:id="rId3"/>
    <sheet name="DSharma" sheetId="189" r:id="rId4"/>
    <sheet name="COrcutt" sheetId="190" r:id="rId5"/>
    <sheet name="MHealy" sheetId="280" r:id="rId6"/>
    <sheet name="CConnell" sheetId="254" r:id="rId7"/>
    <sheet name="MThomas6" sheetId="193" r:id="rId8"/>
    <sheet name="MRobles6" sheetId="194" r:id="rId9"/>
    <sheet name="KMosser" sheetId="263" r:id="rId10"/>
    <sheet name="ADennis" sheetId="196" r:id="rId11"/>
    <sheet name="SAnderson" sheetId="195" r:id="rId12"/>
    <sheet name="TLang" sheetId="197" r:id="rId13"/>
    <sheet name="AThomson6" sheetId="198" r:id="rId14"/>
    <sheet name="AHellhake6" sheetId="199" r:id="rId15"/>
    <sheet name="MDoyel" sheetId="200" r:id="rId16"/>
    <sheet name="JWoodard6" sheetId="201" r:id="rId17"/>
    <sheet name="TWoodard6" sheetId="202" r:id="rId18"/>
    <sheet name="DGreen6" sheetId="203" r:id="rId19"/>
    <sheet name="PGreen6" sheetId="205" r:id="rId20"/>
    <sheet name="KTockey6" sheetId="255" r:id="rId21"/>
    <sheet name="JBrady6" sheetId="264" r:id="rId22"/>
    <sheet name="LChilds6" sheetId="257" r:id="rId23"/>
    <sheet name="TBrady6" sheetId="256" r:id="rId24"/>
    <sheet name="ARarang" sheetId="261" r:id="rId25"/>
    <sheet name="RKummer6" sheetId="206" r:id="rId26"/>
    <sheet name="DBrazell6" sheetId="207" r:id="rId27"/>
    <sheet name="PSchaffer" sheetId="208" r:id="rId28"/>
    <sheet name="TSikes" sheetId="209" r:id="rId29"/>
    <sheet name="LBouldridge" sheetId="265" r:id="rId30"/>
    <sheet name="ASpohr" sheetId="221" r:id="rId31"/>
    <sheet name="KCader6" sheetId="266" r:id="rId32"/>
    <sheet name="LHarjak" sheetId="220" r:id="rId33"/>
    <sheet name="MFridley6" sheetId="219" r:id="rId34"/>
    <sheet name="MStoufer" sheetId="218" r:id="rId35"/>
    <sheet name="MThomson" sheetId="217" r:id="rId36"/>
    <sheet name="JOrcutt" sheetId="216" r:id="rId37"/>
    <sheet name="MSchirman6" sheetId="215" r:id="rId38"/>
    <sheet name="GRuhl6" sheetId="213" r:id="rId39"/>
    <sheet name="DGoodwin" sheetId="27" r:id="rId40"/>
    <sheet name="DHogan" sheetId="262" r:id="rId41"/>
    <sheet name="LRuhl6" sheetId="212" r:id="rId42"/>
    <sheet name="SRuhl" sheetId="211" r:id="rId43"/>
    <sheet name="DHarkey6" sheetId="226" r:id="rId44"/>
    <sheet name="MHarkey6" sheetId="225" r:id="rId45"/>
    <sheet name="LPlasse6" sheetId="224" r:id="rId46"/>
    <sheet name="RPlasse6" sheetId="223" r:id="rId47"/>
    <sheet name="CHuygen" sheetId="267" r:id="rId48"/>
    <sheet name="AStern" sheetId="268" r:id="rId49"/>
    <sheet name="MClark" sheetId="269" r:id="rId50"/>
    <sheet name="BRoffeld6" sheetId="253" r:id="rId51"/>
    <sheet name="SParsons" sheetId="250" r:id="rId52"/>
    <sheet name="BCahill6" sheetId="249" r:id="rId53"/>
    <sheet name="KHough" sheetId="248" r:id="rId54"/>
    <sheet name="JBisler" sheetId="247" r:id="rId55"/>
    <sheet name="BBisler" sheetId="246" r:id="rId56"/>
    <sheet name="CBrady" sheetId="245" r:id="rId57"/>
    <sheet name="RGiuliani" sheetId="244" r:id="rId58"/>
    <sheet name="LLine" sheetId="243" r:id="rId59"/>
    <sheet name="KDavis" sheetId="242" r:id="rId60"/>
    <sheet name="EDycus" sheetId="270" r:id="rId61"/>
    <sheet name="KWade6" sheetId="273" r:id="rId62"/>
    <sheet name="DArrow" sheetId="272" r:id="rId63"/>
    <sheet name="SArrow6" sheetId="271" r:id="rId64"/>
    <sheet name="DSilveri" sheetId="274" r:id="rId65"/>
    <sheet name="RDecker" sheetId="275" r:id="rId66"/>
    <sheet name="CCamus" sheetId="276" r:id="rId67"/>
    <sheet name="ALongman" sheetId="277" r:id="rId68"/>
    <sheet name="DSteenwyk" sheetId="278" r:id="rId69"/>
    <sheet name="AGordon" sheetId="281" r:id="rId70"/>
    <sheet name="CDeetken" sheetId="279" r:id="rId71"/>
    <sheet name="TLewallen" sheetId="232" r:id="rId72"/>
    <sheet name="TKummer6" sheetId="231" r:id="rId73"/>
    <sheet name="BWibben" sheetId="230" r:id="rId74"/>
    <sheet name="THunt6" sheetId="229" r:id="rId75"/>
  </sheets>
  <definedNames>
    <definedName name="_tk1" localSheetId="69">TKummer6!#REF!</definedName>
    <definedName name="_tk1">TKummer6!#REF!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260" l="1"/>
  <c r="I31" i="260"/>
  <c r="F28" i="232" l="1"/>
  <c r="F31" i="232"/>
  <c r="E36" i="281"/>
  <c r="D36" i="281"/>
  <c r="C36" i="281"/>
  <c r="AB35" i="281"/>
  <c r="X35" i="281"/>
  <c r="W35" i="281"/>
  <c r="V35" i="281"/>
  <c r="M35" i="281"/>
  <c r="L35" i="281"/>
  <c r="K35" i="281"/>
  <c r="J35" i="281"/>
  <c r="I35" i="281"/>
  <c r="H35" i="281"/>
  <c r="G35" i="281"/>
  <c r="F35" i="281"/>
  <c r="B35" i="281"/>
  <c r="AB34" i="281"/>
  <c r="M34" i="281"/>
  <c r="O35" i="281" s="1"/>
  <c r="K34" i="281"/>
  <c r="J34" i="281"/>
  <c r="H34" i="281"/>
  <c r="I34" i="281" s="1"/>
  <c r="G34" i="281"/>
  <c r="F34" i="281"/>
  <c r="B34" i="281"/>
  <c r="AB33" i="281"/>
  <c r="M33" i="281"/>
  <c r="O34" i="281" s="1"/>
  <c r="K33" i="281"/>
  <c r="J33" i="281"/>
  <c r="H33" i="281"/>
  <c r="I33" i="281" s="1"/>
  <c r="B33" i="281"/>
  <c r="AB32" i="281"/>
  <c r="M32" i="281"/>
  <c r="N33" i="281" s="1"/>
  <c r="K32" i="281"/>
  <c r="J32" i="281"/>
  <c r="H32" i="281"/>
  <c r="B32" i="281"/>
  <c r="AB31" i="281"/>
  <c r="M31" i="281"/>
  <c r="L31" i="281" s="1"/>
  <c r="K31" i="281"/>
  <c r="J31" i="281"/>
  <c r="I31" i="281"/>
  <c r="H31" i="281"/>
  <c r="B31" i="281"/>
  <c r="AB30" i="281"/>
  <c r="M30" i="281"/>
  <c r="G32" i="281" s="1"/>
  <c r="K30" i="281"/>
  <c r="J30" i="281"/>
  <c r="H30" i="281"/>
  <c r="I30" i="281" s="1"/>
  <c r="B30" i="281"/>
  <c r="AB29" i="281"/>
  <c r="M29" i="281"/>
  <c r="O30" i="281" s="1"/>
  <c r="K29" i="281"/>
  <c r="J29" i="281"/>
  <c r="H29" i="281"/>
  <c r="I29" i="281" s="1"/>
  <c r="B29" i="281"/>
  <c r="AB28" i="281"/>
  <c r="M28" i="281"/>
  <c r="N29" i="281" s="1"/>
  <c r="K28" i="281"/>
  <c r="J28" i="281"/>
  <c r="H28" i="281"/>
  <c r="B28" i="281"/>
  <c r="AB27" i="281"/>
  <c r="X27" i="281"/>
  <c r="W27" i="281"/>
  <c r="V27" i="281"/>
  <c r="M27" i="281"/>
  <c r="L27" i="281" s="1"/>
  <c r="K27" i="281"/>
  <c r="J27" i="281"/>
  <c r="H27" i="281"/>
  <c r="I27" i="281" s="1"/>
  <c r="G27" i="281"/>
  <c r="B27" i="281"/>
  <c r="AB26" i="281"/>
  <c r="N26" i="281"/>
  <c r="M26" i="281"/>
  <c r="G28" i="281" s="1"/>
  <c r="K26" i="281"/>
  <c r="J26" i="281"/>
  <c r="H26" i="281"/>
  <c r="F26" i="281"/>
  <c r="B26" i="281"/>
  <c r="AB25" i="281"/>
  <c r="X25" i="281"/>
  <c r="M25" i="281"/>
  <c r="O26" i="281" s="1"/>
  <c r="K25" i="281"/>
  <c r="J25" i="281"/>
  <c r="I25" i="281"/>
  <c r="H25" i="281"/>
  <c r="G25" i="281"/>
  <c r="B25" i="281"/>
  <c r="AB24" i="281"/>
  <c r="X24" i="281"/>
  <c r="W24" i="281"/>
  <c r="V24" i="281"/>
  <c r="M24" i="281"/>
  <c r="N25" i="281" s="1"/>
  <c r="L24" i="281"/>
  <c r="K24" i="281"/>
  <c r="J24" i="281"/>
  <c r="I24" i="281"/>
  <c r="H24" i="281"/>
  <c r="G24" i="281"/>
  <c r="F24" i="281"/>
  <c r="B24" i="281"/>
  <c r="AB23" i="281"/>
  <c r="O23" i="281"/>
  <c r="M23" i="281"/>
  <c r="K23" i="281"/>
  <c r="J23" i="281"/>
  <c r="I23" i="281"/>
  <c r="H23" i="281"/>
  <c r="B23" i="281"/>
  <c r="AB22" i="281"/>
  <c r="N22" i="281"/>
  <c r="M22" i="281"/>
  <c r="N23" i="281" s="1"/>
  <c r="V23" i="281" s="1"/>
  <c r="L22" i="281"/>
  <c r="K22" i="281"/>
  <c r="J22" i="281"/>
  <c r="H22" i="281"/>
  <c r="F22" i="281"/>
  <c r="B22" i="281"/>
  <c r="AB21" i="281"/>
  <c r="X21" i="281"/>
  <c r="W21" i="281"/>
  <c r="V21" i="281"/>
  <c r="O21" i="281"/>
  <c r="M21" i="281"/>
  <c r="G23" i="281" s="1"/>
  <c r="L21" i="281"/>
  <c r="K21" i="281"/>
  <c r="J21" i="281"/>
  <c r="I21" i="281"/>
  <c r="H21" i="281"/>
  <c r="G21" i="281"/>
  <c r="F21" i="281"/>
  <c r="B21" i="281"/>
  <c r="AB20" i="281"/>
  <c r="X20" i="281"/>
  <c r="W20" i="281"/>
  <c r="V20" i="281"/>
  <c r="M20" i="281"/>
  <c r="N21" i="281" s="1"/>
  <c r="P21" i="281" s="1"/>
  <c r="L20" i="281"/>
  <c r="K20" i="281"/>
  <c r="J20" i="281"/>
  <c r="I20" i="281"/>
  <c r="H20" i="281"/>
  <c r="G20" i="281"/>
  <c r="F20" i="281"/>
  <c r="B20" i="281"/>
  <c r="AB19" i="281"/>
  <c r="X19" i="281"/>
  <c r="O19" i="281"/>
  <c r="M19" i="281"/>
  <c r="K19" i="281"/>
  <c r="J19" i="281"/>
  <c r="I19" i="281"/>
  <c r="H19" i="281"/>
  <c r="B19" i="281"/>
  <c r="AB18" i="281"/>
  <c r="M18" i="281"/>
  <c r="N19" i="281" s="1"/>
  <c r="L18" i="281"/>
  <c r="K18" i="281"/>
  <c r="J18" i="281"/>
  <c r="H18" i="281"/>
  <c r="B18" i="281"/>
  <c r="AB17" i="281"/>
  <c r="X17" i="281"/>
  <c r="V17" i="281"/>
  <c r="M17" i="281"/>
  <c r="G19" i="281" s="1"/>
  <c r="K17" i="281"/>
  <c r="J17" i="281"/>
  <c r="I17" i="281"/>
  <c r="H17" i="281"/>
  <c r="B17" i="281"/>
  <c r="AB16" i="281"/>
  <c r="M16" i="281"/>
  <c r="N17" i="281" s="1"/>
  <c r="L16" i="281"/>
  <c r="K16" i="281"/>
  <c r="J16" i="281"/>
  <c r="H16" i="281"/>
  <c r="B16" i="281"/>
  <c r="AB15" i="281"/>
  <c r="M15" i="281"/>
  <c r="K15" i="281"/>
  <c r="J15" i="281"/>
  <c r="I15" i="281"/>
  <c r="H15" i="281"/>
  <c r="G15" i="281"/>
  <c r="B15" i="281"/>
  <c r="AB14" i="281"/>
  <c r="X14" i="281"/>
  <c r="W14" i="281"/>
  <c r="V14" i="281"/>
  <c r="M14" i="281"/>
  <c r="G16" i="281" s="1"/>
  <c r="L14" i="281"/>
  <c r="K14" i="281"/>
  <c r="J14" i="281"/>
  <c r="I14" i="281"/>
  <c r="H14" i="281"/>
  <c r="G14" i="281"/>
  <c r="F14" i="281"/>
  <c r="B14" i="281"/>
  <c r="AB13" i="281"/>
  <c r="X13" i="281"/>
  <c r="W13" i="281"/>
  <c r="V13" i="281"/>
  <c r="O13" i="281"/>
  <c r="M13" i="281"/>
  <c r="O14" i="281" s="1"/>
  <c r="L13" i="281"/>
  <c r="K13" i="281"/>
  <c r="J13" i="281"/>
  <c r="I13" i="281"/>
  <c r="H13" i="281"/>
  <c r="G13" i="281"/>
  <c r="F13" i="281"/>
  <c r="B13" i="281"/>
  <c r="AB12" i="281"/>
  <c r="N12" i="281"/>
  <c r="M12" i="281"/>
  <c r="N13" i="281" s="1"/>
  <c r="P13" i="281" s="1"/>
  <c r="L12" i="281"/>
  <c r="K12" i="281"/>
  <c r="J12" i="281"/>
  <c r="H12" i="281"/>
  <c r="F12" i="281"/>
  <c r="B12" i="281"/>
  <c r="AB11" i="281"/>
  <c r="X11" i="281"/>
  <c r="W11" i="281"/>
  <c r="V11" i="281"/>
  <c r="M11" i="281"/>
  <c r="O12" i="281" s="1"/>
  <c r="L11" i="281"/>
  <c r="K11" i="281"/>
  <c r="J11" i="281"/>
  <c r="I11" i="281"/>
  <c r="H11" i="281"/>
  <c r="G11" i="281"/>
  <c r="F11" i="281"/>
  <c r="B11" i="281"/>
  <c r="AB10" i="281"/>
  <c r="N10" i="281"/>
  <c r="W10" i="281" s="1"/>
  <c r="M10" i="281"/>
  <c r="G12" i="281" s="1"/>
  <c r="L10" i="281"/>
  <c r="K10" i="281"/>
  <c r="J10" i="281"/>
  <c r="H10" i="281"/>
  <c r="B10" i="281"/>
  <c r="AB9" i="281"/>
  <c r="M9" i="281"/>
  <c r="O10" i="281" s="1"/>
  <c r="L9" i="281"/>
  <c r="K9" i="281"/>
  <c r="J9" i="281"/>
  <c r="H9" i="281"/>
  <c r="B9" i="281"/>
  <c r="AB8" i="281"/>
  <c r="X8" i="281"/>
  <c r="W8" i="281"/>
  <c r="V8" i="281"/>
  <c r="S8" i="281"/>
  <c r="M8" i="281"/>
  <c r="O9" i="281" s="1"/>
  <c r="K8" i="281"/>
  <c r="J8" i="281"/>
  <c r="I8" i="281"/>
  <c r="H8" i="281"/>
  <c r="B8" i="281"/>
  <c r="AB7" i="281"/>
  <c r="X7" i="281"/>
  <c r="W7" i="281"/>
  <c r="V7" i="281"/>
  <c r="S7" i="281"/>
  <c r="N7" i="281"/>
  <c r="M7" i="281"/>
  <c r="N8" i="281" s="1"/>
  <c r="P8" i="281" s="1"/>
  <c r="L7" i="281"/>
  <c r="K7" i="281"/>
  <c r="J7" i="281"/>
  <c r="H7" i="281"/>
  <c r="P7" i="281" s="1"/>
  <c r="B7" i="281"/>
  <c r="AB6" i="281"/>
  <c r="X6" i="281"/>
  <c r="W6" i="281"/>
  <c r="V6" i="281"/>
  <c r="S6" i="281"/>
  <c r="O6" i="281"/>
  <c r="N6" i="281"/>
  <c r="M6" i="281"/>
  <c r="O7" i="281" s="1"/>
  <c r="L6" i="281"/>
  <c r="K6" i="281"/>
  <c r="J6" i="281"/>
  <c r="H6" i="281"/>
  <c r="B6" i="281"/>
  <c r="V5" i="281"/>
  <c r="R16" i="281" s="1"/>
  <c r="H1" i="281"/>
  <c r="L34" i="281" l="1"/>
  <c r="F30" i="281"/>
  <c r="L32" i="281"/>
  <c r="G30" i="281"/>
  <c r="F31" i="281"/>
  <c r="L30" i="281"/>
  <c r="G31" i="281"/>
  <c r="L26" i="281"/>
  <c r="N30" i="281"/>
  <c r="F27" i="281"/>
  <c r="L28" i="281"/>
  <c r="N34" i="281"/>
  <c r="O11" i="281"/>
  <c r="Q8" i="281"/>
  <c r="R9" i="281"/>
  <c r="R12" i="281"/>
  <c r="O17" i="281"/>
  <c r="O29" i="281"/>
  <c r="O33" i="281"/>
  <c r="AA24" i="281"/>
  <c r="AA7" i="281"/>
  <c r="AA6" i="281"/>
  <c r="R14" i="281"/>
  <c r="O15" i="281"/>
  <c r="O25" i="281"/>
  <c r="O31" i="281"/>
  <c r="AA10" i="281"/>
  <c r="R18" i="281"/>
  <c r="O27" i="281"/>
  <c r="Q14" i="281"/>
  <c r="AA16" i="281"/>
  <c r="F18" i="281"/>
  <c r="Q22" i="281"/>
  <c r="Q23" i="281"/>
  <c r="Q26" i="281"/>
  <c r="AA28" i="281"/>
  <c r="Q30" i="281"/>
  <c r="Q35" i="281"/>
  <c r="Q33" i="281"/>
  <c r="Q29" i="281"/>
  <c r="Q25" i="281"/>
  <c r="Q21" i="281"/>
  <c r="Q7" i="281"/>
  <c r="P10" i="281"/>
  <c r="Q11" i="281"/>
  <c r="AA14" i="281"/>
  <c r="O16" i="281"/>
  <c r="L15" i="281"/>
  <c r="F16" i="281"/>
  <c r="Q18" i="281"/>
  <c r="I18" i="281"/>
  <c r="P19" i="281"/>
  <c r="W19" i="281"/>
  <c r="Q19" i="281"/>
  <c r="Q20" i="281"/>
  <c r="AA20" i="281"/>
  <c r="V22" i="281"/>
  <c r="P22" i="281"/>
  <c r="X22" i="281"/>
  <c r="V26" i="281"/>
  <c r="P26" i="281"/>
  <c r="X26" i="281"/>
  <c r="O28" i="281"/>
  <c r="N28" i="281"/>
  <c r="F28" i="281"/>
  <c r="Q28" i="281"/>
  <c r="I28" i="281"/>
  <c r="W29" i="281"/>
  <c r="V29" i="281"/>
  <c r="P29" i="281"/>
  <c r="P23" i="281"/>
  <c r="X23" i="281"/>
  <c r="W23" i="281"/>
  <c r="O32" i="281"/>
  <c r="N32" i="281"/>
  <c r="F32" i="281"/>
  <c r="W33" i="281"/>
  <c r="V33" i="281"/>
  <c r="P33" i="281"/>
  <c r="I7" i="281"/>
  <c r="R33" i="281"/>
  <c r="R29" i="281"/>
  <c r="R25" i="281"/>
  <c r="R21" i="281"/>
  <c r="R17" i="281"/>
  <c r="R13" i="281"/>
  <c r="R32" i="281"/>
  <c r="R28" i="281"/>
  <c r="R24" i="281"/>
  <c r="R20" i="281"/>
  <c r="R35" i="281"/>
  <c r="R31" i="281"/>
  <c r="R27" i="281"/>
  <c r="R23" i="281"/>
  <c r="R19" i="281"/>
  <c r="R15" i="281"/>
  <c r="R11" i="281"/>
  <c r="R8" i="281"/>
  <c r="I6" i="281"/>
  <c r="AA35" i="281"/>
  <c r="AA31" i="281"/>
  <c r="AA27" i="281"/>
  <c r="AA23" i="281"/>
  <c r="AA19" i="281"/>
  <c r="AA15" i="281"/>
  <c r="AA11" i="281"/>
  <c r="AA8" i="281"/>
  <c r="AA34" i="281"/>
  <c r="AA30" i="281"/>
  <c r="AA26" i="281"/>
  <c r="AA22" i="281"/>
  <c r="AA33" i="281"/>
  <c r="AA29" i="281"/>
  <c r="AA25" i="281"/>
  <c r="AA21" i="281"/>
  <c r="AA17" i="281"/>
  <c r="AA13" i="281"/>
  <c r="O8" i="281"/>
  <c r="R10" i="281"/>
  <c r="X12" i="281"/>
  <c r="V12" i="281"/>
  <c r="W12" i="281"/>
  <c r="N14" i="281"/>
  <c r="P14" i="281" s="1"/>
  <c r="Q16" i="281"/>
  <c r="I16" i="281"/>
  <c r="W17" i="281"/>
  <c r="P17" i="281"/>
  <c r="Q17" i="281"/>
  <c r="N18" i="281"/>
  <c r="R22" i="281"/>
  <c r="O24" i="281"/>
  <c r="L23" i="281"/>
  <c r="N24" i="281"/>
  <c r="P24" i="281" s="1"/>
  <c r="Q24" i="281"/>
  <c r="R26" i="281"/>
  <c r="Q31" i="281"/>
  <c r="G33" i="281"/>
  <c r="X33" i="281"/>
  <c r="R34" i="281"/>
  <c r="AA9" i="281"/>
  <c r="V10" i="281"/>
  <c r="X10" i="281"/>
  <c r="O18" i="281"/>
  <c r="L17" i="281"/>
  <c r="Q32" i="281"/>
  <c r="I32" i="281"/>
  <c r="P6" i="281"/>
  <c r="Q12" i="281"/>
  <c r="I12" i="281"/>
  <c r="Q6" i="281"/>
  <c r="R7" i="281"/>
  <c r="Q9" i="281"/>
  <c r="I9" i="281"/>
  <c r="B2" i="281"/>
  <c r="R6" i="281"/>
  <c r="L8" i="281"/>
  <c r="N9" i="281"/>
  <c r="Q10" i="281"/>
  <c r="I10" i="281"/>
  <c r="P12" i="281"/>
  <c r="AA12" i="281"/>
  <c r="Q13" i="281"/>
  <c r="Q15" i="281"/>
  <c r="N16" i="281"/>
  <c r="G17" i="281"/>
  <c r="AA18" i="281"/>
  <c r="O20" i="281"/>
  <c r="L19" i="281"/>
  <c r="V19" i="281"/>
  <c r="N20" i="281"/>
  <c r="P20" i="281" s="1"/>
  <c r="W22" i="281"/>
  <c r="W25" i="281"/>
  <c r="V25" i="281"/>
  <c r="P25" i="281"/>
  <c r="W26" i="281"/>
  <c r="Q27" i="281"/>
  <c r="G29" i="281"/>
  <c r="X29" i="281"/>
  <c r="R30" i="281"/>
  <c r="AA32" i="281"/>
  <c r="Q34" i="281"/>
  <c r="F10" i="281"/>
  <c r="N11" i="281"/>
  <c r="P11" i="281" s="1"/>
  <c r="F15" i="281"/>
  <c r="N15" i="281"/>
  <c r="G18" i="281"/>
  <c r="F19" i="281"/>
  <c r="G22" i="281"/>
  <c r="O22" i="281"/>
  <c r="F23" i="281"/>
  <c r="L25" i="281"/>
  <c r="G26" i="281"/>
  <c r="N27" i="281"/>
  <c r="P27" i="281" s="1"/>
  <c r="L29" i="281"/>
  <c r="N31" i="281"/>
  <c r="L33" i="281"/>
  <c r="N35" i="281"/>
  <c r="P35" i="281" s="1"/>
  <c r="F17" i="281"/>
  <c r="I22" i="281"/>
  <c r="F25" i="281"/>
  <c r="I26" i="281"/>
  <c r="F29" i="281"/>
  <c r="F33" i="281"/>
  <c r="H1" i="201"/>
  <c r="AB26" i="229"/>
  <c r="V7" i="229"/>
  <c r="I26" i="260"/>
  <c r="I50" i="260"/>
  <c r="I6" i="260"/>
  <c r="I1" i="260"/>
  <c r="I47" i="260"/>
  <c r="I40" i="260"/>
  <c r="I43" i="260"/>
  <c r="I54" i="260"/>
  <c r="I4" i="260"/>
  <c r="I56" i="260"/>
  <c r="I34" i="260"/>
  <c r="I39" i="260"/>
  <c r="I16" i="260"/>
  <c r="I14" i="260"/>
  <c r="I45" i="260"/>
  <c r="I32" i="260"/>
  <c r="I51" i="260"/>
  <c r="I12" i="260"/>
  <c r="H28" i="260"/>
  <c r="I36" i="260"/>
  <c r="I44" i="260"/>
  <c r="I59" i="260"/>
  <c r="I60" i="260"/>
  <c r="I68" i="260"/>
  <c r="I11" i="260"/>
  <c r="I38" i="260"/>
  <c r="I61" i="260"/>
  <c r="I3" i="260"/>
  <c r="I52" i="260"/>
  <c r="I22" i="260"/>
  <c r="I21" i="260"/>
  <c r="I10" i="260"/>
  <c r="I9" i="260"/>
  <c r="G28" i="260"/>
  <c r="I70" i="260"/>
  <c r="I37" i="260"/>
  <c r="I64" i="260"/>
  <c r="I48" i="260"/>
  <c r="I67" i="260"/>
  <c r="I30" i="260"/>
  <c r="I29" i="260"/>
  <c r="I33" i="260"/>
  <c r="I28" i="260"/>
  <c r="I24" i="260"/>
  <c r="I27" i="260"/>
  <c r="I57" i="260"/>
  <c r="I49" i="260"/>
  <c r="I7" i="260"/>
  <c r="I42" i="260"/>
  <c r="I69" i="260"/>
  <c r="I13" i="260"/>
  <c r="I25" i="260"/>
  <c r="I53" i="260"/>
  <c r="P34" i="281" l="1"/>
  <c r="W34" i="281"/>
  <c r="V34" i="281"/>
  <c r="X34" i="281"/>
  <c r="P30" i="281"/>
  <c r="W30" i="281"/>
  <c r="X30" i="281"/>
  <c r="V30" i="281"/>
  <c r="P31" i="281"/>
  <c r="X31" i="281"/>
  <c r="W31" i="281"/>
  <c r="V31" i="281"/>
  <c r="K3" i="281"/>
  <c r="L3" i="281" s="1"/>
  <c r="X16" i="281"/>
  <c r="V16" i="281"/>
  <c r="W16" i="281"/>
  <c r="P16" i="281"/>
  <c r="V9" i="281"/>
  <c r="X9" i="281"/>
  <c r="W9" i="281"/>
  <c r="P9" i="281"/>
  <c r="X28" i="281"/>
  <c r="W28" i="281"/>
  <c r="V28" i="281"/>
  <c r="P28" i="281"/>
  <c r="X32" i="281"/>
  <c r="W32" i="281"/>
  <c r="V32" i="281"/>
  <c r="P32" i="281"/>
  <c r="P15" i="281"/>
  <c r="S15" i="281" s="1"/>
  <c r="W15" i="281"/>
  <c r="X15" i="281"/>
  <c r="V15" i="281"/>
  <c r="S25" i="281"/>
  <c r="V18" i="281"/>
  <c r="X18" i="281"/>
  <c r="P18" i="281"/>
  <c r="W18" i="281"/>
  <c r="E36" i="280"/>
  <c r="D36" i="280"/>
  <c r="C36" i="280"/>
  <c r="AB35" i="280"/>
  <c r="M35" i="280"/>
  <c r="L35" i="280" s="1"/>
  <c r="K35" i="280"/>
  <c r="J35" i="280"/>
  <c r="H35" i="280"/>
  <c r="I35" i="280" s="1"/>
  <c r="G35" i="280"/>
  <c r="F35" i="280"/>
  <c r="B35" i="280"/>
  <c r="AB34" i="280"/>
  <c r="M34" i="280"/>
  <c r="O35" i="280" s="1"/>
  <c r="K34" i="280"/>
  <c r="J34" i="280"/>
  <c r="H34" i="280"/>
  <c r="I34" i="280" s="1"/>
  <c r="G34" i="280"/>
  <c r="F34" i="280"/>
  <c r="B34" i="280"/>
  <c r="AB33" i="280"/>
  <c r="M33" i="280"/>
  <c r="O34" i="280" s="1"/>
  <c r="K33" i="280"/>
  <c r="J33" i="280"/>
  <c r="I33" i="280"/>
  <c r="H33" i="280"/>
  <c r="B33" i="280"/>
  <c r="AB32" i="280"/>
  <c r="M32" i="280"/>
  <c r="N33" i="280" s="1"/>
  <c r="P33" i="280" s="1"/>
  <c r="K32" i="280"/>
  <c r="J32" i="280"/>
  <c r="H32" i="280"/>
  <c r="I32" i="280" s="1"/>
  <c r="B32" i="280"/>
  <c r="AB31" i="280"/>
  <c r="M31" i="280"/>
  <c r="O32" i="280" s="1"/>
  <c r="K31" i="280"/>
  <c r="J31" i="280"/>
  <c r="H31" i="280"/>
  <c r="I31" i="280" s="1"/>
  <c r="B31" i="280"/>
  <c r="AB30" i="280"/>
  <c r="M30" i="280"/>
  <c r="O31" i="280" s="1"/>
  <c r="K30" i="280"/>
  <c r="J30" i="280"/>
  <c r="H30" i="280"/>
  <c r="I30" i="280" s="1"/>
  <c r="F30" i="280"/>
  <c r="B30" i="280"/>
  <c r="AB29" i="280"/>
  <c r="M29" i="280"/>
  <c r="O30" i="280" s="1"/>
  <c r="L29" i="280"/>
  <c r="K29" i="280"/>
  <c r="J29" i="280"/>
  <c r="H29" i="280"/>
  <c r="I29" i="280" s="1"/>
  <c r="G29" i="280"/>
  <c r="B29" i="280"/>
  <c r="AB28" i="280"/>
  <c r="M28" i="280"/>
  <c r="O29" i="280" s="1"/>
  <c r="K28" i="280"/>
  <c r="J28" i="280"/>
  <c r="H28" i="280"/>
  <c r="I28" i="280" s="1"/>
  <c r="B28" i="280"/>
  <c r="AB27" i="280"/>
  <c r="M27" i="280"/>
  <c r="O28" i="280" s="1"/>
  <c r="K27" i="280"/>
  <c r="J27" i="280"/>
  <c r="H27" i="280"/>
  <c r="I27" i="280" s="1"/>
  <c r="B27" i="280"/>
  <c r="AB26" i="280"/>
  <c r="M26" i="280"/>
  <c r="O27" i="280" s="1"/>
  <c r="K26" i="280"/>
  <c r="J26" i="280"/>
  <c r="H26" i="280"/>
  <c r="I26" i="280" s="1"/>
  <c r="B26" i="280"/>
  <c r="AB25" i="280"/>
  <c r="M25" i="280"/>
  <c r="O26" i="280" s="1"/>
  <c r="K25" i="280"/>
  <c r="J25" i="280"/>
  <c r="H25" i="280"/>
  <c r="I25" i="280" s="1"/>
  <c r="B25" i="280"/>
  <c r="AB24" i="280"/>
  <c r="M24" i="280"/>
  <c r="N25" i="280" s="1"/>
  <c r="K24" i="280"/>
  <c r="J24" i="280"/>
  <c r="H24" i="280"/>
  <c r="B24" i="280"/>
  <c r="AB23" i="280"/>
  <c r="M23" i="280"/>
  <c r="O24" i="280" s="1"/>
  <c r="K23" i="280"/>
  <c r="J23" i="280"/>
  <c r="H23" i="280"/>
  <c r="I23" i="280" s="1"/>
  <c r="B23" i="280"/>
  <c r="AB22" i="280"/>
  <c r="M22" i="280"/>
  <c r="O23" i="280" s="1"/>
  <c r="K22" i="280"/>
  <c r="J22" i="280"/>
  <c r="I22" i="280"/>
  <c r="H22" i="280"/>
  <c r="B22" i="280"/>
  <c r="AB21" i="280"/>
  <c r="X21" i="280"/>
  <c r="W21" i="280"/>
  <c r="V21" i="280"/>
  <c r="S21" i="280"/>
  <c r="M21" i="280"/>
  <c r="O22" i="280" s="1"/>
  <c r="L21" i="280"/>
  <c r="K21" i="280"/>
  <c r="J21" i="280"/>
  <c r="I21" i="280"/>
  <c r="H21" i="280"/>
  <c r="B21" i="280"/>
  <c r="AB20" i="280"/>
  <c r="X20" i="280"/>
  <c r="W20" i="280"/>
  <c r="V20" i="280"/>
  <c r="S20" i="280"/>
  <c r="N20" i="280"/>
  <c r="M20" i="280"/>
  <c r="G22" i="280" s="1"/>
  <c r="L20" i="280"/>
  <c r="K20" i="280"/>
  <c r="J20" i="280"/>
  <c r="H20" i="280"/>
  <c r="G20" i="280"/>
  <c r="B20" i="280"/>
  <c r="AB19" i="280"/>
  <c r="X19" i="280"/>
  <c r="W19" i="280"/>
  <c r="V19" i="280"/>
  <c r="S19" i="280"/>
  <c r="N19" i="280"/>
  <c r="M19" i="280"/>
  <c r="O20" i="280" s="1"/>
  <c r="L19" i="280"/>
  <c r="K19" i="280"/>
  <c r="J19" i="280"/>
  <c r="H19" i="280"/>
  <c r="I19" i="280" s="1"/>
  <c r="G19" i="280"/>
  <c r="F19" i="280"/>
  <c r="B19" i="280"/>
  <c r="AB18" i="280"/>
  <c r="X18" i="280"/>
  <c r="W18" i="280"/>
  <c r="V18" i="280"/>
  <c r="S18" i="280"/>
  <c r="N18" i="280"/>
  <c r="M18" i="280"/>
  <c r="O19" i="280" s="1"/>
  <c r="L18" i="280"/>
  <c r="K18" i="280"/>
  <c r="J18" i="280"/>
  <c r="I18" i="280"/>
  <c r="H18" i="280"/>
  <c r="G18" i="280"/>
  <c r="F18" i="280"/>
  <c r="B18" i="280"/>
  <c r="AB17" i="280"/>
  <c r="X17" i="280"/>
  <c r="W17" i="280"/>
  <c r="V17" i="280"/>
  <c r="S17" i="280"/>
  <c r="O17" i="280"/>
  <c r="N17" i="280"/>
  <c r="M17" i="280"/>
  <c r="O18" i="280" s="1"/>
  <c r="L17" i="280"/>
  <c r="K17" i="280"/>
  <c r="J17" i="280"/>
  <c r="I17" i="280"/>
  <c r="H17" i="280"/>
  <c r="G17" i="280"/>
  <c r="F17" i="280"/>
  <c r="B17" i="280"/>
  <c r="AB16" i="280"/>
  <c r="X16" i="280"/>
  <c r="W16" i="280"/>
  <c r="V16" i="280"/>
  <c r="S16" i="280"/>
  <c r="N16" i="280"/>
  <c r="M16" i="280"/>
  <c r="L16" i="280"/>
  <c r="K16" i="280"/>
  <c r="J16" i="280"/>
  <c r="I16" i="280"/>
  <c r="H16" i="280"/>
  <c r="G16" i="280"/>
  <c r="F16" i="280"/>
  <c r="B16" i="280"/>
  <c r="AB15" i="280"/>
  <c r="X15" i="280"/>
  <c r="W15" i="280"/>
  <c r="V15" i="280"/>
  <c r="S15" i="280"/>
  <c r="N15" i="280"/>
  <c r="M15" i="280"/>
  <c r="O16" i="280" s="1"/>
  <c r="L15" i="280"/>
  <c r="K15" i="280"/>
  <c r="J15" i="280"/>
  <c r="I15" i="280"/>
  <c r="H15" i="280"/>
  <c r="P15" i="280" s="1"/>
  <c r="G15" i="280"/>
  <c r="F15" i="280"/>
  <c r="B15" i="280"/>
  <c r="AB14" i="280"/>
  <c r="X14" i="280"/>
  <c r="W14" i="280"/>
  <c r="V14" i="280"/>
  <c r="S14" i="280"/>
  <c r="N14" i="280"/>
  <c r="M14" i="280"/>
  <c r="O15" i="280" s="1"/>
  <c r="L14" i="280"/>
  <c r="K14" i="280"/>
  <c r="J14" i="280"/>
  <c r="I14" i="280"/>
  <c r="H14" i="280"/>
  <c r="G14" i="280"/>
  <c r="F14" i="280"/>
  <c r="B14" i="280"/>
  <c r="AB13" i="280"/>
  <c r="X13" i="280"/>
  <c r="W13" i="280"/>
  <c r="V13" i="280"/>
  <c r="S13" i="280"/>
  <c r="O13" i="280"/>
  <c r="N13" i="280"/>
  <c r="M13" i="280"/>
  <c r="O14" i="280" s="1"/>
  <c r="L13" i="280"/>
  <c r="K13" i="280"/>
  <c r="J13" i="280"/>
  <c r="I13" i="280"/>
  <c r="H13" i="280"/>
  <c r="G13" i="280"/>
  <c r="F13" i="280"/>
  <c r="B13" i="280"/>
  <c r="AB12" i="280"/>
  <c r="X12" i="280"/>
  <c r="W12" i="280"/>
  <c r="V12" i="280"/>
  <c r="S12" i="280"/>
  <c r="N12" i="280"/>
  <c r="M12" i="280"/>
  <c r="L12" i="280"/>
  <c r="K12" i="280"/>
  <c r="J12" i="280"/>
  <c r="I12" i="280"/>
  <c r="H12" i="280"/>
  <c r="P12" i="280" s="1"/>
  <c r="G12" i="280"/>
  <c r="F12" i="280"/>
  <c r="B12" i="280"/>
  <c r="AB11" i="280"/>
  <c r="X11" i="280"/>
  <c r="W11" i="280"/>
  <c r="V11" i="280"/>
  <c r="S11" i="280"/>
  <c r="N11" i="280"/>
  <c r="M11" i="280"/>
  <c r="O12" i="280" s="1"/>
  <c r="L11" i="280"/>
  <c r="K11" i="280"/>
  <c r="J11" i="280"/>
  <c r="I11" i="280"/>
  <c r="H11" i="280"/>
  <c r="P11" i="280" s="1"/>
  <c r="G11" i="280"/>
  <c r="F11" i="280"/>
  <c r="B11" i="280"/>
  <c r="AB10" i="280"/>
  <c r="X10" i="280"/>
  <c r="W10" i="280"/>
  <c r="V10" i="280"/>
  <c r="S10" i="280"/>
  <c r="N10" i="280"/>
  <c r="P10" i="280" s="1"/>
  <c r="M10" i="280"/>
  <c r="O11" i="280" s="1"/>
  <c r="L10" i="280"/>
  <c r="K10" i="280"/>
  <c r="J10" i="280"/>
  <c r="I10" i="280"/>
  <c r="H10" i="280"/>
  <c r="F10" i="280"/>
  <c r="B10" i="280"/>
  <c r="AB9" i="280"/>
  <c r="X9" i="280"/>
  <c r="W9" i="280"/>
  <c r="V9" i="280"/>
  <c r="S9" i="280"/>
  <c r="N9" i="280"/>
  <c r="M9" i="280"/>
  <c r="O10" i="280" s="1"/>
  <c r="L9" i="280"/>
  <c r="K9" i="280"/>
  <c r="J9" i="280"/>
  <c r="I9" i="280"/>
  <c r="H9" i="280"/>
  <c r="B9" i="280"/>
  <c r="AB8" i="280"/>
  <c r="X8" i="280"/>
  <c r="W8" i="280"/>
  <c r="V8" i="280"/>
  <c r="S8" i="280"/>
  <c r="N8" i="280"/>
  <c r="M8" i="280"/>
  <c r="O9" i="280" s="1"/>
  <c r="L8" i="280"/>
  <c r="K8" i="280"/>
  <c r="J8" i="280"/>
  <c r="I8" i="280"/>
  <c r="H8" i="280"/>
  <c r="P8" i="280" s="1"/>
  <c r="B8" i="280"/>
  <c r="AB7" i="280"/>
  <c r="X7" i="280"/>
  <c r="W7" i="280"/>
  <c r="V7" i="280"/>
  <c r="S7" i="280"/>
  <c r="O7" i="280"/>
  <c r="N7" i="280"/>
  <c r="M7" i="280"/>
  <c r="O8" i="280" s="1"/>
  <c r="L7" i="280"/>
  <c r="K7" i="280"/>
  <c r="J7" i="280"/>
  <c r="I7" i="280"/>
  <c r="H7" i="280"/>
  <c r="B7" i="280"/>
  <c r="AB6" i="280"/>
  <c r="X6" i="280"/>
  <c r="W6" i="280"/>
  <c r="V6" i="280"/>
  <c r="S6" i="280"/>
  <c r="O6" i="280"/>
  <c r="N6" i="280"/>
  <c r="M6" i="280"/>
  <c r="L6" i="280"/>
  <c r="K6" i="280"/>
  <c r="J6" i="280"/>
  <c r="I6" i="280"/>
  <c r="H6" i="280"/>
  <c r="B6" i="280"/>
  <c r="V5" i="280"/>
  <c r="R33" i="280" s="1"/>
  <c r="H1" i="280"/>
  <c r="I5" i="260"/>
  <c r="I8" i="260"/>
  <c r="I65" i="260"/>
  <c r="I15" i="260"/>
  <c r="I35" i="260"/>
  <c r="I18" i="260"/>
  <c r="I46" i="260"/>
  <c r="I41" i="260"/>
  <c r="I17" i="260"/>
  <c r="I20" i="260"/>
  <c r="I66" i="260"/>
  <c r="I2" i="260"/>
  <c r="I55" i="260"/>
  <c r="I62" i="260"/>
  <c r="I23" i="260"/>
  <c r="I58" i="260"/>
  <c r="I19" i="260"/>
  <c r="L34" i="280" l="1"/>
  <c r="S30" i="281"/>
  <c r="S31" i="281"/>
  <c r="S32" i="281"/>
  <c r="S33" i="281"/>
  <c r="S17" i="281"/>
  <c r="S23" i="281"/>
  <c r="S18" i="281"/>
  <c r="S21" i="281"/>
  <c r="S27" i="281"/>
  <c r="S24" i="281"/>
  <c r="W5" i="281"/>
  <c r="T18" i="281" s="1"/>
  <c r="S13" i="281"/>
  <c r="S35" i="281"/>
  <c r="S22" i="281"/>
  <c r="S28" i="281"/>
  <c r="S10" i="281"/>
  <c r="S9" i="281"/>
  <c r="S12" i="281"/>
  <c r="S26" i="281"/>
  <c r="S20" i="281"/>
  <c r="S19" i="281"/>
  <c r="S29" i="281"/>
  <c r="S14" i="281"/>
  <c r="S16" i="281"/>
  <c r="S11" i="281"/>
  <c r="S34" i="281"/>
  <c r="W33" i="280"/>
  <c r="L32" i="280"/>
  <c r="F33" i="280"/>
  <c r="L33" i="280"/>
  <c r="G30" i="280"/>
  <c r="F31" i="280"/>
  <c r="X33" i="280"/>
  <c r="G33" i="280"/>
  <c r="L30" i="280"/>
  <c r="G31" i="280"/>
  <c r="F32" i="280"/>
  <c r="L28" i="280"/>
  <c r="F29" i="280"/>
  <c r="L31" i="280"/>
  <c r="G32" i="280"/>
  <c r="V33" i="280"/>
  <c r="R18" i="280"/>
  <c r="AA35" i="280"/>
  <c r="L24" i="280"/>
  <c r="P6" i="280"/>
  <c r="P13" i="280"/>
  <c r="P14" i="280"/>
  <c r="O33" i="280"/>
  <c r="P9" i="280"/>
  <c r="P17" i="280"/>
  <c r="P18" i="280"/>
  <c r="P20" i="280"/>
  <c r="G26" i="280"/>
  <c r="G27" i="280"/>
  <c r="R10" i="280"/>
  <c r="P19" i="280"/>
  <c r="AA7" i="280"/>
  <c r="O25" i="280"/>
  <c r="AA11" i="280"/>
  <c r="R26" i="280"/>
  <c r="R34" i="280"/>
  <c r="P25" i="280"/>
  <c r="W25" i="280"/>
  <c r="X25" i="280"/>
  <c r="V25" i="280"/>
  <c r="R9" i="280"/>
  <c r="Q17" i="280"/>
  <c r="I20" i="280"/>
  <c r="F21" i="280"/>
  <c r="N21" i="280"/>
  <c r="P21" i="280" s="1"/>
  <c r="F22" i="280"/>
  <c r="N22" i="280"/>
  <c r="F23" i="280"/>
  <c r="N23" i="280"/>
  <c r="P23" i="280" s="1"/>
  <c r="G24" i="280"/>
  <c r="Q25" i="280"/>
  <c r="L25" i="280"/>
  <c r="L26" i="280"/>
  <c r="L27" i="280"/>
  <c r="N29" i="280"/>
  <c r="N30" i="280"/>
  <c r="N31" i="280"/>
  <c r="Q33" i="280"/>
  <c r="Q34" i="280"/>
  <c r="F24" i="280"/>
  <c r="G25" i="280"/>
  <c r="Q28" i="280"/>
  <c r="N32" i="280"/>
  <c r="R14" i="280"/>
  <c r="Q16" i="280"/>
  <c r="F20" i="280"/>
  <c r="G21" i="280"/>
  <c r="O21" i="280"/>
  <c r="R22" i="280"/>
  <c r="G23" i="280"/>
  <c r="Q24" i="280"/>
  <c r="F28" i="280"/>
  <c r="N28" i="280"/>
  <c r="P28" i="280" s="1"/>
  <c r="R30" i="280"/>
  <c r="Q32" i="280"/>
  <c r="N24" i="280"/>
  <c r="P24" i="280" s="1"/>
  <c r="Q10" i="280"/>
  <c r="Q30" i="280"/>
  <c r="R6" i="280"/>
  <c r="Q13" i="280"/>
  <c r="Q21" i="280"/>
  <c r="L22" i="280"/>
  <c r="L23" i="280"/>
  <c r="I24" i="280"/>
  <c r="F25" i="280"/>
  <c r="F26" i="280"/>
  <c r="N26" i="280"/>
  <c r="F27" i="280"/>
  <c r="N27" i="280"/>
  <c r="G28" i="280"/>
  <c r="Q29" i="280"/>
  <c r="N34" i="280"/>
  <c r="N35" i="280"/>
  <c r="AA12" i="280"/>
  <c r="P16" i="280"/>
  <c r="AA16" i="280"/>
  <c r="AA20" i="280"/>
  <c r="Q27" i="280"/>
  <c r="AA28" i="280"/>
  <c r="Q31" i="280"/>
  <c r="AA32" i="280"/>
  <c r="Q35" i="280"/>
  <c r="AA6" i="280"/>
  <c r="Q7" i="280"/>
  <c r="R8" i="280"/>
  <c r="R11" i="280"/>
  <c r="Q12" i="280"/>
  <c r="AA13" i="280"/>
  <c r="R15" i="280"/>
  <c r="AA17" i="280"/>
  <c r="R19" i="280"/>
  <c r="Q20" i="280"/>
  <c r="AA21" i="280"/>
  <c r="R23" i="280"/>
  <c r="AA25" i="280"/>
  <c r="R27" i="280"/>
  <c r="AA29" i="280"/>
  <c r="R31" i="280"/>
  <c r="AA33" i="280"/>
  <c r="R35" i="280"/>
  <c r="P7" i="280"/>
  <c r="Q8" i="280"/>
  <c r="AA24" i="280"/>
  <c r="Q6" i="280"/>
  <c r="R7" i="280"/>
  <c r="AA9" i="280"/>
  <c r="AA10" i="280"/>
  <c r="R12" i="280"/>
  <c r="AA14" i="280"/>
  <c r="R16" i="280"/>
  <c r="AA18" i="280"/>
  <c r="R20" i="280"/>
  <c r="AA22" i="280"/>
  <c r="R24" i="280"/>
  <c r="AA26" i="280"/>
  <c r="R28" i="280"/>
  <c r="AA30" i="280"/>
  <c r="R32" i="280"/>
  <c r="AA34" i="280"/>
  <c r="Q11" i="280"/>
  <c r="Q15" i="280"/>
  <c r="Q19" i="280"/>
  <c r="Q23" i="280"/>
  <c r="B2" i="280"/>
  <c r="AA8" i="280"/>
  <c r="Q9" i="280"/>
  <c r="R13" i="280"/>
  <c r="Q14" i="280"/>
  <c r="AA15" i="280"/>
  <c r="R17" i="280"/>
  <c r="Q18" i="280"/>
  <c r="AA19" i="280"/>
  <c r="R21" i="280"/>
  <c r="Q22" i="280"/>
  <c r="AA23" i="280"/>
  <c r="R25" i="280"/>
  <c r="Q26" i="280"/>
  <c r="AA27" i="280"/>
  <c r="R29" i="280"/>
  <c r="AA31" i="280"/>
  <c r="E36" i="279"/>
  <c r="D36" i="279"/>
  <c r="C36" i="279"/>
  <c r="AB35" i="279"/>
  <c r="X35" i="279"/>
  <c r="W35" i="279"/>
  <c r="V35" i="279"/>
  <c r="M35" i="279"/>
  <c r="L35" i="279"/>
  <c r="K35" i="279"/>
  <c r="J35" i="279"/>
  <c r="I35" i="279"/>
  <c r="H35" i="279"/>
  <c r="G35" i="279"/>
  <c r="F35" i="279"/>
  <c r="B35" i="279"/>
  <c r="AB34" i="279"/>
  <c r="X34" i="279"/>
  <c r="W34" i="279"/>
  <c r="V34" i="279"/>
  <c r="M34" i="279"/>
  <c r="O35" i="279" s="1"/>
  <c r="L34" i="279"/>
  <c r="K34" i="279"/>
  <c r="J34" i="279"/>
  <c r="I34" i="279"/>
  <c r="H34" i="279"/>
  <c r="G34" i="279"/>
  <c r="F34" i="279"/>
  <c r="B34" i="279"/>
  <c r="AB33" i="279"/>
  <c r="X33" i="279"/>
  <c r="W33" i="279"/>
  <c r="V33" i="279"/>
  <c r="M33" i="279"/>
  <c r="O34" i="279" s="1"/>
  <c r="L33" i="279"/>
  <c r="K33" i="279"/>
  <c r="J33" i="279"/>
  <c r="I33" i="279"/>
  <c r="H33" i="279"/>
  <c r="G33" i="279"/>
  <c r="F33" i="279"/>
  <c r="B33" i="279"/>
  <c r="AB32" i="279"/>
  <c r="X32" i="279"/>
  <c r="W32" i="279"/>
  <c r="V32" i="279"/>
  <c r="M32" i="279"/>
  <c r="O33" i="279" s="1"/>
  <c r="L32" i="279"/>
  <c r="K32" i="279"/>
  <c r="J32" i="279"/>
  <c r="I32" i="279"/>
  <c r="H32" i="279"/>
  <c r="G32" i="279"/>
  <c r="F32" i="279"/>
  <c r="B32" i="279"/>
  <c r="AB31" i="279"/>
  <c r="X31" i="279"/>
  <c r="W31" i="279"/>
  <c r="V31" i="279"/>
  <c r="M31" i="279"/>
  <c r="O32" i="279" s="1"/>
  <c r="L31" i="279"/>
  <c r="K31" i="279"/>
  <c r="J31" i="279"/>
  <c r="I31" i="279"/>
  <c r="H31" i="279"/>
  <c r="G31" i="279"/>
  <c r="F31" i="279"/>
  <c r="B31" i="279"/>
  <c r="AB30" i="279"/>
  <c r="M30" i="279"/>
  <c r="O31" i="279" s="1"/>
  <c r="K30" i="279"/>
  <c r="J30" i="279"/>
  <c r="H30" i="279"/>
  <c r="I30" i="279" s="1"/>
  <c r="G30" i="279"/>
  <c r="F30" i="279"/>
  <c r="B30" i="279"/>
  <c r="AB29" i="279"/>
  <c r="X29" i="279"/>
  <c r="W29" i="279"/>
  <c r="V29" i="279"/>
  <c r="M29" i="279"/>
  <c r="O30" i="279" s="1"/>
  <c r="L29" i="279"/>
  <c r="K29" i="279"/>
  <c r="J29" i="279"/>
  <c r="I29" i="279"/>
  <c r="H29" i="279"/>
  <c r="G29" i="279"/>
  <c r="F29" i="279"/>
  <c r="B29" i="279"/>
  <c r="AB28" i="279"/>
  <c r="X28" i="279"/>
  <c r="W28" i="279"/>
  <c r="V28" i="279"/>
  <c r="M28" i="279"/>
  <c r="O29" i="279" s="1"/>
  <c r="L28" i="279"/>
  <c r="K28" i="279"/>
  <c r="J28" i="279"/>
  <c r="I28" i="279"/>
  <c r="H28" i="279"/>
  <c r="G28" i="279"/>
  <c r="F28" i="279"/>
  <c r="B28" i="279"/>
  <c r="AB27" i="279"/>
  <c r="M27" i="279"/>
  <c r="O28" i="279" s="1"/>
  <c r="K27" i="279"/>
  <c r="J27" i="279"/>
  <c r="I27" i="279"/>
  <c r="H27" i="279"/>
  <c r="B27" i="279"/>
  <c r="AB26" i="279"/>
  <c r="X26" i="279"/>
  <c r="W26" i="279"/>
  <c r="V26" i="279"/>
  <c r="M26" i="279"/>
  <c r="O27" i="279" s="1"/>
  <c r="L26" i="279"/>
  <c r="K26" i="279"/>
  <c r="J26" i="279"/>
  <c r="I26" i="279"/>
  <c r="H26" i="279"/>
  <c r="G26" i="279"/>
  <c r="F26" i="279"/>
  <c r="B26" i="279"/>
  <c r="AB25" i="279"/>
  <c r="X25" i="279"/>
  <c r="W25" i="279"/>
  <c r="V25" i="279"/>
  <c r="M25" i="279"/>
  <c r="O26" i="279" s="1"/>
  <c r="L25" i="279"/>
  <c r="K25" i="279"/>
  <c r="J25" i="279"/>
  <c r="I25" i="279"/>
  <c r="H25" i="279"/>
  <c r="G25" i="279"/>
  <c r="F25" i="279"/>
  <c r="B25" i="279"/>
  <c r="AB24" i="279"/>
  <c r="M24" i="279"/>
  <c r="O25" i="279" s="1"/>
  <c r="K24" i="279"/>
  <c r="J24" i="279"/>
  <c r="H24" i="279"/>
  <c r="I24" i="279" s="1"/>
  <c r="G24" i="279"/>
  <c r="F24" i="279"/>
  <c r="B24" i="279"/>
  <c r="AB23" i="279"/>
  <c r="X23" i="279"/>
  <c r="W23" i="279"/>
  <c r="V23" i="279"/>
  <c r="M23" i="279"/>
  <c r="O24" i="279" s="1"/>
  <c r="L23" i="279"/>
  <c r="K23" i="279"/>
  <c r="J23" i="279"/>
  <c r="I23" i="279"/>
  <c r="H23" i="279"/>
  <c r="G23" i="279"/>
  <c r="F23" i="279"/>
  <c r="B23" i="279"/>
  <c r="AB22" i="279"/>
  <c r="X22" i="279"/>
  <c r="W22" i="279"/>
  <c r="V22" i="279"/>
  <c r="M22" i="279"/>
  <c r="O23" i="279" s="1"/>
  <c r="L22" i="279"/>
  <c r="K22" i="279"/>
  <c r="J22" i="279"/>
  <c r="I22" i="279"/>
  <c r="H22" i="279"/>
  <c r="G22" i="279"/>
  <c r="F22" i="279"/>
  <c r="B22" i="279"/>
  <c r="AB21" i="279"/>
  <c r="M21" i="279"/>
  <c r="O22" i="279" s="1"/>
  <c r="K21" i="279"/>
  <c r="J21" i="279"/>
  <c r="I21" i="279"/>
  <c r="H21" i="279"/>
  <c r="G21" i="279"/>
  <c r="F21" i="279"/>
  <c r="B21" i="279"/>
  <c r="AB20" i="279"/>
  <c r="X20" i="279"/>
  <c r="W20" i="279"/>
  <c r="V20" i="279"/>
  <c r="M20" i="279"/>
  <c r="O21" i="279" s="1"/>
  <c r="L20" i="279"/>
  <c r="K20" i="279"/>
  <c r="J20" i="279"/>
  <c r="I20" i="279"/>
  <c r="H20" i="279"/>
  <c r="G20" i="279"/>
  <c r="F20" i="279"/>
  <c r="B20" i="279"/>
  <c r="AB19" i="279"/>
  <c r="X19" i="279"/>
  <c r="W19" i="279"/>
  <c r="V19" i="279"/>
  <c r="M19" i="279"/>
  <c r="O20" i="279" s="1"/>
  <c r="L19" i="279"/>
  <c r="K19" i="279"/>
  <c r="J19" i="279"/>
  <c r="I19" i="279"/>
  <c r="H19" i="279"/>
  <c r="G19" i="279"/>
  <c r="F19" i="279"/>
  <c r="B19" i="279"/>
  <c r="AB18" i="279"/>
  <c r="M18" i="279"/>
  <c r="O19" i="279" s="1"/>
  <c r="K18" i="279"/>
  <c r="J18" i="279"/>
  <c r="H18" i="279"/>
  <c r="I18" i="279" s="1"/>
  <c r="G18" i="279"/>
  <c r="F18" i="279"/>
  <c r="B18" i="279"/>
  <c r="AB17" i="279"/>
  <c r="X17" i="279"/>
  <c r="W17" i="279"/>
  <c r="V17" i="279"/>
  <c r="S17" i="279"/>
  <c r="M17" i="279"/>
  <c r="O18" i="279" s="1"/>
  <c r="L17" i="279"/>
  <c r="K17" i="279"/>
  <c r="J17" i="279"/>
  <c r="I17" i="279"/>
  <c r="H17" i="279"/>
  <c r="G17" i="279"/>
  <c r="F17" i="279"/>
  <c r="B17" i="279"/>
  <c r="AB16" i="279"/>
  <c r="X16" i="279"/>
  <c r="W16" i="279"/>
  <c r="V16" i="279"/>
  <c r="S16" i="279"/>
  <c r="M16" i="279"/>
  <c r="O17" i="279" s="1"/>
  <c r="L16" i="279"/>
  <c r="K16" i="279"/>
  <c r="J16" i="279"/>
  <c r="I16" i="279"/>
  <c r="H16" i="279"/>
  <c r="G16" i="279"/>
  <c r="F16" i="279"/>
  <c r="B16" i="279"/>
  <c r="AB15" i="279"/>
  <c r="X15" i="279"/>
  <c r="W15" i="279"/>
  <c r="V15" i="279"/>
  <c r="S15" i="279"/>
  <c r="M15" i="279"/>
  <c r="O16" i="279" s="1"/>
  <c r="K15" i="279"/>
  <c r="J15" i="279"/>
  <c r="H15" i="279"/>
  <c r="I15" i="279" s="1"/>
  <c r="B15" i="279"/>
  <c r="AB14" i="279"/>
  <c r="X14" i="279"/>
  <c r="W14" i="279"/>
  <c r="V14" i="279"/>
  <c r="S14" i="279"/>
  <c r="N14" i="279"/>
  <c r="M14" i="279"/>
  <c r="O15" i="279" s="1"/>
  <c r="L14" i="279"/>
  <c r="K14" i="279"/>
  <c r="J14" i="279"/>
  <c r="I14" i="279"/>
  <c r="H14" i="279"/>
  <c r="G14" i="279"/>
  <c r="F14" i="279"/>
  <c r="B14" i="279"/>
  <c r="AB13" i="279"/>
  <c r="X13" i="279"/>
  <c r="W13" i="279"/>
  <c r="V13" i="279"/>
  <c r="S13" i="279"/>
  <c r="N13" i="279"/>
  <c r="M13" i="279"/>
  <c r="O14" i="279" s="1"/>
  <c r="L13" i="279"/>
  <c r="K13" i="279"/>
  <c r="J13" i="279"/>
  <c r="I13" i="279"/>
  <c r="H13" i="279"/>
  <c r="G13" i="279"/>
  <c r="F13" i="279"/>
  <c r="B13" i="279"/>
  <c r="AB12" i="279"/>
  <c r="X12" i="279"/>
  <c r="W12" i="279"/>
  <c r="V12" i="279"/>
  <c r="S12" i="279"/>
  <c r="N12" i="279"/>
  <c r="M12" i="279"/>
  <c r="O13" i="279" s="1"/>
  <c r="K12" i="279"/>
  <c r="J12" i="279"/>
  <c r="H12" i="279"/>
  <c r="I12" i="279" s="1"/>
  <c r="B12" i="279"/>
  <c r="AB11" i="279"/>
  <c r="X11" i="279"/>
  <c r="W11" i="279"/>
  <c r="V11" i="279"/>
  <c r="S11" i="279"/>
  <c r="N11" i="279"/>
  <c r="M11" i="279"/>
  <c r="O12" i="279" s="1"/>
  <c r="L11" i="279"/>
  <c r="K11" i="279"/>
  <c r="J11" i="279"/>
  <c r="I11" i="279"/>
  <c r="H11" i="279"/>
  <c r="G11" i="279"/>
  <c r="F11" i="279"/>
  <c r="B11" i="279"/>
  <c r="AB10" i="279"/>
  <c r="X10" i="279"/>
  <c r="W10" i="279"/>
  <c r="V10" i="279"/>
  <c r="S10" i="279"/>
  <c r="N10" i="279"/>
  <c r="M10" i="279"/>
  <c r="O11" i="279" s="1"/>
  <c r="L10" i="279"/>
  <c r="K10" i="279"/>
  <c r="J10" i="279"/>
  <c r="I10" i="279"/>
  <c r="H10" i="279"/>
  <c r="F10" i="279"/>
  <c r="B10" i="279"/>
  <c r="AB9" i="279"/>
  <c r="X9" i="279"/>
  <c r="W9" i="279"/>
  <c r="V9" i="279"/>
  <c r="S9" i="279"/>
  <c r="N9" i="279"/>
  <c r="M9" i="279"/>
  <c r="O10" i="279" s="1"/>
  <c r="L9" i="279"/>
  <c r="K9" i="279"/>
  <c r="J9" i="279"/>
  <c r="I9" i="279"/>
  <c r="H9" i="279"/>
  <c r="B9" i="279"/>
  <c r="AB8" i="279"/>
  <c r="X8" i="279"/>
  <c r="W8" i="279"/>
  <c r="V8" i="279"/>
  <c r="S8" i="279"/>
  <c r="N8" i="279"/>
  <c r="M8" i="279"/>
  <c r="O9" i="279" s="1"/>
  <c r="L8" i="279"/>
  <c r="K8" i="279"/>
  <c r="J8" i="279"/>
  <c r="I8" i="279"/>
  <c r="H8" i="279"/>
  <c r="B8" i="279"/>
  <c r="AB7" i="279"/>
  <c r="X7" i="279"/>
  <c r="W7" i="279"/>
  <c r="V7" i="279"/>
  <c r="S7" i="279"/>
  <c r="N7" i="279"/>
  <c r="M7" i="279"/>
  <c r="O8" i="279" s="1"/>
  <c r="K7" i="279"/>
  <c r="J7" i="279"/>
  <c r="I7" i="279"/>
  <c r="H7" i="279"/>
  <c r="B7" i="279"/>
  <c r="AB6" i="279"/>
  <c r="X6" i="279"/>
  <c r="W6" i="279"/>
  <c r="V6" i="279"/>
  <c r="S6" i="279"/>
  <c r="O6" i="279"/>
  <c r="N6" i="279"/>
  <c r="M6" i="279"/>
  <c r="O7" i="279" s="1"/>
  <c r="L6" i="279"/>
  <c r="K6" i="279"/>
  <c r="J6" i="279"/>
  <c r="I6" i="279"/>
  <c r="H6" i="279"/>
  <c r="B6" i="279"/>
  <c r="V5" i="279"/>
  <c r="R33" i="279" s="1"/>
  <c r="H1" i="279"/>
  <c r="F11" i="278"/>
  <c r="E36" i="278"/>
  <c r="D36" i="278"/>
  <c r="C36" i="278"/>
  <c r="AB35" i="278"/>
  <c r="M35" i="278"/>
  <c r="L35" i="278" s="1"/>
  <c r="K35" i="278"/>
  <c r="J35" i="278"/>
  <c r="H35" i="278"/>
  <c r="I35" i="278" s="1"/>
  <c r="G35" i="278"/>
  <c r="F35" i="278"/>
  <c r="B35" i="278"/>
  <c r="AB34" i="278"/>
  <c r="X34" i="278"/>
  <c r="M34" i="278"/>
  <c r="O35" i="278" s="1"/>
  <c r="K34" i="278"/>
  <c r="J34" i="278"/>
  <c r="H34" i="278"/>
  <c r="I34" i="278" s="1"/>
  <c r="G34" i="278"/>
  <c r="F34" i="278"/>
  <c r="B34" i="278"/>
  <c r="AB33" i="278"/>
  <c r="M33" i="278"/>
  <c r="N34" i="278" s="1"/>
  <c r="V34" i="278" s="1"/>
  <c r="K33" i="278"/>
  <c r="J33" i="278"/>
  <c r="I33" i="278"/>
  <c r="H33" i="278"/>
  <c r="G33" i="278"/>
  <c r="B33" i="278"/>
  <c r="AB32" i="278"/>
  <c r="M32" i="278"/>
  <c r="O33" i="278" s="1"/>
  <c r="L32" i="278"/>
  <c r="K32" i="278"/>
  <c r="J32" i="278"/>
  <c r="H32" i="278"/>
  <c r="I32" i="278" s="1"/>
  <c r="F32" i="278"/>
  <c r="B32" i="278"/>
  <c r="AB31" i="278"/>
  <c r="M31" i="278"/>
  <c r="O32" i="278" s="1"/>
  <c r="K31" i="278"/>
  <c r="J31" i="278"/>
  <c r="I31" i="278"/>
  <c r="H31" i="278"/>
  <c r="B31" i="278"/>
  <c r="AB30" i="278"/>
  <c r="M30" i="278"/>
  <c r="O31" i="278" s="1"/>
  <c r="L30" i="278"/>
  <c r="K30" i="278"/>
  <c r="J30" i="278"/>
  <c r="H30" i="278"/>
  <c r="I30" i="278" s="1"/>
  <c r="F30" i="278"/>
  <c r="B30" i="278"/>
  <c r="AB29" i="278"/>
  <c r="M29" i="278"/>
  <c r="O30" i="278" s="1"/>
  <c r="K29" i="278"/>
  <c r="J29" i="278"/>
  <c r="H29" i="278"/>
  <c r="I29" i="278" s="1"/>
  <c r="G29" i="278"/>
  <c r="F29" i="278"/>
  <c r="B29" i="278"/>
  <c r="AB28" i="278"/>
  <c r="M28" i="278"/>
  <c r="O29" i="278" s="1"/>
  <c r="L28" i="278"/>
  <c r="K28" i="278"/>
  <c r="J28" i="278"/>
  <c r="H28" i="278"/>
  <c r="I28" i="278" s="1"/>
  <c r="G28" i="278"/>
  <c r="F28" i="278"/>
  <c r="B28" i="278"/>
  <c r="AB27" i="278"/>
  <c r="X27" i="278"/>
  <c r="W27" i="278"/>
  <c r="V27" i="278"/>
  <c r="M27" i="278"/>
  <c r="O28" i="278" s="1"/>
  <c r="L27" i="278"/>
  <c r="K27" i="278"/>
  <c r="J27" i="278"/>
  <c r="I27" i="278"/>
  <c r="H27" i="278"/>
  <c r="G27" i="278"/>
  <c r="F27" i="278"/>
  <c r="B27" i="278"/>
  <c r="AB26" i="278"/>
  <c r="M26" i="278"/>
  <c r="O27" i="278" s="1"/>
  <c r="K26" i="278"/>
  <c r="J26" i="278"/>
  <c r="H26" i="278"/>
  <c r="I26" i="278" s="1"/>
  <c r="G26" i="278"/>
  <c r="F26" i="278"/>
  <c r="B26" i="278"/>
  <c r="AB25" i="278"/>
  <c r="M25" i="278"/>
  <c r="O26" i="278" s="1"/>
  <c r="K25" i="278"/>
  <c r="J25" i="278"/>
  <c r="I25" i="278"/>
  <c r="H25" i="278"/>
  <c r="F25" i="278"/>
  <c r="B25" i="278"/>
  <c r="AB24" i="278"/>
  <c r="M24" i="278"/>
  <c r="O25" i="278" s="1"/>
  <c r="K24" i="278"/>
  <c r="J24" i="278"/>
  <c r="I24" i="278"/>
  <c r="H24" i="278"/>
  <c r="F24" i="278"/>
  <c r="B24" i="278"/>
  <c r="AB23" i="278"/>
  <c r="M23" i="278"/>
  <c r="O24" i="278" s="1"/>
  <c r="K23" i="278"/>
  <c r="J23" i="278"/>
  <c r="H23" i="278"/>
  <c r="I23" i="278" s="1"/>
  <c r="G23" i="278"/>
  <c r="F23" i="278"/>
  <c r="B23" i="278"/>
  <c r="AB22" i="278"/>
  <c r="M22" i="278"/>
  <c r="O23" i="278" s="1"/>
  <c r="L22" i="278"/>
  <c r="K22" i="278"/>
  <c r="J22" i="278"/>
  <c r="H22" i="278"/>
  <c r="I22" i="278" s="1"/>
  <c r="G22" i="278"/>
  <c r="F22" i="278"/>
  <c r="B22" i="278"/>
  <c r="AB21" i="278"/>
  <c r="X21" i="278"/>
  <c r="W21" i="278"/>
  <c r="V21" i="278"/>
  <c r="M21" i="278"/>
  <c r="O22" i="278" s="1"/>
  <c r="L21" i="278"/>
  <c r="K21" i="278"/>
  <c r="J21" i="278"/>
  <c r="I21" i="278"/>
  <c r="H21" i="278"/>
  <c r="G21" i="278"/>
  <c r="F21" i="278"/>
  <c r="B21" i="278"/>
  <c r="AB20" i="278"/>
  <c r="X20" i="278"/>
  <c r="W20" i="278"/>
  <c r="V20" i="278"/>
  <c r="M20" i="278"/>
  <c r="O21" i="278" s="1"/>
  <c r="L20" i="278"/>
  <c r="K20" i="278"/>
  <c r="J20" i="278"/>
  <c r="I20" i="278"/>
  <c r="H20" i="278"/>
  <c r="G20" i="278"/>
  <c r="F20" i="278"/>
  <c r="B20" i="278"/>
  <c r="AB19" i="278"/>
  <c r="M19" i="278"/>
  <c r="O20" i="278" s="1"/>
  <c r="K19" i="278"/>
  <c r="J19" i="278"/>
  <c r="H19" i="278"/>
  <c r="I19" i="278" s="1"/>
  <c r="B19" i="278"/>
  <c r="AB18" i="278"/>
  <c r="M18" i="278"/>
  <c r="O19" i="278" s="1"/>
  <c r="L18" i="278"/>
  <c r="K18" i="278"/>
  <c r="J18" i="278"/>
  <c r="H18" i="278"/>
  <c r="I18" i="278" s="1"/>
  <c r="B18" i="278"/>
  <c r="AB17" i="278"/>
  <c r="M17" i="278"/>
  <c r="O18" i="278" s="1"/>
  <c r="K17" i="278"/>
  <c r="J17" i="278"/>
  <c r="I17" i="278"/>
  <c r="H17" i="278"/>
  <c r="G17" i="278"/>
  <c r="B17" i="278"/>
  <c r="AB16" i="278"/>
  <c r="M16" i="278"/>
  <c r="O17" i="278" s="1"/>
  <c r="K16" i="278"/>
  <c r="J16" i="278"/>
  <c r="H16" i="278"/>
  <c r="I16" i="278" s="1"/>
  <c r="G16" i="278"/>
  <c r="F16" i="278"/>
  <c r="B16" i="278"/>
  <c r="AB15" i="278"/>
  <c r="M15" i="278"/>
  <c r="O16" i="278" s="1"/>
  <c r="L15" i="278"/>
  <c r="K15" i="278"/>
  <c r="J15" i="278"/>
  <c r="H15" i="278"/>
  <c r="I15" i="278" s="1"/>
  <c r="B15" i="278"/>
  <c r="AB14" i="278"/>
  <c r="X14" i="278"/>
  <c r="W14" i="278"/>
  <c r="V14" i="278"/>
  <c r="M14" i="278"/>
  <c r="O15" i="278" s="1"/>
  <c r="L14" i="278"/>
  <c r="K14" i="278"/>
  <c r="J14" i="278"/>
  <c r="I14" i="278"/>
  <c r="H14" i="278"/>
  <c r="G14" i="278"/>
  <c r="F14" i="278"/>
  <c r="B14" i="278"/>
  <c r="AB13" i="278"/>
  <c r="X13" i="278"/>
  <c r="W13" i="278"/>
  <c r="V13" i="278"/>
  <c r="M13" i="278"/>
  <c r="N14" i="278" s="1"/>
  <c r="P14" i="278" s="1"/>
  <c r="L13" i="278"/>
  <c r="K13" i="278"/>
  <c r="J13" i="278"/>
  <c r="I13" i="278"/>
  <c r="H13" i="278"/>
  <c r="G13" i="278"/>
  <c r="F13" i="278"/>
  <c r="B13" i="278"/>
  <c r="AB12" i="278"/>
  <c r="M12" i="278"/>
  <c r="N13" i="278" s="1"/>
  <c r="L12" i="278"/>
  <c r="K12" i="278"/>
  <c r="J12" i="278"/>
  <c r="H12" i="278"/>
  <c r="I12" i="278" s="1"/>
  <c r="B12" i="278"/>
  <c r="AB11" i="278"/>
  <c r="M11" i="278"/>
  <c r="O12" i="278" s="1"/>
  <c r="L11" i="278"/>
  <c r="K11" i="278"/>
  <c r="J11" i="278"/>
  <c r="H11" i="278"/>
  <c r="I11" i="278" s="1"/>
  <c r="B11" i="278"/>
  <c r="AB10" i="278"/>
  <c r="M10" i="278"/>
  <c r="O11" i="278" s="1"/>
  <c r="K10" i="278"/>
  <c r="J10" i="278"/>
  <c r="H10" i="278"/>
  <c r="I10" i="278" s="1"/>
  <c r="B10" i="278"/>
  <c r="AB9" i="278"/>
  <c r="M9" i="278"/>
  <c r="N10" i="278" s="1"/>
  <c r="K9" i="278"/>
  <c r="J9" i="278"/>
  <c r="H9" i="278"/>
  <c r="I9" i="278" s="1"/>
  <c r="B9" i="278"/>
  <c r="AB8" i="278"/>
  <c r="X8" i="278"/>
  <c r="W8" i="278"/>
  <c r="V8" i="278"/>
  <c r="S8" i="278"/>
  <c r="M8" i="278"/>
  <c r="O9" i="278" s="1"/>
  <c r="K8" i="278"/>
  <c r="J8" i="278"/>
  <c r="H8" i="278"/>
  <c r="I8" i="278" s="1"/>
  <c r="B8" i="278"/>
  <c r="AB7" i="278"/>
  <c r="X7" i="278"/>
  <c r="W7" i="278"/>
  <c r="V7" i="278"/>
  <c r="S7" i="278"/>
  <c r="N7" i="278"/>
  <c r="M7" i="278"/>
  <c r="O8" i="278" s="1"/>
  <c r="K7" i="278"/>
  <c r="J7" i="278"/>
  <c r="H7" i="278"/>
  <c r="I7" i="278" s="1"/>
  <c r="B7" i="278"/>
  <c r="AB6" i="278"/>
  <c r="X6" i="278"/>
  <c r="W6" i="278"/>
  <c r="V6" i="278"/>
  <c r="S6" i="278"/>
  <c r="O6" i="278"/>
  <c r="N6" i="278"/>
  <c r="M6" i="278"/>
  <c r="O7" i="278" s="1"/>
  <c r="L6" i="278"/>
  <c r="K6" i="278"/>
  <c r="J6" i="278"/>
  <c r="H6" i="278"/>
  <c r="B6" i="278"/>
  <c r="V5" i="278"/>
  <c r="R33" i="278" s="1"/>
  <c r="H1" i="278"/>
  <c r="E36" i="277"/>
  <c r="D36" i="277"/>
  <c r="C36" i="277"/>
  <c r="AB35" i="277"/>
  <c r="X35" i="277"/>
  <c r="W35" i="277"/>
  <c r="V35" i="277"/>
  <c r="M35" i="277"/>
  <c r="L35" i="277"/>
  <c r="K35" i="277"/>
  <c r="J35" i="277"/>
  <c r="I35" i="277"/>
  <c r="H35" i="277"/>
  <c r="G35" i="277"/>
  <c r="F35" i="277"/>
  <c r="B35" i="277"/>
  <c r="AB34" i="277"/>
  <c r="X34" i="277"/>
  <c r="W34" i="277"/>
  <c r="V34" i="277"/>
  <c r="M34" i="277"/>
  <c r="O35" i="277" s="1"/>
  <c r="L34" i="277"/>
  <c r="K34" i="277"/>
  <c r="J34" i="277"/>
  <c r="I34" i="277"/>
  <c r="H34" i="277"/>
  <c r="G34" i="277"/>
  <c r="F34" i="277"/>
  <c r="B34" i="277"/>
  <c r="AB33" i="277"/>
  <c r="X33" i="277"/>
  <c r="W33" i="277"/>
  <c r="V33" i="277"/>
  <c r="M33" i="277"/>
  <c r="O34" i="277" s="1"/>
  <c r="L33" i="277"/>
  <c r="K33" i="277"/>
  <c r="J33" i="277"/>
  <c r="I33" i="277"/>
  <c r="H33" i="277"/>
  <c r="G33" i="277"/>
  <c r="F33" i="277"/>
  <c r="B33" i="277"/>
  <c r="AB32" i="277"/>
  <c r="X32" i="277"/>
  <c r="W32" i="277"/>
  <c r="V32" i="277"/>
  <c r="M32" i="277"/>
  <c r="O33" i="277" s="1"/>
  <c r="L32" i="277"/>
  <c r="K32" i="277"/>
  <c r="J32" i="277"/>
  <c r="I32" i="277"/>
  <c r="H32" i="277"/>
  <c r="G32" i="277"/>
  <c r="F32" i="277"/>
  <c r="B32" i="277"/>
  <c r="AB31" i="277"/>
  <c r="M31" i="277"/>
  <c r="O32" i="277" s="1"/>
  <c r="K31" i="277"/>
  <c r="J31" i="277"/>
  <c r="H31" i="277"/>
  <c r="I31" i="277" s="1"/>
  <c r="G31" i="277"/>
  <c r="F31" i="277"/>
  <c r="B31" i="277"/>
  <c r="AB30" i="277"/>
  <c r="X30" i="277"/>
  <c r="W30" i="277"/>
  <c r="V30" i="277"/>
  <c r="M30" i="277"/>
  <c r="O31" i="277" s="1"/>
  <c r="L30" i="277"/>
  <c r="K30" i="277"/>
  <c r="J30" i="277"/>
  <c r="I30" i="277"/>
  <c r="H30" i="277"/>
  <c r="G30" i="277"/>
  <c r="F30" i="277"/>
  <c r="B30" i="277"/>
  <c r="AB29" i="277"/>
  <c r="X29" i="277"/>
  <c r="W29" i="277"/>
  <c r="V29" i="277"/>
  <c r="M29" i="277"/>
  <c r="O30" i="277" s="1"/>
  <c r="L29" i="277"/>
  <c r="K29" i="277"/>
  <c r="J29" i="277"/>
  <c r="I29" i="277"/>
  <c r="H29" i="277"/>
  <c r="G29" i="277"/>
  <c r="F29" i="277"/>
  <c r="B29" i="277"/>
  <c r="AB28" i="277"/>
  <c r="X28" i="277"/>
  <c r="W28" i="277"/>
  <c r="V28" i="277"/>
  <c r="M28" i="277"/>
  <c r="O29" i="277" s="1"/>
  <c r="L28" i="277"/>
  <c r="K28" i="277"/>
  <c r="J28" i="277"/>
  <c r="I28" i="277"/>
  <c r="H28" i="277"/>
  <c r="G28" i="277"/>
  <c r="F28" i="277"/>
  <c r="B28" i="277"/>
  <c r="AB27" i="277"/>
  <c r="X27" i="277"/>
  <c r="W27" i="277"/>
  <c r="V27" i="277"/>
  <c r="M27" i="277"/>
  <c r="O28" i="277" s="1"/>
  <c r="L27" i="277"/>
  <c r="K27" i="277"/>
  <c r="J27" i="277"/>
  <c r="I27" i="277"/>
  <c r="H27" i="277"/>
  <c r="G27" i="277"/>
  <c r="F27" i="277"/>
  <c r="B27" i="277"/>
  <c r="AB26" i="277"/>
  <c r="X26" i="277"/>
  <c r="W26" i="277"/>
  <c r="V26" i="277"/>
  <c r="M26" i="277"/>
  <c r="N27" i="277" s="1"/>
  <c r="P27" i="277" s="1"/>
  <c r="L26" i="277"/>
  <c r="K26" i="277"/>
  <c r="J26" i="277"/>
  <c r="I26" i="277"/>
  <c r="H26" i="277"/>
  <c r="G26" i="277"/>
  <c r="F26" i="277"/>
  <c r="B26" i="277"/>
  <c r="AB25" i="277"/>
  <c r="X25" i="277"/>
  <c r="W25" i="277"/>
  <c r="V25" i="277"/>
  <c r="M25" i="277"/>
  <c r="O26" i="277" s="1"/>
  <c r="L25" i="277"/>
  <c r="K25" i="277"/>
  <c r="J25" i="277"/>
  <c r="I25" i="277"/>
  <c r="H25" i="277"/>
  <c r="G25" i="277"/>
  <c r="F25" i="277"/>
  <c r="B25" i="277"/>
  <c r="AB24" i="277"/>
  <c r="X24" i="277"/>
  <c r="W24" i="277"/>
  <c r="V24" i="277"/>
  <c r="M24" i="277"/>
  <c r="O25" i="277" s="1"/>
  <c r="L24" i="277"/>
  <c r="K24" i="277"/>
  <c r="J24" i="277"/>
  <c r="I24" i="277"/>
  <c r="H24" i="277"/>
  <c r="G24" i="277"/>
  <c r="F24" i="277"/>
  <c r="B24" i="277"/>
  <c r="AB23" i="277"/>
  <c r="X23" i="277"/>
  <c r="W23" i="277"/>
  <c r="V23" i="277"/>
  <c r="M23" i="277"/>
  <c r="O24" i="277" s="1"/>
  <c r="L23" i="277"/>
  <c r="K23" i="277"/>
  <c r="J23" i="277"/>
  <c r="I23" i="277"/>
  <c r="H23" i="277"/>
  <c r="G23" i="277"/>
  <c r="F23" i="277"/>
  <c r="B23" i="277"/>
  <c r="AB22" i="277"/>
  <c r="X22" i="277"/>
  <c r="W22" i="277"/>
  <c r="V22" i="277"/>
  <c r="M22" i="277"/>
  <c r="N23" i="277" s="1"/>
  <c r="P23" i="277" s="1"/>
  <c r="L22" i="277"/>
  <c r="K22" i="277"/>
  <c r="J22" i="277"/>
  <c r="I22" i="277"/>
  <c r="H22" i="277"/>
  <c r="G22" i="277"/>
  <c r="F22" i="277"/>
  <c r="B22" i="277"/>
  <c r="AB21" i="277"/>
  <c r="X21" i="277"/>
  <c r="W21" i="277"/>
  <c r="V21" i="277"/>
  <c r="M21" i="277"/>
  <c r="O22" i="277" s="1"/>
  <c r="L21" i="277"/>
  <c r="K21" i="277"/>
  <c r="J21" i="277"/>
  <c r="I21" i="277"/>
  <c r="H21" i="277"/>
  <c r="G21" i="277"/>
  <c r="F21" i="277"/>
  <c r="B21" i="277"/>
  <c r="AB20" i="277"/>
  <c r="M20" i="277"/>
  <c r="O21" i="277" s="1"/>
  <c r="K20" i="277"/>
  <c r="J20" i="277"/>
  <c r="H20" i="277"/>
  <c r="I20" i="277" s="1"/>
  <c r="B20" i="277"/>
  <c r="AB19" i="277"/>
  <c r="M19" i="277"/>
  <c r="O20" i="277" s="1"/>
  <c r="K19" i="277"/>
  <c r="J19" i="277"/>
  <c r="H19" i="277"/>
  <c r="I19" i="277" s="1"/>
  <c r="B19" i="277"/>
  <c r="AB18" i="277"/>
  <c r="M18" i="277"/>
  <c r="N19" i="277" s="1"/>
  <c r="K18" i="277"/>
  <c r="J18" i="277"/>
  <c r="I18" i="277"/>
  <c r="H18" i="277"/>
  <c r="F18" i="277"/>
  <c r="B18" i="277"/>
  <c r="AB17" i="277"/>
  <c r="M17" i="277"/>
  <c r="O18" i="277" s="1"/>
  <c r="K17" i="277"/>
  <c r="J17" i="277"/>
  <c r="I17" i="277"/>
  <c r="H17" i="277"/>
  <c r="G17" i="277"/>
  <c r="F17" i="277"/>
  <c r="B17" i="277"/>
  <c r="AB16" i="277"/>
  <c r="M16" i="277"/>
  <c r="O17" i="277" s="1"/>
  <c r="L16" i="277"/>
  <c r="K16" i="277"/>
  <c r="J16" i="277"/>
  <c r="H16" i="277"/>
  <c r="I16" i="277" s="1"/>
  <c r="G16" i="277"/>
  <c r="F16" i="277"/>
  <c r="B16" i="277"/>
  <c r="AB15" i="277"/>
  <c r="X15" i="277"/>
  <c r="W15" i="277"/>
  <c r="V15" i="277"/>
  <c r="M15" i="277"/>
  <c r="O16" i="277" s="1"/>
  <c r="L15" i="277"/>
  <c r="K15" i="277"/>
  <c r="J15" i="277"/>
  <c r="I15" i="277"/>
  <c r="H15" i="277"/>
  <c r="G15" i="277"/>
  <c r="F15" i="277"/>
  <c r="B15" i="277"/>
  <c r="AB14" i="277"/>
  <c r="M14" i="277"/>
  <c r="O15" i="277" s="1"/>
  <c r="K14" i="277"/>
  <c r="J14" i="277"/>
  <c r="I14" i="277"/>
  <c r="H14" i="277"/>
  <c r="B14" i="277"/>
  <c r="AB13" i="277"/>
  <c r="M13" i="277"/>
  <c r="O14" i="277" s="1"/>
  <c r="K13" i="277"/>
  <c r="J13" i="277"/>
  <c r="H13" i="277"/>
  <c r="I13" i="277" s="1"/>
  <c r="B13" i="277"/>
  <c r="AB12" i="277"/>
  <c r="X12" i="277"/>
  <c r="W12" i="277"/>
  <c r="V12" i="277"/>
  <c r="M12" i="277"/>
  <c r="N13" i="277" s="1"/>
  <c r="X13" i="277" s="1"/>
  <c r="L12" i="277"/>
  <c r="K12" i="277"/>
  <c r="J12" i="277"/>
  <c r="I12" i="277"/>
  <c r="H12" i="277"/>
  <c r="G12" i="277"/>
  <c r="F12" i="277"/>
  <c r="B12" i="277"/>
  <c r="AB11" i="277"/>
  <c r="X11" i="277"/>
  <c r="W11" i="277"/>
  <c r="V11" i="277"/>
  <c r="M11" i="277"/>
  <c r="O12" i="277" s="1"/>
  <c r="K11" i="277"/>
  <c r="J11" i="277"/>
  <c r="H11" i="277"/>
  <c r="I11" i="277" s="1"/>
  <c r="B11" i="277"/>
  <c r="AB10" i="277"/>
  <c r="X10" i="277"/>
  <c r="N10" i="277"/>
  <c r="M10" i="277"/>
  <c r="N11" i="277" s="1"/>
  <c r="K10" i="277"/>
  <c r="J10" i="277"/>
  <c r="H10" i="277"/>
  <c r="I10" i="277" s="1"/>
  <c r="B10" i="277"/>
  <c r="AB9" i="277"/>
  <c r="X9" i="277"/>
  <c r="W9" i="277"/>
  <c r="V9" i="277"/>
  <c r="S9" i="277"/>
  <c r="N9" i="277"/>
  <c r="M9" i="277"/>
  <c r="O10" i="277" s="1"/>
  <c r="L9" i="277"/>
  <c r="K9" i="277"/>
  <c r="J9" i="277"/>
  <c r="H9" i="277"/>
  <c r="I9" i="277" s="1"/>
  <c r="B9" i="277"/>
  <c r="AB8" i="277"/>
  <c r="X8" i="277"/>
  <c r="W8" i="277"/>
  <c r="V8" i="277"/>
  <c r="S8" i="277"/>
  <c r="N8" i="277"/>
  <c r="M8" i="277"/>
  <c r="O9" i="277" s="1"/>
  <c r="L8" i="277"/>
  <c r="K8" i="277"/>
  <c r="J8" i="277"/>
  <c r="H8" i="277"/>
  <c r="I8" i="277" s="1"/>
  <c r="B8" i="277"/>
  <c r="AB7" i="277"/>
  <c r="X7" i="277"/>
  <c r="W7" i="277"/>
  <c r="V7" i="277"/>
  <c r="S7" i="277"/>
  <c r="N7" i="277"/>
  <c r="M7" i="277"/>
  <c r="O8" i="277" s="1"/>
  <c r="L7" i="277"/>
  <c r="K7" i="277"/>
  <c r="J7" i="277"/>
  <c r="H7" i="277"/>
  <c r="I7" i="277" s="1"/>
  <c r="B7" i="277"/>
  <c r="AB6" i="277"/>
  <c r="X6" i="277"/>
  <c r="W6" i="277"/>
  <c r="V6" i="277"/>
  <c r="S6" i="277"/>
  <c r="O6" i="277"/>
  <c r="N6" i="277"/>
  <c r="M6" i="277"/>
  <c r="O7" i="277" s="1"/>
  <c r="L6" i="277"/>
  <c r="K6" i="277"/>
  <c r="J6" i="277"/>
  <c r="H6" i="277"/>
  <c r="I6" i="277" s="1"/>
  <c r="B6" i="277"/>
  <c r="V5" i="277"/>
  <c r="R33" i="277" s="1"/>
  <c r="H1" i="277"/>
  <c r="E36" i="276"/>
  <c r="D36" i="276"/>
  <c r="C36" i="276"/>
  <c r="AB35" i="276"/>
  <c r="M35" i="276"/>
  <c r="L35" i="276" s="1"/>
  <c r="K35" i="276"/>
  <c r="J35" i="276"/>
  <c r="H35" i="276"/>
  <c r="I35" i="276" s="1"/>
  <c r="G35" i="276"/>
  <c r="F35" i="276"/>
  <c r="B35" i="276"/>
  <c r="AB34" i="276"/>
  <c r="M34" i="276"/>
  <c r="O35" i="276" s="1"/>
  <c r="L34" i="276"/>
  <c r="K34" i="276"/>
  <c r="J34" i="276"/>
  <c r="H34" i="276"/>
  <c r="I34" i="276" s="1"/>
  <c r="G34" i="276"/>
  <c r="F34" i="276"/>
  <c r="B34" i="276"/>
  <c r="AB33" i="276"/>
  <c r="M33" i="276"/>
  <c r="O34" i="276" s="1"/>
  <c r="K33" i="276"/>
  <c r="J33" i="276"/>
  <c r="H33" i="276"/>
  <c r="I33" i="276" s="1"/>
  <c r="B33" i="276"/>
  <c r="AB32" i="276"/>
  <c r="X32" i="276"/>
  <c r="W32" i="276"/>
  <c r="V32" i="276"/>
  <c r="M32" i="276"/>
  <c r="N33" i="276" s="1"/>
  <c r="P33" i="276" s="1"/>
  <c r="L32" i="276"/>
  <c r="K32" i="276"/>
  <c r="J32" i="276"/>
  <c r="I32" i="276"/>
  <c r="H32" i="276"/>
  <c r="G32" i="276"/>
  <c r="F32" i="276"/>
  <c r="B32" i="276"/>
  <c r="AB31" i="276"/>
  <c r="X31" i="276"/>
  <c r="W31" i="276"/>
  <c r="V31" i="276"/>
  <c r="M31" i="276"/>
  <c r="O32" i="276" s="1"/>
  <c r="L31" i="276"/>
  <c r="K31" i="276"/>
  <c r="J31" i="276"/>
  <c r="I31" i="276"/>
  <c r="H31" i="276"/>
  <c r="G31" i="276"/>
  <c r="F31" i="276"/>
  <c r="B31" i="276"/>
  <c r="AB30" i="276"/>
  <c r="M30" i="276"/>
  <c r="O31" i="276" s="1"/>
  <c r="K30" i="276"/>
  <c r="J30" i="276"/>
  <c r="H30" i="276"/>
  <c r="I30" i="276" s="1"/>
  <c r="B30" i="276"/>
  <c r="AB29" i="276"/>
  <c r="X29" i="276"/>
  <c r="W29" i="276"/>
  <c r="V29" i="276"/>
  <c r="M29" i="276"/>
  <c r="O30" i="276" s="1"/>
  <c r="L29" i="276"/>
  <c r="K29" i="276"/>
  <c r="J29" i="276"/>
  <c r="I29" i="276"/>
  <c r="H29" i="276"/>
  <c r="G29" i="276"/>
  <c r="F29" i="276"/>
  <c r="B29" i="276"/>
  <c r="AB28" i="276"/>
  <c r="M28" i="276"/>
  <c r="N29" i="276" s="1"/>
  <c r="P29" i="276" s="1"/>
  <c r="K28" i="276"/>
  <c r="J28" i="276"/>
  <c r="H28" i="276"/>
  <c r="I28" i="276" s="1"/>
  <c r="G28" i="276"/>
  <c r="F28" i="276"/>
  <c r="B28" i="276"/>
  <c r="AB27" i="276"/>
  <c r="M27" i="276"/>
  <c r="O28" i="276" s="1"/>
  <c r="K27" i="276"/>
  <c r="J27" i="276"/>
  <c r="I27" i="276"/>
  <c r="H27" i="276"/>
  <c r="G27" i="276"/>
  <c r="F27" i="276"/>
  <c r="B27" i="276"/>
  <c r="AB26" i="276"/>
  <c r="X26" i="276"/>
  <c r="W26" i="276"/>
  <c r="V26" i="276"/>
  <c r="M26" i="276"/>
  <c r="O27" i="276" s="1"/>
  <c r="L26" i="276"/>
  <c r="K26" i="276"/>
  <c r="J26" i="276"/>
  <c r="I26" i="276"/>
  <c r="H26" i="276"/>
  <c r="G26" i="276"/>
  <c r="F26" i="276"/>
  <c r="B26" i="276"/>
  <c r="AB25" i="276"/>
  <c r="X25" i="276"/>
  <c r="M25" i="276"/>
  <c r="O26" i="276" s="1"/>
  <c r="L25" i="276"/>
  <c r="K25" i="276"/>
  <c r="J25" i="276"/>
  <c r="H25" i="276"/>
  <c r="I25" i="276" s="1"/>
  <c r="G25" i="276"/>
  <c r="F25" i="276"/>
  <c r="B25" i="276"/>
  <c r="AB24" i="276"/>
  <c r="M24" i="276"/>
  <c r="N25" i="276" s="1"/>
  <c r="K24" i="276"/>
  <c r="J24" i="276"/>
  <c r="H24" i="276"/>
  <c r="I24" i="276" s="1"/>
  <c r="G24" i="276"/>
  <c r="F24" i="276"/>
  <c r="B24" i="276"/>
  <c r="AB23" i="276"/>
  <c r="M23" i="276"/>
  <c r="O24" i="276" s="1"/>
  <c r="K23" i="276"/>
  <c r="J23" i="276"/>
  <c r="H23" i="276"/>
  <c r="I23" i="276" s="1"/>
  <c r="G23" i="276"/>
  <c r="F23" i="276"/>
  <c r="B23" i="276"/>
  <c r="AB22" i="276"/>
  <c r="M22" i="276"/>
  <c r="O23" i="276" s="1"/>
  <c r="K22" i="276"/>
  <c r="J22" i="276"/>
  <c r="I22" i="276"/>
  <c r="H22" i="276"/>
  <c r="B22" i="276"/>
  <c r="AB21" i="276"/>
  <c r="V21" i="276"/>
  <c r="M21" i="276"/>
  <c r="O22" i="276" s="1"/>
  <c r="K21" i="276"/>
  <c r="J21" i="276"/>
  <c r="I21" i="276"/>
  <c r="H21" i="276"/>
  <c r="F21" i="276"/>
  <c r="B21" i="276"/>
  <c r="AB20" i="276"/>
  <c r="M20" i="276"/>
  <c r="N21" i="276" s="1"/>
  <c r="P21" i="276" s="1"/>
  <c r="K20" i="276"/>
  <c r="J20" i="276"/>
  <c r="I20" i="276"/>
  <c r="H20" i="276"/>
  <c r="F20" i="276"/>
  <c r="B20" i="276"/>
  <c r="AB19" i="276"/>
  <c r="M19" i="276"/>
  <c r="O20" i="276" s="1"/>
  <c r="L19" i="276"/>
  <c r="K19" i="276"/>
  <c r="J19" i="276"/>
  <c r="H19" i="276"/>
  <c r="I19" i="276" s="1"/>
  <c r="B19" i="276"/>
  <c r="AB18" i="276"/>
  <c r="M18" i="276"/>
  <c r="O19" i="276" s="1"/>
  <c r="K18" i="276"/>
  <c r="J18" i="276"/>
  <c r="H18" i="276"/>
  <c r="I18" i="276" s="1"/>
  <c r="B18" i="276"/>
  <c r="AB17" i="276"/>
  <c r="M17" i="276"/>
  <c r="O18" i="276" s="1"/>
  <c r="K17" i="276"/>
  <c r="J17" i="276"/>
  <c r="H17" i="276"/>
  <c r="I17" i="276" s="1"/>
  <c r="G17" i="276"/>
  <c r="F17" i="276"/>
  <c r="B17" i="276"/>
  <c r="AB16" i="276"/>
  <c r="M16" i="276"/>
  <c r="N17" i="276" s="1"/>
  <c r="V17" i="276" s="1"/>
  <c r="K16" i="276"/>
  <c r="J16" i="276"/>
  <c r="I16" i="276"/>
  <c r="H16" i="276"/>
  <c r="G16" i="276"/>
  <c r="F16" i="276"/>
  <c r="B16" i="276"/>
  <c r="AB15" i="276"/>
  <c r="M15" i="276"/>
  <c r="O16" i="276" s="1"/>
  <c r="K15" i="276"/>
  <c r="J15" i="276"/>
  <c r="H15" i="276"/>
  <c r="I15" i="276" s="1"/>
  <c r="B15" i="276"/>
  <c r="AB14" i="276"/>
  <c r="X14" i="276"/>
  <c r="W14" i="276"/>
  <c r="V14" i="276"/>
  <c r="M14" i="276"/>
  <c r="O15" i="276" s="1"/>
  <c r="L14" i="276"/>
  <c r="K14" i="276"/>
  <c r="J14" i="276"/>
  <c r="I14" i="276"/>
  <c r="H14" i="276"/>
  <c r="G14" i="276"/>
  <c r="F14" i="276"/>
  <c r="B14" i="276"/>
  <c r="AB13" i="276"/>
  <c r="M13" i="276"/>
  <c r="O14" i="276" s="1"/>
  <c r="K13" i="276"/>
  <c r="J13" i="276"/>
  <c r="I13" i="276"/>
  <c r="H13" i="276"/>
  <c r="B13" i="276"/>
  <c r="AB12" i="276"/>
  <c r="M12" i="276"/>
  <c r="N13" i="276" s="1"/>
  <c r="K12" i="276"/>
  <c r="J12" i="276"/>
  <c r="H12" i="276"/>
  <c r="B12" i="276"/>
  <c r="AB11" i="276"/>
  <c r="M11" i="276"/>
  <c r="O12" i="276" s="1"/>
  <c r="K11" i="276"/>
  <c r="J11" i="276"/>
  <c r="H11" i="276"/>
  <c r="I11" i="276" s="1"/>
  <c r="B11" i="276"/>
  <c r="AB10" i="276"/>
  <c r="M10" i="276"/>
  <c r="O11" i="276" s="1"/>
  <c r="K10" i="276"/>
  <c r="J10" i="276"/>
  <c r="I10" i="276"/>
  <c r="H10" i="276"/>
  <c r="F10" i="276"/>
  <c r="B10" i="276"/>
  <c r="AB9" i="276"/>
  <c r="M9" i="276"/>
  <c r="O10" i="276" s="1"/>
  <c r="K9" i="276"/>
  <c r="J9" i="276"/>
  <c r="H9" i="276"/>
  <c r="I9" i="276" s="1"/>
  <c r="B9" i="276"/>
  <c r="AB8" i="276"/>
  <c r="X8" i="276"/>
  <c r="W8" i="276"/>
  <c r="V8" i="276"/>
  <c r="S8" i="276"/>
  <c r="M8" i="276"/>
  <c r="O9" i="276" s="1"/>
  <c r="L8" i="276"/>
  <c r="K8" i="276"/>
  <c r="J8" i="276"/>
  <c r="H8" i="276"/>
  <c r="B8" i="276"/>
  <c r="AB7" i="276"/>
  <c r="X7" i="276"/>
  <c r="W7" i="276"/>
  <c r="V7" i="276"/>
  <c r="S7" i="276"/>
  <c r="N7" i="276"/>
  <c r="M7" i="276"/>
  <c r="O8" i="276" s="1"/>
  <c r="K7" i="276"/>
  <c r="J7" i="276"/>
  <c r="H7" i="276"/>
  <c r="I7" i="276" s="1"/>
  <c r="B7" i="276"/>
  <c r="AB6" i="276"/>
  <c r="X6" i="276"/>
  <c r="W6" i="276"/>
  <c r="V6" i="276"/>
  <c r="S6" i="276"/>
  <c r="O6" i="276"/>
  <c r="N6" i="276"/>
  <c r="M6" i="276"/>
  <c r="O7" i="276" s="1"/>
  <c r="K6" i="276"/>
  <c r="J6" i="276"/>
  <c r="H6" i="276"/>
  <c r="B6" i="276"/>
  <c r="V5" i="276"/>
  <c r="R33" i="276" s="1"/>
  <c r="H1" i="276"/>
  <c r="E36" i="275"/>
  <c r="D36" i="275"/>
  <c r="C36" i="275"/>
  <c r="AB35" i="275"/>
  <c r="M35" i="275"/>
  <c r="L35" i="275" s="1"/>
  <c r="K35" i="275"/>
  <c r="J35" i="275"/>
  <c r="H35" i="275"/>
  <c r="I35" i="275" s="1"/>
  <c r="G35" i="275"/>
  <c r="F35" i="275"/>
  <c r="B35" i="275"/>
  <c r="AB34" i="275"/>
  <c r="X34" i="275"/>
  <c r="W34" i="275"/>
  <c r="V34" i="275"/>
  <c r="M34" i="275"/>
  <c r="O35" i="275" s="1"/>
  <c r="L34" i="275"/>
  <c r="K34" i="275"/>
  <c r="J34" i="275"/>
  <c r="I34" i="275"/>
  <c r="H34" i="275"/>
  <c r="G34" i="275"/>
  <c r="F34" i="275"/>
  <c r="B34" i="275"/>
  <c r="AB33" i="275"/>
  <c r="M33" i="275"/>
  <c r="O34" i="275" s="1"/>
  <c r="L33" i="275"/>
  <c r="K33" i="275"/>
  <c r="J33" i="275"/>
  <c r="H33" i="275"/>
  <c r="I33" i="275" s="1"/>
  <c r="F33" i="275"/>
  <c r="B33" i="275"/>
  <c r="AB32" i="275"/>
  <c r="M32" i="275"/>
  <c r="O33" i="275" s="1"/>
  <c r="K32" i="275"/>
  <c r="J32" i="275"/>
  <c r="H32" i="275"/>
  <c r="I32" i="275" s="1"/>
  <c r="F32" i="275"/>
  <c r="B32" i="275"/>
  <c r="AB31" i="275"/>
  <c r="M31" i="275"/>
  <c r="O32" i="275" s="1"/>
  <c r="L31" i="275"/>
  <c r="K31" i="275"/>
  <c r="J31" i="275"/>
  <c r="H31" i="275"/>
  <c r="I31" i="275" s="1"/>
  <c r="B31" i="275"/>
  <c r="AB30" i="275"/>
  <c r="M30" i="275"/>
  <c r="O31" i="275" s="1"/>
  <c r="K30" i="275"/>
  <c r="J30" i="275"/>
  <c r="I30" i="275"/>
  <c r="H30" i="275"/>
  <c r="G30" i="275"/>
  <c r="B30" i="275"/>
  <c r="AB29" i="275"/>
  <c r="M29" i="275"/>
  <c r="O30" i="275" s="1"/>
  <c r="K29" i="275"/>
  <c r="J29" i="275"/>
  <c r="H29" i="275"/>
  <c r="I29" i="275" s="1"/>
  <c r="G29" i="275"/>
  <c r="F29" i="275"/>
  <c r="B29" i="275"/>
  <c r="AB28" i="275"/>
  <c r="X28" i="275"/>
  <c r="W28" i="275"/>
  <c r="V28" i="275"/>
  <c r="M28" i="275"/>
  <c r="O29" i="275" s="1"/>
  <c r="L28" i="275"/>
  <c r="K28" i="275"/>
  <c r="J28" i="275"/>
  <c r="I28" i="275"/>
  <c r="H28" i="275"/>
  <c r="G28" i="275"/>
  <c r="F28" i="275"/>
  <c r="B28" i="275"/>
  <c r="AB27" i="275"/>
  <c r="X27" i="275"/>
  <c r="W27" i="275"/>
  <c r="V27" i="275"/>
  <c r="M27" i="275"/>
  <c r="O28" i="275" s="1"/>
  <c r="L27" i="275"/>
  <c r="K27" i="275"/>
  <c r="J27" i="275"/>
  <c r="I27" i="275"/>
  <c r="H27" i="275"/>
  <c r="G27" i="275"/>
  <c r="F27" i="275"/>
  <c r="B27" i="275"/>
  <c r="AB26" i="275"/>
  <c r="M26" i="275"/>
  <c r="O27" i="275" s="1"/>
  <c r="K26" i="275"/>
  <c r="J26" i="275"/>
  <c r="H26" i="275"/>
  <c r="I26" i="275" s="1"/>
  <c r="G26" i="275"/>
  <c r="F26" i="275"/>
  <c r="B26" i="275"/>
  <c r="AB25" i="275"/>
  <c r="X25" i="275"/>
  <c r="W25" i="275"/>
  <c r="V25" i="275"/>
  <c r="M25" i="275"/>
  <c r="O26" i="275" s="1"/>
  <c r="L25" i="275"/>
  <c r="K25" i="275"/>
  <c r="J25" i="275"/>
  <c r="I25" i="275"/>
  <c r="H25" i="275"/>
  <c r="G25" i="275"/>
  <c r="F25" i="275"/>
  <c r="B25" i="275"/>
  <c r="AB24" i="275"/>
  <c r="M24" i="275"/>
  <c r="O25" i="275" s="1"/>
  <c r="K24" i="275"/>
  <c r="J24" i="275"/>
  <c r="H24" i="275"/>
  <c r="I24" i="275" s="1"/>
  <c r="B24" i="275"/>
  <c r="AB23" i="275"/>
  <c r="M23" i="275"/>
  <c r="O24" i="275" s="1"/>
  <c r="K23" i="275"/>
  <c r="J23" i="275"/>
  <c r="H23" i="275"/>
  <c r="I23" i="275" s="1"/>
  <c r="G23" i="275"/>
  <c r="B23" i="275"/>
  <c r="AB22" i="275"/>
  <c r="M22" i="275"/>
  <c r="O23" i="275" s="1"/>
  <c r="K22" i="275"/>
  <c r="J22" i="275"/>
  <c r="H22" i="275"/>
  <c r="I22" i="275" s="1"/>
  <c r="G22" i="275"/>
  <c r="F22" i="275"/>
  <c r="B22" i="275"/>
  <c r="AB21" i="275"/>
  <c r="X21" i="275"/>
  <c r="W21" i="275"/>
  <c r="V21" i="275"/>
  <c r="M21" i="275"/>
  <c r="O22" i="275" s="1"/>
  <c r="L21" i="275"/>
  <c r="K21" i="275"/>
  <c r="J21" i="275"/>
  <c r="I21" i="275"/>
  <c r="H21" i="275"/>
  <c r="G21" i="275"/>
  <c r="F21" i="275"/>
  <c r="B21" i="275"/>
  <c r="AB20" i="275"/>
  <c r="X20" i="275"/>
  <c r="W20" i="275"/>
  <c r="V20" i="275"/>
  <c r="M20" i="275"/>
  <c r="O21" i="275" s="1"/>
  <c r="L20" i="275"/>
  <c r="K20" i="275"/>
  <c r="J20" i="275"/>
  <c r="I20" i="275"/>
  <c r="H20" i="275"/>
  <c r="G20" i="275"/>
  <c r="F20" i="275"/>
  <c r="B20" i="275"/>
  <c r="AB19" i="275"/>
  <c r="X19" i="275"/>
  <c r="W19" i="275"/>
  <c r="V19" i="275"/>
  <c r="M19" i="275"/>
  <c r="O20" i="275" s="1"/>
  <c r="L19" i="275"/>
  <c r="K19" i="275"/>
  <c r="J19" i="275"/>
  <c r="I19" i="275"/>
  <c r="H19" i="275"/>
  <c r="G19" i="275"/>
  <c r="F19" i="275"/>
  <c r="B19" i="275"/>
  <c r="AB18" i="275"/>
  <c r="X18" i="275"/>
  <c r="W18" i="275"/>
  <c r="V18" i="275"/>
  <c r="M18" i="275"/>
  <c r="O19" i="275" s="1"/>
  <c r="L18" i="275"/>
  <c r="K18" i="275"/>
  <c r="J18" i="275"/>
  <c r="I18" i="275"/>
  <c r="H18" i="275"/>
  <c r="G18" i="275"/>
  <c r="F18" i="275"/>
  <c r="B18" i="275"/>
  <c r="AB17" i="275"/>
  <c r="X17" i="275"/>
  <c r="W17" i="275"/>
  <c r="V17" i="275"/>
  <c r="O17" i="275"/>
  <c r="M17" i="275"/>
  <c r="O18" i="275" s="1"/>
  <c r="L17" i="275"/>
  <c r="K17" i="275"/>
  <c r="J17" i="275"/>
  <c r="I17" i="275"/>
  <c r="H17" i="275"/>
  <c r="G17" i="275"/>
  <c r="F17" i="275"/>
  <c r="B17" i="275"/>
  <c r="AB16" i="275"/>
  <c r="X16" i="275"/>
  <c r="W16" i="275"/>
  <c r="V16" i="275"/>
  <c r="M16" i="275"/>
  <c r="N17" i="275" s="1"/>
  <c r="P17" i="275" s="1"/>
  <c r="L16" i="275"/>
  <c r="K16" i="275"/>
  <c r="J16" i="275"/>
  <c r="I16" i="275"/>
  <c r="H16" i="275"/>
  <c r="G16" i="275"/>
  <c r="F16" i="275"/>
  <c r="B16" i="275"/>
  <c r="AB15" i="275"/>
  <c r="X15" i="275"/>
  <c r="W15" i="275"/>
  <c r="V15" i="275"/>
  <c r="M15" i="275"/>
  <c r="O16" i="275" s="1"/>
  <c r="L15" i="275"/>
  <c r="K15" i="275"/>
  <c r="J15" i="275"/>
  <c r="I15" i="275"/>
  <c r="H15" i="275"/>
  <c r="G15" i="275"/>
  <c r="F15" i="275"/>
  <c r="B15" i="275"/>
  <c r="AB14" i="275"/>
  <c r="M14" i="275"/>
  <c r="L14" i="275" s="1"/>
  <c r="K14" i="275"/>
  <c r="J14" i="275"/>
  <c r="I14" i="275"/>
  <c r="H14" i="275"/>
  <c r="B14" i="275"/>
  <c r="AB13" i="275"/>
  <c r="X13" i="275"/>
  <c r="W13" i="275"/>
  <c r="V13" i="275"/>
  <c r="M13" i="275"/>
  <c r="O14" i="275" s="1"/>
  <c r="L13" i="275"/>
  <c r="K13" i="275"/>
  <c r="J13" i="275"/>
  <c r="I13" i="275"/>
  <c r="H13" i="275"/>
  <c r="G13" i="275"/>
  <c r="F13" i="275"/>
  <c r="B13" i="275"/>
  <c r="AB12" i="275"/>
  <c r="M12" i="275"/>
  <c r="O13" i="275" s="1"/>
  <c r="K12" i="275"/>
  <c r="J12" i="275"/>
  <c r="I12" i="275"/>
  <c r="H12" i="275"/>
  <c r="B12" i="275"/>
  <c r="AB11" i="275"/>
  <c r="X11" i="275"/>
  <c r="W11" i="275"/>
  <c r="V11" i="275"/>
  <c r="S11" i="275"/>
  <c r="M11" i="275"/>
  <c r="O12" i="275" s="1"/>
  <c r="L11" i="275"/>
  <c r="K11" i="275"/>
  <c r="J11" i="275"/>
  <c r="I11" i="275"/>
  <c r="H11" i="275"/>
  <c r="G11" i="275"/>
  <c r="F11" i="275"/>
  <c r="B11" i="275"/>
  <c r="AB10" i="275"/>
  <c r="X10" i="275"/>
  <c r="W10" i="275"/>
  <c r="V10" i="275"/>
  <c r="S10" i="275"/>
  <c r="M10" i="275"/>
  <c r="O11" i="275" s="1"/>
  <c r="K10" i="275"/>
  <c r="J10" i="275"/>
  <c r="H10" i="275"/>
  <c r="I10" i="275" s="1"/>
  <c r="B10" i="275"/>
  <c r="AB9" i="275"/>
  <c r="X9" i="275"/>
  <c r="W9" i="275"/>
  <c r="V9" i="275"/>
  <c r="S9" i="275"/>
  <c r="N9" i="275"/>
  <c r="M9" i="275"/>
  <c r="O10" i="275" s="1"/>
  <c r="K9" i="275"/>
  <c r="J9" i="275"/>
  <c r="H9" i="275"/>
  <c r="I9" i="275" s="1"/>
  <c r="B9" i="275"/>
  <c r="AB8" i="275"/>
  <c r="X8" i="275"/>
  <c r="W8" i="275"/>
  <c r="V8" i="275"/>
  <c r="S8" i="275"/>
  <c r="N8" i="275"/>
  <c r="M8" i="275"/>
  <c r="O9" i="275" s="1"/>
  <c r="K8" i="275"/>
  <c r="J8" i="275"/>
  <c r="H8" i="275"/>
  <c r="I8" i="275" s="1"/>
  <c r="B8" i="275"/>
  <c r="AB7" i="275"/>
  <c r="X7" i="275"/>
  <c r="W7" i="275"/>
  <c r="V7" i="275"/>
  <c r="S7" i="275"/>
  <c r="N7" i="275"/>
  <c r="M7" i="275"/>
  <c r="O8" i="275" s="1"/>
  <c r="L7" i="275"/>
  <c r="K7" i="275"/>
  <c r="J7" i="275"/>
  <c r="I7" i="275"/>
  <c r="H7" i="275"/>
  <c r="B7" i="275"/>
  <c r="AB6" i="275"/>
  <c r="X6" i="275"/>
  <c r="W6" i="275"/>
  <c r="V6" i="275"/>
  <c r="S6" i="275"/>
  <c r="O6" i="275"/>
  <c r="N6" i="275"/>
  <c r="P6" i="275" s="1"/>
  <c r="M6" i="275"/>
  <c r="O7" i="275" s="1"/>
  <c r="L6" i="275"/>
  <c r="K6" i="275"/>
  <c r="J6" i="275"/>
  <c r="I6" i="275"/>
  <c r="H6" i="275"/>
  <c r="B6" i="275"/>
  <c r="V5" i="275"/>
  <c r="R33" i="275" s="1"/>
  <c r="H1" i="275"/>
  <c r="E36" i="274"/>
  <c r="D36" i="274"/>
  <c r="C36" i="274"/>
  <c r="AB35" i="274"/>
  <c r="M35" i="274"/>
  <c r="L35" i="274" s="1"/>
  <c r="K35" i="274"/>
  <c r="J35" i="274"/>
  <c r="I35" i="274"/>
  <c r="H35" i="274"/>
  <c r="G35" i="274"/>
  <c r="F35" i="274"/>
  <c r="B35" i="274"/>
  <c r="AB34" i="274"/>
  <c r="M34" i="274"/>
  <c r="O35" i="274" s="1"/>
  <c r="K34" i="274"/>
  <c r="J34" i="274"/>
  <c r="H34" i="274"/>
  <c r="I34" i="274" s="1"/>
  <c r="G34" i="274"/>
  <c r="F34" i="274"/>
  <c r="B34" i="274"/>
  <c r="AB33" i="274"/>
  <c r="X33" i="274"/>
  <c r="W33" i="274"/>
  <c r="V33" i="274"/>
  <c r="M33" i="274"/>
  <c r="O34" i="274" s="1"/>
  <c r="L33" i="274"/>
  <c r="K33" i="274"/>
  <c r="J33" i="274"/>
  <c r="I33" i="274"/>
  <c r="H33" i="274"/>
  <c r="G33" i="274"/>
  <c r="F33" i="274"/>
  <c r="B33" i="274"/>
  <c r="AB32" i="274"/>
  <c r="M32" i="274"/>
  <c r="N33" i="274" s="1"/>
  <c r="L32" i="274"/>
  <c r="K32" i="274"/>
  <c r="J32" i="274"/>
  <c r="H32" i="274"/>
  <c r="I32" i="274" s="1"/>
  <c r="B32" i="274"/>
  <c r="AB31" i="274"/>
  <c r="M31" i="274"/>
  <c r="O32" i="274" s="1"/>
  <c r="K31" i="274"/>
  <c r="J31" i="274"/>
  <c r="I31" i="274"/>
  <c r="H31" i="274"/>
  <c r="B31" i="274"/>
  <c r="AB30" i="274"/>
  <c r="M30" i="274"/>
  <c r="O31" i="274" s="1"/>
  <c r="K30" i="274"/>
  <c r="J30" i="274"/>
  <c r="I30" i="274"/>
  <c r="H30" i="274"/>
  <c r="B30" i="274"/>
  <c r="AB29" i="274"/>
  <c r="M29" i="274"/>
  <c r="O30" i="274" s="1"/>
  <c r="K29" i="274"/>
  <c r="J29" i="274"/>
  <c r="I29" i="274"/>
  <c r="H29" i="274"/>
  <c r="G29" i="274"/>
  <c r="F29" i="274"/>
  <c r="B29" i="274"/>
  <c r="AB28" i="274"/>
  <c r="M28" i="274"/>
  <c r="O29" i="274" s="1"/>
  <c r="L28" i="274"/>
  <c r="K28" i="274"/>
  <c r="J28" i="274"/>
  <c r="H28" i="274"/>
  <c r="I28" i="274" s="1"/>
  <c r="G28" i="274"/>
  <c r="F28" i="274"/>
  <c r="B28" i="274"/>
  <c r="AB27" i="274"/>
  <c r="M27" i="274"/>
  <c r="O28" i="274" s="1"/>
  <c r="L27" i="274"/>
  <c r="K27" i="274"/>
  <c r="J27" i="274"/>
  <c r="H27" i="274"/>
  <c r="I27" i="274" s="1"/>
  <c r="G27" i="274"/>
  <c r="F27" i="274"/>
  <c r="B27" i="274"/>
  <c r="AB26" i="274"/>
  <c r="M26" i="274"/>
  <c r="O27" i="274" s="1"/>
  <c r="K26" i="274"/>
  <c r="J26" i="274"/>
  <c r="H26" i="274"/>
  <c r="I26" i="274" s="1"/>
  <c r="G26" i="274"/>
  <c r="F26" i="274"/>
  <c r="B26" i="274"/>
  <c r="AB25" i="274"/>
  <c r="M25" i="274"/>
  <c r="O26" i="274" s="1"/>
  <c r="K25" i="274"/>
  <c r="J25" i="274"/>
  <c r="I25" i="274"/>
  <c r="H25" i="274"/>
  <c r="B25" i="274"/>
  <c r="AB24" i="274"/>
  <c r="M24" i="274"/>
  <c r="O25" i="274" s="1"/>
  <c r="K24" i="274"/>
  <c r="J24" i="274"/>
  <c r="H24" i="274"/>
  <c r="I24" i="274" s="1"/>
  <c r="B24" i="274"/>
  <c r="AB23" i="274"/>
  <c r="M23" i="274"/>
  <c r="O24" i="274" s="1"/>
  <c r="K23" i="274"/>
  <c r="J23" i="274"/>
  <c r="H23" i="274"/>
  <c r="I23" i="274" s="1"/>
  <c r="G23" i="274"/>
  <c r="B23" i="274"/>
  <c r="AB22" i="274"/>
  <c r="M22" i="274"/>
  <c r="O23" i="274" s="1"/>
  <c r="K22" i="274"/>
  <c r="J22" i="274"/>
  <c r="H22" i="274"/>
  <c r="I22" i="274" s="1"/>
  <c r="G22" i="274"/>
  <c r="F22" i="274"/>
  <c r="B22" i="274"/>
  <c r="AB21" i="274"/>
  <c r="M21" i="274"/>
  <c r="O22" i="274" s="1"/>
  <c r="L21" i="274"/>
  <c r="K21" i="274"/>
  <c r="J21" i="274"/>
  <c r="I21" i="274"/>
  <c r="H21" i="274"/>
  <c r="B21" i="274"/>
  <c r="AB20" i="274"/>
  <c r="M20" i="274"/>
  <c r="O21" i="274" s="1"/>
  <c r="L20" i="274"/>
  <c r="K20" i="274"/>
  <c r="J20" i="274"/>
  <c r="H20" i="274"/>
  <c r="I20" i="274" s="1"/>
  <c r="G20" i="274"/>
  <c r="B20" i="274"/>
  <c r="AB19" i="274"/>
  <c r="M19" i="274"/>
  <c r="O20" i="274" s="1"/>
  <c r="K19" i="274"/>
  <c r="J19" i="274"/>
  <c r="I19" i="274"/>
  <c r="H19" i="274"/>
  <c r="G19" i="274"/>
  <c r="F19" i="274"/>
  <c r="B19" i="274"/>
  <c r="AB18" i="274"/>
  <c r="X18" i="274"/>
  <c r="W18" i="274"/>
  <c r="V18" i="274"/>
  <c r="N18" i="274"/>
  <c r="P18" i="274" s="1"/>
  <c r="M18" i="274"/>
  <c r="O19" i="274" s="1"/>
  <c r="L18" i="274"/>
  <c r="K18" i="274"/>
  <c r="J18" i="274"/>
  <c r="I18" i="274"/>
  <c r="H18" i="274"/>
  <c r="G18" i="274"/>
  <c r="F18" i="274"/>
  <c r="B18" i="274"/>
  <c r="AB17" i="274"/>
  <c r="M17" i="274"/>
  <c r="O18" i="274" s="1"/>
  <c r="K17" i="274"/>
  <c r="J17" i="274"/>
  <c r="I17" i="274"/>
  <c r="H17" i="274"/>
  <c r="G17" i="274"/>
  <c r="F17" i="274"/>
  <c r="B17" i="274"/>
  <c r="AB16" i="274"/>
  <c r="X16" i="274"/>
  <c r="W16" i="274"/>
  <c r="V16" i="274"/>
  <c r="M16" i="274"/>
  <c r="O17" i="274" s="1"/>
  <c r="L16" i="274"/>
  <c r="K16" i="274"/>
  <c r="J16" i="274"/>
  <c r="I16" i="274"/>
  <c r="H16" i="274"/>
  <c r="G16" i="274"/>
  <c r="F16" i="274"/>
  <c r="B16" i="274"/>
  <c r="AB15" i="274"/>
  <c r="M15" i="274"/>
  <c r="N16" i="274" s="1"/>
  <c r="L15" i="274"/>
  <c r="K15" i="274"/>
  <c r="J15" i="274"/>
  <c r="H15" i="274"/>
  <c r="I15" i="274" s="1"/>
  <c r="B15" i="274"/>
  <c r="AB14" i="274"/>
  <c r="M14" i="274"/>
  <c r="O15" i="274" s="1"/>
  <c r="K14" i="274"/>
  <c r="J14" i="274"/>
  <c r="H14" i="274"/>
  <c r="I14" i="274" s="1"/>
  <c r="F14" i="274"/>
  <c r="B14" i="274"/>
  <c r="AB13" i="274"/>
  <c r="M13" i="274"/>
  <c r="O14" i="274" s="1"/>
  <c r="L13" i="274"/>
  <c r="K13" i="274"/>
  <c r="J13" i="274"/>
  <c r="H13" i="274"/>
  <c r="I13" i="274" s="1"/>
  <c r="B13" i="274"/>
  <c r="AB12" i="274"/>
  <c r="M12" i="274"/>
  <c r="N13" i="274" s="1"/>
  <c r="L12" i="274"/>
  <c r="K12" i="274"/>
  <c r="J12" i="274"/>
  <c r="H12" i="274"/>
  <c r="I12" i="274" s="1"/>
  <c r="G12" i="274"/>
  <c r="B12" i="274"/>
  <c r="AB11" i="274"/>
  <c r="M11" i="274"/>
  <c r="N12" i="274" s="1"/>
  <c r="K11" i="274"/>
  <c r="J11" i="274"/>
  <c r="H11" i="274"/>
  <c r="B11" i="274"/>
  <c r="AB10" i="274"/>
  <c r="M10" i="274"/>
  <c r="O11" i="274" s="1"/>
  <c r="L10" i="274"/>
  <c r="K10" i="274"/>
  <c r="J10" i="274"/>
  <c r="I10" i="274"/>
  <c r="H10" i="274"/>
  <c r="F10" i="274"/>
  <c r="B10" i="274"/>
  <c r="AB9" i="274"/>
  <c r="X9" i="274"/>
  <c r="W9" i="274"/>
  <c r="V9" i="274"/>
  <c r="S9" i="274"/>
  <c r="M9" i="274"/>
  <c r="O10" i="274" s="1"/>
  <c r="K9" i="274"/>
  <c r="J9" i="274"/>
  <c r="H9" i="274"/>
  <c r="I9" i="274" s="1"/>
  <c r="B9" i="274"/>
  <c r="AB8" i="274"/>
  <c r="X8" i="274"/>
  <c r="W8" i="274"/>
  <c r="V8" i="274"/>
  <c r="S8" i="274"/>
  <c r="N8" i="274"/>
  <c r="M8" i="274"/>
  <c r="O9" i="274" s="1"/>
  <c r="K8" i="274"/>
  <c r="J8" i="274"/>
  <c r="H8" i="274"/>
  <c r="I8" i="274" s="1"/>
  <c r="B8" i="274"/>
  <c r="AB7" i="274"/>
  <c r="X7" i="274"/>
  <c r="W7" i="274"/>
  <c r="V7" i="274"/>
  <c r="S7" i="274"/>
  <c r="N7" i="274"/>
  <c r="M7" i="274"/>
  <c r="O8" i="274" s="1"/>
  <c r="K7" i="274"/>
  <c r="J7" i="274"/>
  <c r="H7" i="274"/>
  <c r="I7" i="274" s="1"/>
  <c r="B7" i="274"/>
  <c r="AB6" i="274"/>
  <c r="X6" i="274"/>
  <c r="W6" i="274"/>
  <c r="V6" i="274"/>
  <c r="S6" i="274"/>
  <c r="O6" i="274"/>
  <c r="N6" i="274"/>
  <c r="P6" i="274" s="1"/>
  <c r="M6" i="274"/>
  <c r="O7" i="274" s="1"/>
  <c r="L6" i="274"/>
  <c r="K6" i="274"/>
  <c r="J6" i="274"/>
  <c r="I6" i="274"/>
  <c r="H6" i="274"/>
  <c r="B6" i="274"/>
  <c r="V5" i="274"/>
  <c r="R33" i="274" s="1"/>
  <c r="H1" i="274"/>
  <c r="E36" i="273"/>
  <c r="D36" i="273"/>
  <c r="C36" i="273"/>
  <c r="AB35" i="273"/>
  <c r="M35" i="273"/>
  <c r="L35" i="273"/>
  <c r="K35" i="273"/>
  <c r="J35" i="273"/>
  <c r="H35" i="273"/>
  <c r="I35" i="273" s="1"/>
  <c r="G35" i="273"/>
  <c r="F35" i="273"/>
  <c r="B35" i="273"/>
  <c r="AB34" i="273"/>
  <c r="M34" i="273"/>
  <c r="O35" i="273" s="1"/>
  <c r="K34" i="273"/>
  <c r="J34" i="273"/>
  <c r="I34" i="273"/>
  <c r="H34" i="273"/>
  <c r="G34" i="273"/>
  <c r="F34" i="273"/>
  <c r="B34" i="273"/>
  <c r="AB33" i="273"/>
  <c r="M33" i="273"/>
  <c r="O34" i="273" s="1"/>
  <c r="K33" i="273"/>
  <c r="J33" i="273"/>
  <c r="H33" i="273"/>
  <c r="I33" i="273" s="1"/>
  <c r="B33" i="273"/>
  <c r="AB32" i="273"/>
  <c r="M32" i="273"/>
  <c r="O33" i="273" s="1"/>
  <c r="K32" i="273"/>
  <c r="J32" i="273"/>
  <c r="H32" i="273"/>
  <c r="I32" i="273" s="1"/>
  <c r="B32" i="273"/>
  <c r="AB31" i="273"/>
  <c r="M31" i="273"/>
  <c r="O32" i="273" s="1"/>
  <c r="K31" i="273"/>
  <c r="J31" i="273"/>
  <c r="H31" i="273"/>
  <c r="I31" i="273" s="1"/>
  <c r="B31" i="273"/>
  <c r="AB30" i="273"/>
  <c r="M30" i="273"/>
  <c r="O31" i="273" s="1"/>
  <c r="K30" i="273"/>
  <c r="J30" i="273"/>
  <c r="H30" i="273"/>
  <c r="I30" i="273" s="1"/>
  <c r="B30" i="273"/>
  <c r="AB29" i="273"/>
  <c r="M29" i="273"/>
  <c r="O30" i="273" s="1"/>
  <c r="K29" i="273"/>
  <c r="J29" i="273"/>
  <c r="H29" i="273"/>
  <c r="I29" i="273" s="1"/>
  <c r="G29" i="273"/>
  <c r="B29" i="273"/>
  <c r="AB28" i="273"/>
  <c r="M28" i="273"/>
  <c r="O29" i="273" s="1"/>
  <c r="K28" i="273"/>
  <c r="J28" i="273"/>
  <c r="H28" i="273"/>
  <c r="I28" i="273" s="1"/>
  <c r="G28" i="273"/>
  <c r="F28" i="273"/>
  <c r="B28" i="273"/>
  <c r="AB27" i="273"/>
  <c r="M27" i="273"/>
  <c r="O28" i="273" s="1"/>
  <c r="K27" i="273"/>
  <c r="J27" i="273"/>
  <c r="H27" i="273"/>
  <c r="I27" i="273" s="1"/>
  <c r="G27" i="273"/>
  <c r="F27" i="273"/>
  <c r="B27" i="273"/>
  <c r="AB26" i="273"/>
  <c r="M26" i="273"/>
  <c r="O27" i="273" s="1"/>
  <c r="K26" i="273"/>
  <c r="J26" i="273"/>
  <c r="I26" i="273"/>
  <c r="H26" i="273"/>
  <c r="G26" i="273"/>
  <c r="F26" i="273"/>
  <c r="B26" i="273"/>
  <c r="AB25" i="273"/>
  <c r="M25" i="273"/>
  <c r="O26" i="273" s="1"/>
  <c r="K25" i="273"/>
  <c r="J25" i="273"/>
  <c r="I25" i="273"/>
  <c r="H25" i="273"/>
  <c r="F25" i="273"/>
  <c r="B25" i="273"/>
  <c r="AB24" i="273"/>
  <c r="M24" i="273"/>
  <c r="O25" i="273" s="1"/>
  <c r="L24" i="273"/>
  <c r="K24" i="273"/>
  <c r="J24" i="273"/>
  <c r="H24" i="273"/>
  <c r="I24" i="273" s="1"/>
  <c r="G24" i="273"/>
  <c r="B24" i="273"/>
  <c r="AB23" i="273"/>
  <c r="M23" i="273"/>
  <c r="O24" i="273" s="1"/>
  <c r="K23" i="273"/>
  <c r="J23" i="273"/>
  <c r="I23" i="273"/>
  <c r="H23" i="273"/>
  <c r="F23" i="273"/>
  <c r="B23" i="273"/>
  <c r="AB22" i="273"/>
  <c r="M22" i="273"/>
  <c r="O23" i="273" s="1"/>
  <c r="L22" i="273"/>
  <c r="K22" i="273"/>
  <c r="J22" i="273"/>
  <c r="H22" i="273"/>
  <c r="I22" i="273" s="1"/>
  <c r="G22" i="273"/>
  <c r="B22" i="273"/>
  <c r="AB21" i="273"/>
  <c r="M21" i="273"/>
  <c r="O22" i="273" s="1"/>
  <c r="K21" i="273"/>
  <c r="J21" i="273"/>
  <c r="I21" i="273"/>
  <c r="H21" i="273"/>
  <c r="F21" i="273"/>
  <c r="B21" i="273"/>
  <c r="AB20" i="273"/>
  <c r="M20" i="273"/>
  <c r="O21" i="273" s="1"/>
  <c r="L20" i="273"/>
  <c r="K20" i="273"/>
  <c r="J20" i="273"/>
  <c r="H20" i="273"/>
  <c r="I20" i="273" s="1"/>
  <c r="G20" i="273"/>
  <c r="B20" i="273"/>
  <c r="AB19" i="273"/>
  <c r="M19" i="273"/>
  <c r="O20" i="273" s="1"/>
  <c r="K19" i="273"/>
  <c r="J19" i="273"/>
  <c r="I19" i="273"/>
  <c r="H19" i="273"/>
  <c r="F19" i="273"/>
  <c r="B19" i="273"/>
  <c r="AB18" i="273"/>
  <c r="M18" i="273"/>
  <c r="O19" i="273" s="1"/>
  <c r="L18" i="273"/>
  <c r="K18" i="273"/>
  <c r="J18" i="273"/>
  <c r="H18" i="273"/>
  <c r="I18" i="273" s="1"/>
  <c r="G18" i="273"/>
  <c r="B18" i="273"/>
  <c r="AB17" i="273"/>
  <c r="M17" i="273"/>
  <c r="O18" i="273" s="1"/>
  <c r="K17" i="273"/>
  <c r="J17" i="273"/>
  <c r="I17" i="273"/>
  <c r="H17" i="273"/>
  <c r="G17" i="273"/>
  <c r="F17" i="273"/>
  <c r="B17" i="273"/>
  <c r="AB16" i="273"/>
  <c r="M16" i="273"/>
  <c r="O17" i="273" s="1"/>
  <c r="L16" i="273"/>
  <c r="K16" i="273"/>
  <c r="J16" i="273"/>
  <c r="H16" i="273"/>
  <c r="I16" i="273" s="1"/>
  <c r="G16" i="273"/>
  <c r="F16" i="273"/>
  <c r="B16" i="273"/>
  <c r="AB15" i="273"/>
  <c r="X15" i="273"/>
  <c r="W15" i="273"/>
  <c r="V15" i="273"/>
  <c r="S15" i="273"/>
  <c r="M15" i="273"/>
  <c r="O16" i="273" s="1"/>
  <c r="K15" i="273"/>
  <c r="J15" i="273"/>
  <c r="H15" i="273"/>
  <c r="I15" i="273" s="1"/>
  <c r="B15" i="273"/>
  <c r="AB14" i="273"/>
  <c r="X14" i="273"/>
  <c r="W14" i="273"/>
  <c r="V14" i="273"/>
  <c r="S14" i="273"/>
  <c r="N14" i="273"/>
  <c r="M14" i="273"/>
  <c r="O15" i="273" s="1"/>
  <c r="K14" i="273"/>
  <c r="J14" i="273"/>
  <c r="H14" i="273"/>
  <c r="I14" i="273" s="1"/>
  <c r="B14" i="273"/>
  <c r="AB13" i="273"/>
  <c r="X13" i="273"/>
  <c r="W13" i="273"/>
  <c r="V13" i="273"/>
  <c r="S13" i="273"/>
  <c r="O13" i="273"/>
  <c r="N13" i="273"/>
  <c r="M13" i="273"/>
  <c r="G15" i="273" s="1"/>
  <c r="K13" i="273"/>
  <c r="J13" i="273"/>
  <c r="H13" i="273"/>
  <c r="I13" i="273" s="1"/>
  <c r="B13" i="273"/>
  <c r="AB12" i="273"/>
  <c r="X12" i="273"/>
  <c r="W12" i="273"/>
  <c r="V12" i="273"/>
  <c r="S12" i="273"/>
  <c r="N12" i="273"/>
  <c r="M12" i="273"/>
  <c r="G14" i="273" s="1"/>
  <c r="L12" i="273"/>
  <c r="K12" i="273"/>
  <c r="J12" i="273"/>
  <c r="I12" i="273"/>
  <c r="H12" i="273"/>
  <c r="P12" i="273" s="1"/>
  <c r="G12" i="273"/>
  <c r="F12" i="273"/>
  <c r="B12" i="273"/>
  <c r="AB11" i="273"/>
  <c r="X11" i="273"/>
  <c r="W11" i="273"/>
  <c r="V11" i="273"/>
  <c r="S11" i="273"/>
  <c r="N11" i="273"/>
  <c r="M11" i="273"/>
  <c r="O12" i="273" s="1"/>
  <c r="L11" i="273"/>
  <c r="K11" i="273"/>
  <c r="J11" i="273"/>
  <c r="I11" i="273"/>
  <c r="H11" i="273"/>
  <c r="G11" i="273"/>
  <c r="F11" i="273"/>
  <c r="B11" i="273"/>
  <c r="AB10" i="273"/>
  <c r="X10" i="273"/>
  <c r="W10" i="273"/>
  <c r="V10" i="273"/>
  <c r="S10" i="273"/>
  <c r="N10" i="273"/>
  <c r="M10" i="273"/>
  <c r="O11" i="273" s="1"/>
  <c r="L10" i="273"/>
  <c r="K10" i="273"/>
  <c r="J10" i="273"/>
  <c r="I10" i="273"/>
  <c r="H10" i="273"/>
  <c r="F10" i="273"/>
  <c r="B10" i="273"/>
  <c r="AB9" i="273"/>
  <c r="X9" i="273"/>
  <c r="W9" i="273"/>
  <c r="V9" i="273"/>
  <c r="S9" i="273"/>
  <c r="N9" i="273"/>
  <c r="M9" i="273"/>
  <c r="O10" i="273" s="1"/>
  <c r="L9" i="273"/>
  <c r="K9" i="273"/>
  <c r="J9" i="273"/>
  <c r="I9" i="273"/>
  <c r="H9" i="273"/>
  <c r="B9" i="273"/>
  <c r="AB8" i="273"/>
  <c r="X8" i="273"/>
  <c r="W8" i="273"/>
  <c r="V8" i="273"/>
  <c r="S8" i="273"/>
  <c r="N8" i="273"/>
  <c r="M8" i="273"/>
  <c r="O9" i="273" s="1"/>
  <c r="L8" i="273"/>
  <c r="K8" i="273"/>
  <c r="J8" i="273"/>
  <c r="I8" i="273"/>
  <c r="H8" i="273"/>
  <c r="B8" i="273"/>
  <c r="AB7" i="273"/>
  <c r="X7" i="273"/>
  <c r="W7" i="273"/>
  <c r="V7" i="273"/>
  <c r="S7" i="273"/>
  <c r="N7" i="273"/>
  <c r="M7" i="273"/>
  <c r="O8" i="273" s="1"/>
  <c r="L7" i="273"/>
  <c r="K7" i="273"/>
  <c r="J7" i="273"/>
  <c r="I7" i="273"/>
  <c r="H7" i="273"/>
  <c r="B7" i="273"/>
  <c r="AB6" i="273"/>
  <c r="X6" i="273"/>
  <c r="W6" i="273"/>
  <c r="V6" i="273"/>
  <c r="S6" i="273"/>
  <c r="O6" i="273"/>
  <c r="N6" i="273"/>
  <c r="M6" i="273"/>
  <c r="O7" i="273" s="1"/>
  <c r="L6" i="273"/>
  <c r="K6" i="273"/>
  <c r="J6" i="273"/>
  <c r="I6" i="273"/>
  <c r="H6" i="273"/>
  <c r="B6" i="273"/>
  <c r="V5" i="273"/>
  <c r="R33" i="273" s="1"/>
  <c r="H1" i="273"/>
  <c r="E36" i="272"/>
  <c r="D36" i="272"/>
  <c r="C36" i="272"/>
  <c r="AB35" i="272"/>
  <c r="M35" i="272"/>
  <c r="L35" i="272" s="1"/>
  <c r="K35" i="272"/>
  <c r="J35" i="272"/>
  <c r="H35" i="272"/>
  <c r="I35" i="272" s="1"/>
  <c r="G35" i="272"/>
  <c r="F35" i="272"/>
  <c r="B35" i="272"/>
  <c r="AB34" i="272"/>
  <c r="M34" i="272"/>
  <c r="O35" i="272" s="1"/>
  <c r="K34" i="272"/>
  <c r="J34" i="272"/>
  <c r="H34" i="272"/>
  <c r="I34" i="272" s="1"/>
  <c r="G34" i="272"/>
  <c r="F34" i="272"/>
  <c r="B34" i="272"/>
  <c r="AB33" i="272"/>
  <c r="M33" i="272"/>
  <c r="O34" i="272" s="1"/>
  <c r="L33" i="272"/>
  <c r="K33" i="272"/>
  <c r="J33" i="272"/>
  <c r="H33" i="272"/>
  <c r="I33" i="272" s="1"/>
  <c r="B33" i="272"/>
  <c r="AB32" i="272"/>
  <c r="M32" i="272"/>
  <c r="O33" i="272" s="1"/>
  <c r="L32" i="272"/>
  <c r="K32" i="272"/>
  <c r="J32" i="272"/>
  <c r="H32" i="272"/>
  <c r="I32" i="272" s="1"/>
  <c r="B32" i="272"/>
  <c r="AB31" i="272"/>
  <c r="M31" i="272"/>
  <c r="O32" i="272" s="1"/>
  <c r="K31" i="272"/>
  <c r="J31" i="272"/>
  <c r="H31" i="272"/>
  <c r="I31" i="272" s="1"/>
  <c r="B31" i="272"/>
  <c r="AB30" i="272"/>
  <c r="M30" i="272"/>
  <c r="O31" i="272" s="1"/>
  <c r="K30" i="272"/>
  <c r="J30" i="272"/>
  <c r="I30" i="272"/>
  <c r="H30" i="272"/>
  <c r="F30" i="272"/>
  <c r="B30" i="272"/>
  <c r="AB29" i="272"/>
  <c r="M29" i="272"/>
  <c r="O30" i="272" s="1"/>
  <c r="K29" i="272"/>
  <c r="J29" i="272"/>
  <c r="I29" i="272"/>
  <c r="H29" i="272"/>
  <c r="G29" i="272"/>
  <c r="F29" i="272"/>
  <c r="B29" i="272"/>
  <c r="AB28" i="272"/>
  <c r="M28" i="272"/>
  <c r="O29" i="272" s="1"/>
  <c r="L28" i="272"/>
  <c r="K28" i="272"/>
  <c r="J28" i="272"/>
  <c r="H28" i="272"/>
  <c r="I28" i="272" s="1"/>
  <c r="G28" i="272"/>
  <c r="F28" i="272"/>
  <c r="B28" i="272"/>
  <c r="AB27" i="272"/>
  <c r="M27" i="272"/>
  <c r="O28" i="272" s="1"/>
  <c r="K27" i="272"/>
  <c r="J27" i="272"/>
  <c r="H27" i="272"/>
  <c r="I27" i="272" s="1"/>
  <c r="G27" i="272"/>
  <c r="F27" i="272"/>
  <c r="B27" i="272"/>
  <c r="AB26" i="272"/>
  <c r="M26" i="272"/>
  <c r="O27" i="272" s="1"/>
  <c r="K26" i="272"/>
  <c r="J26" i="272"/>
  <c r="H26" i="272"/>
  <c r="I26" i="272" s="1"/>
  <c r="G26" i="272"/>
  <c r="F26" i="272"/>
  <c r="B26" i="272"/>
  <c r="AB25" i="272"/>
  <c r="M25" i="272"/>
  <c r="O26" i="272" s="1"/>
  <c r="K25" i="272"/>
  <c r="J25" i="272"/>
  <c r="I25" i="272"/>
  <c r="H25" i="272"/>
  <c r="B25" i="272"/>
  <c r="AB24" i="272"/>
  <c r="M24" i="272"/>
  <c r="N25" i="272" s="1"/>
  <c r="X25" i="272" s="1"/>
  <c r="K24" i="272"/>
  <c r="J24" i="272"/>
  <c r="H24" i="272"/>
  <c r="I24" i="272" s="1"/>
  <c r="B24" i="272"/>
  <c r="AB23" i="272"/>
  <c r="M23" i="272"/>
  <c r="O24" i="272" s="1"/>
  <c r="K23" i="272"/>
  <c r="J23" i="272"/>
  <c r="H23" i="272"/>
  <c r="I23" i="272" s="1"/>
  <c r="B23" i="272"/>
  <c r="AB22" i="272"/>
  <c r="M22" i="272"/>
  <c r="O23" i="272" s="1"/>
  <c r="K22" i="272"/>
  <c r="J22" i="272"/>
  <c r="H22" i="272"/>
  <c r="I22" i="272" s="1"/>
  <c r="B22" i="272"/>
  <c r="AB21" i="272"/>
  <c r="M21" i="272"/>
  <c r="O22" i="272" s="1"/>
  <c r="K21" i="272"/>
  <c r="J21" i="272"/>
  <c r="H21" i="272"/>
  <c r="I21" i="272" s="1"/>
  <c r="B21" i="272"/>
  <c r="AB20" i="272"/>
  <c r="M20" i="272"/>
  <c r="O21" i="272" s="1"/>
  <c r="K20" i="272"/>
  <c r="J20" i="272"/>
  <c r="I20" i="272"/>
  <c r="H20" i="272"/>
  <c r="F20" i="272"/>
  <c r="B20" i="272"/>
  <c r="AB19" i="272"/>
  <c r="M19" i="272"/>
  <c r="O20" i="272" s="1"/>
  <c r="K19" i="272"/>
  <c r="J19" i="272"/>
  <c r="I19" i="272"/>
  <c r="H19" i="272"/>
  <c r="F19" i="272"/>
  <c r="B19" i="272"/>
  <c r="AB18" i="272"/>
  <c r="M18" i="272"/>
  <c r="O19" i="272" s="1"/>
  <c r="L18" i="272"/>
  <c r="K18" i="272"/>
  <c r="J18" i="272"/>
  <c r="H18" i="272"/>
  <c r="I18" i="272" s="1"/>
  <c r="B18" i="272"/>
  <c r="AB17" i="272"/>
  <c r="M17" i="272"/>
  <c r="O18" i="272" s="1"/>
  <c r="K17" i="272"/>
  <c r="J17" i="272"/>
  <c r="I17" i="272"/>
  <c r="H17" i="272"/>
  <c r="G17" i="272"/>
  <c r="B17" i="272"/>
  <c r="AB16" i="272"/>
  <c r="M16" i="272"/>
  <c r="N17" i="272" s="1"/>
  <c r="X17" i="272" s="1"/>
  <c r="K16" i="272"/>
  <c r="J16" i="272"/>
  <c r="I16" i="272"/>
  <c r="H16" i="272"/>
  <c r="G16" i="272"/>
  <c r="F16" i="272"/>
  <c r="B16" i="272"/>
  <c r="AB15" i="272"/>
  <c r="M15" i="272"/>
  <c r="O16" i="272" s="1"/>
  <c r="L15" i="272"/>
  <c r="K15" i="272"/>
  <c r="J15" i="272"/>
  <c r="H15" i="272"/>
  <c r="I15" i="272" s="1"/>
  <c r="B15" i="272"/>
  <c r="AB14" i="272"/>
  <c r="M14" i="272"/>
  <c r="O15" i="272" s="1"/>
  <c r="K14" i="272"/>
  <c r="J14" i="272"/>
  <c r="H14" i="272"/>
  <c r="I14" i="272" s="1"/>
  <c r="B14" i="272"/>
  <c r="AB13" i="272"/>
  <c r="M13" i="272"/>
  <c r="G15" i="272" s="1"/>
  <c r="K13" i="272"/>
  <c r="J13" i="272"/>
  <c r="H13" i="272"/>
  <c r="I13" i="272" s="1"/>
  <c r="B13" i="272"/>
  <c r="AB12" i="272"/>
  <c r="M12" i="272"/>
  <c r="L12" i="272" s="1"/>
  <c r="K12" i="272"/>
  <c r="J12" i="272"/>
  <c r="H12" i="272"/>
  <c r="I12" i="272" s="1"/>
  <c r="B12" i="272"/>
  <c r="AB11" i="272"/>
  <c r="M11" i="272"/>
  <c r="O12" i="272" s="1"/>
  <c r="K11" i="272"/>
  <c r="J11" i="272"/>
  <c r="H11" i="272"/>
  <c r="I11" i="272" s="1"/>
  <c r="B11" i="272"/>
  <c r="AB10" i="272"/>
  <c r="M10" i="272"/>
  <c r="G12" i="272" s="1"/>
  <c r="K10" i="272"/>
  <c r="J10" i="272"/>
  <c r="H10" i="272"/>
  <c r="I10" i="272" s="1"/>
  <c r="B10" i="272"/>
  <c r="AB9" i="272"/>
  <c r="M9" i="272"/>
  <c r="N10" i="272" s="1"/>
  <c r="K9" i="272"/>
  <c r="J9" i="272"/>
  <c r="H9" i="272"/>
  <c r="I9" i="272" s="1"/>
  <c r="B9" i="272"/>
  <c r="AB8" i="272"/>
  <c r="X8" i="272"/>
  <c r="W8" i="272"/>
  <c r="V8" i="272"/>
  <c r="S8" i="272"/>
  <c r="M8" i="272"/>
  <c r="O9" i="272" s="1"/>
  <c r="K8" i="272"/>
  <c r="J8" i="272"/>
  <c r="H8" i="272"/>
  <c r="I8" i="272" s="1"/>
  <c r="B8" i="272"/>
  <c r="AB7" i="272"/>
  <c r="X7" i="272"/>
  <c r="W7" i="272"/>
  <c r="V7" i="272"/>
  <c r="S7" i="272"/>
  <c r="N7" i="272"/>
  <c r="M7" i="272"/>
  <c r="O8" i="272" s="1"/>
  <c r="K7" i="272"/>
  <c r="J7" i="272"/>
  <c r="H7" i="272"/>
  <c r="I7" i="272" s="1"/>
  <c r="B7" i="272"/>
  <c r="AB6" i="272"/>
  <c r="X6" i="272"/>
  <c r="W6" i="272"/>
  <c r="V6" i="272"/>
  <c r="S6" i="272"/>
  <c r="O6" i="272"/>
  <c r="N6" i="272"/>
  <c r="M6" i="272"/>
  <c r="O7" i="272" s="1"/>
  <c r="K6" i="272"/>
  <c r="J6" i="272"/>
  <c r="H6" i="272"/>
  <c r="I6" i="272" s="1"/>
  <c r="B6" i="272"/>
  <c r="V5" i="272"/>
  <c r="R33" i="272" s="1"/>
  <c r="H1" i="272"/>
  <c r="E36" i="271"/>
  <c r="D36" i="271"/>
  <c r="C36" i="271"/>
  <c r="AB35" i="271"/>
  <c r="M35" i="271"/>
  <c r="L35" i="271" s="1"/>
  <c r="K35" i="271"/>
  <c r="J35" i="271"/>
  <c r="H35" i="271"/>
  <c r="I35" i="271" s="1"/>
  <c r="G35" i="271"/>
  <c r="F35" i="271"/>
  <c r="B35" i="271"/>
  <c r="AB34" i="271"/>
  <c r="M34" i="271"/>
  <c r="O35" i="271" s="1"/>
  <c r="K34" i="271"/>
  <c r="J34" i="271"/>
  <c r="H34" i="271"/>
  <c r="I34" i="271" s="1"/>
  <c r="G34" i="271"/>
  <c r="F34" i="271"/>
  <c r="B34" i="271"/>
  <c r="AB33" i="271"/>
  <c r="M33" i="271"/>
  <c r="O34" i="271" s="1"/>
  <c r="K33" i="271"/>
  <c r="J33" i="271"/>
  <c r="I33" i="271"/>
  <c r="H33" i="271"/>
  <c r="B33" i="271"/>
  <c r="AB32" i="271"/>
  <c r="M32" i="271"/>
  <c r="N33" i="271" s="1"/>
  <c r="P33" i="271" s="1"/>
  <c r="K32" i="271"/>
  <c r="J32" i="271"/>
  <c r="H32" i="271"/>
  <c r="I32" i="271" s="1"/>
  <c r="B32" i="271"/>
  <c r="AB31" i="271"/>
  <c r="M31" i="271"/>
  <c r="O32" i="271" s="1"/>
  <c r="K31" i="271"/>
  <c r="J31" i="271"/>
  <c r="H31" i="271"/>
  <c r="I31" i="271" s="1"/>
  <c r="B31" i="271"/>
  <c r="AB30" i="271"/>
  <c r="M30" i="271"/>
  <c r="O31" i="271" s="1"/>
  <c r="K30" i="271"/>
  <c r="J30" i="271"/>
  <c r="H30" i="271"/>
  <c r="I30" i="271" s="1"/>
  <c r="B30" i="271"/>
  <c r="AB29" i="271"/>
  <c r="M29" i="271"/>
  <c r="O30" i="271" s="1"/>
  <c r="K29" i="271"/>
  <c r="J29" i="271"/>
  <c r="H29" i="271"/>
  <c r="I29" i="271" s="1"/>
  <c r="G29" i="271"/>
  <c r="B29" i="271"/>
  <c r="AB28" i="271"/>
  <c r="M28" i="271"/>
  <c r="O29" i="271" s="1"/>
  <c r="K28" i="271"/>
  <c r="J28" i="271"/>
  <c r="H28" i="271"/>
  <c r="I28" i="271" s="1"/>
  <c r="G28" i="271"/>
  <c r="F28" i="271"/>
  <c r="B28" i="271"/>
  <c r="AB27" i="271"/>
  <c r="M27" i="271"/>
  <c r="O28" i="271" s="1"/>
  <c r="K27" i="271"/>
  <c r="J27" i="271"/>
  <c r="H27" i="271"/>
  <c r="I27" i="271" s="1"/>
  <c r="G27" i="271"/>
  <c r="F27" i="271"/>
  <c r="B27" i="271"/>
  <c r="AB26" i="271"/>
  <c r="M26" i="271"/>
  <c r="O27" i="271" s="1"/>
  <c r="K26" i="271"/>
  <c r="J26" i="271"/>
  <c r="I26" i="271"/>
  <c r="H26" i="271"/>
  <c r="G26" i="271"/>
  <c r="F26" i="271"/>
  <c r="B26" i="271"/>
  <c r="AB25" i="271"/>
  <c r="W25" i="271"/>
  <c r="V25" i="271"/>
  <c r="M25" i="271"/>
  <c r="O26" i="271" s="1"/>
  <c r="L25" i="271"/>
  <c r="K25" i="271"/>
  <c r="J25" i="271"/>
  <c r="H25" i="271"/>
  <c r="I25" i="271" s="1"/>
  <c r="F25" i="271"/>
  <c r="B25" i="271"/>
  <c r="AB24" i="271"/>
  <c r="M24" i="271"/>
  <c r="N25" i="271" s="1"/>
  <c r="X25" i="271" s="1"/>
  <c r="L24" i="271"/>
  <c r="K24" i="271"/>
  <c r="J24" i="271"/>
  <c r="H24" i="271"/>
  <c r="I24" i="271" s="1"/>
  <c r="G24" i="271"/>
  <c r="B24" i="271"/>
  <c r="AB23" i="271"/>
  <c r="M23" i="271"/>
  <c r="O24" i="271" s="1"/>
  <c r="L23" i="271"/>
  <c r="K23" i="271"/>
  <c r="J23" i="271"/>
  <c r="H23" i="271"/>
  <c r="I23" i="271" s="1"/>
  <c r="F23" i="271"/>
  <c r="B23" i="271"/>
  <c r="AB22" i="271"/>
  <c r="N22" i="271"/>
  <c r="P22" i="271" s="1"/>
  <c r="M22" i="271"/>
  <c r="O23" i="271" s="1"/>
  <c r="L22" i="271"/>
  <c r="K22" i="271"/>
  <c r="J22" i="271"/>
  <c r="H22" i="271"/>
  <c r="I22" i="271" s="1"/>
  <c r="F22" i="271"/>
  <c r="B22" i="271"/>
  <c r="AB21" i="271"/>
  <c r="W21" i="271"/>
  <c r="M21" i="271"/>
  <c r="O22" i="271" s="1"/>
  <c r="L21" i="271"/>
  <c r="K21" i="271"/>
  <c r="J21" i="271"/>
  <c r="H21" i="271"/>
  <c r="I21" i="271" s="1"/>
  <c r="B21" i="271"/>
  <c r="AB20" i="271"/>
  <c r="M20" i="271"/>
  <c r="N21" i="271" s="1"/>
  <c r="V21" i="271" s="1"/>
  <c r="L20" i="271"/>
  <c r="K20" i="271"/>
  <c r="J20" i="271"/>
  <c r="H20" i="271"/>
  <c r="I20" i="271" s="1"/>
  <c r="B20" i="271"/>
  <c r="AB19" i="271"/>
  <c r="M19" i="271"/>
  <c r="O20" i="271" s="1"/>
  <c r="K19" i="271"/>
  <c r="J19" i="271"/>
  <c r="I19" i="271"/>
  <c r="H19" i="271"/>
  <c r="F19" i="271"/>
  <c r="B19" i="271"/>
  <c r="AB18" i="271"/>
  <c r="M18" i="271"/>
  <c r="O19" i="271" s="1"/>
  <c r="L18" i="271"/>
  <c r="K18" i="271"/>
  <c r="J18" i="271"/>
  <c r="H18" i="271"/>
  <c r="I18" i="271" s="1"/>
  <c r="F18" i="271"/>
  <c r="B18" i="271"/>
  <c r="AB17" i="271"/>
  <c r="W17" i="271"/>
  <c r="M17" i="271"/>
  <c r="O18" i="271" s="1"/>
  <c r="L17" i="271"/>
  <c r="K17" i="271"/>
  <c r="J17" i="271"/>
  <c r="H17" i="271"/>
  <c r="I17" i="271" s="1"/>
  <c r="G17" i="271"/>
  <c r="B17" i="271"/>
  <c r="AB16" i="271"/>
  <c r="M16" i="271"/>
  <c r="N17" i="271" s="1"/>
  <c r="V17" i="271" s="1"/>
  <c r="L16" i="271"/>
  <c r="K16" i="271"/>
  <c r="J16" i="271"/>
  <c r="H16" i="271"/>
  <c r="I16" i="271" s="1"/>
  <c r="G16" i="271"/>
  <c r="F16" i="271"/>
  <c r="B16" i="271"/>
  <c r="AB15" i="271"/>
  <c r="M15" i="271"/>
  <c r="O16" i="271" s="1"/>
  <c r="K15" i="271"/>
  <c r="J15" i="271"/>
  <c r="H15" i="271"/>
  <c r="B15" i="271"/>
  <c r="AB14" i="271"/>
  <c r="M14" i="271"/>
  <c r="O15" i="271" s="1"/>
  <c r="K14" i="271"/>
  <c r="J14" i="271"/>
  <c r="H14" i="271"/>
  <c r="I14" i="271" s="1"/>
  <c r="B14" i="271"/>
  <c r="AB13" i="271"/>
  <c r="M13" i="271"/>
  <c r="O14" i="271" s="1"/>
  <c r="K13" i="271"/>
  <c r="J13" i="271"/>
  <c r="H13" i="271"/>
  <c r="I13" i="271" s="1"/>
  <c r="B13" i="271"/>
  <c r="AB12" i="271"/>
  <c r="M12" i="271"/>
  <c r="G14" i="271" s="1"/>
  <c r="K12" i="271"/>
  <c r="J12" i="271"/>
  <c r="H12" i="271"/>
  <c r="I12" i="271" s="1"/>
  <c r="B12" i="271"/>
  <c r="AB11" i="271"/>
  <c r="M11" i="271"/>
  <c r="O12" i="271" s="1"/>
  <c r="K11" i="271"/>
  <c r="J11" i="271"/>
  <c r="H11" i="271"/>
  <c r="I11" i="271" s="1"/>
  <c r="B11" i="271"/>
  <c r="AB10" i="271"/>
  <c r="M10" i="271"/>
  <c r="N11" i="271" s="1"/>
  <c r="K10" i="271"/>
  <c r="J10" i="271"/>
  <c r="H10" i="271"/>
  <c r="I10" i="271" s="1"/>
  <c r="B10" i="271"/>
  <c r="AB9" i="271"/>
  <c r="M9" i="271"/>
  <c r="O10" i="271" s="1"/>
  <c r="K9" i="271"/>
  <c r="J9" i="271"/>
  <c r="H9" i="271"/>
  <c r="B9" i="271"/>
  <c r="AB8" i="271"/>
  <c r="X8" i="271"/>
  <c r="W8" i="271"/>
  <c r="V8" i="271"/>
  <c r="S8" i="271"/>
  <c r="M8" i="271"/>
  <c r="O9" i="271" s="1"/>
  <c r="K8" i="271"/>
  <c r="J8" i="271"/>
  <c r="H8" i="271"/>
  <c r="I8" i="271" s="1"/>
  <c r="B8" i="271"/>
  <c r="AB7" i="271"/>
  <c r="X7" i="271"/>
  <c r="W7" i="271"/>
  <c r="V7" i="271"/>
  <c r="S7" i="271"/>
  <c r="N7" i="271"/>
  <c r="M7" i="271"/>
  <c r="O8" i="271" s="1"/>
  <c r="K7" i="271"/>
  <c r="J7" i="271"/>
  <c r="H7" i="271"/>
  <c r="B7" i="271"/>
  <c r="AB6" i="271"/>
  <c r="X6" i="271"/>
  <c r="W6" i="271"/>
  <c r="V6" i="271"/>
  <c r="S6" i="271"/>
  <c r="O6" i="271"/>
  <c r="N6" i="271"/>
  <c r="M6" i="271"/>
  <c r="O7" i="271" s="1"/>
  <c r="K6" i="271"/>
  <c r="J6" i="271"/>
  <c r="H6" i="271"/>
  <c r="B6" i="271"/>
  <c r="V5" i="271"/>
  <c r="R33" i="271" s="1"/>
  <c r="H1" i="271"/>
  <c r="E36" i="270"/>
  <c r="D36" i="270"/>
  <c r="C36" i="270"/>
  <c r="AB35" i="270"/>
  <c r="M35" i="270"/>
  <c r="L35" i="270"/>
  <c r="K35" i="270"/>
  <c r="J35" i="270"/>
  <c r="H35" i="270"/>
  <c r="I35" i="270" s="1"/>
  <c r="G35" i="270"/>
  <c r="F35" i="270"/>
  <c r="B35" i="270"/>
  <c r="AB34" i="270"/>
  <c r="M34" i="270"/>
  <c r="O35" i="270" s="1"/>
  <c r="L34" i="270"/>
  <c r="K34" i="270"/>
  <c r="J34" i="270"/>
  <c r="H34" i="270"/>
  <c r="I34" i="270" s="1"/>
  <c r="G34" i="270"/>
  <c r="F34" i="270"/>
  <c r="B34" i="270"/>
  <c r="AB33" i="270"/>
  <c r="M33" i="270"/>
  <c r="O34" i="270" s="1"/>
  <c r="K33" i="270"/>
  <c r="J33" i="270"/>
  <c r="H33" i="270"/>
  <c r="I33" i="270" s="1"/>
  <c r="B33" i="270"/>
  <c r="AB32" i="270"/>
  <c r="M32" i="270"/>
  <c r="N33" i="270" s="1"/>
  <c r="W33" i="270" s="1"/>
  <c r="L32" i="270"/>
  <c r="K32" i="270"/>
  <c r="J32" i="270"/>
  <c r="H32" i="270"/>
  <c r="I32" i="270" s="1"/>
  <c r="B32" i="270"/>
  <c r="AB31" i="270"/>
  <c r="M31" i="270"/>
  <c r="O32" i="270" s="1"/>
  <c r="K31" i="270"/>
  <c r="J31" i="270"/>
  <c r="H31" i="270"/>
  <c r="I31" i="270" s="1"/>
  <c r="B31" i="270"/>
  <c r="AB30" i="270"/>
  <c r="M30" i="270"/>
  <c r="O31" i="270" s="1"/>
  <c r="L30" i="270"/>
  <c r="K30" i="270"/>
  <c r="J30" i="270"/>
  <c r="H30" i="270"/>
  <c r="I30" i="270" s="1"/>
  <c r="B30" i="270"/>
  <c r="AB29" i="270"/>
  <c r="M29" i="270"/>
  <c r="O30" i="270" s="1"/>
  <c r="K29" i="270"/>
  <c r="J29" i="270"/>
  <c r="I29" i="270"/>
  <c r="H29" i="270"/>
  <c r="G29" i="270"/>
  <c r="B29" i="270"/>
  <c r="AB28" i="270"/>
  <c r="M28" i="270"/>
  <c r="O29" i="270" s="1"/>
  <c r="K28" i="270"/>
  <c r="J28" i="270"/>
  <c r="H28" i="270"/>
  <c r="I28" i="270" s="1"/>
  <c r="G28" i="270"/>
  <c r="F28" i="270"/>
  <c r="B28" i="270"/>
  <c r="AB27" i="270"/>
  <c r="M27" i="270"/>
  <c r="O28" i="270" s="1"/>
  <c r="K27" i="270"/>
  <c r="J27" i="270"/>
  <c r="H27" i="270"/>
  <c r="I27" i="270" s="1"/>
  <c r="G27" i="270"/>
  <c r="F27" i="270"/>
  <c r="B27" i="270"/>
  <c r="AB26" i="270"/>
  <c r="M26" i="270"/>
  <c r="O27" i="270" s="1"/>
  <c r="K26" i="270"/>
  <c r="J26" i="270"/>
  <c r="H26" i="270"/>
  <c r="I26" i="270" s="1"/>
  <c r="G26" i="270"/>
  <c r="F26" i="270"/>
  <c r="B26" i="270"/>
  <c r="AB25" i="270"/>
  <c r="M25" i="270"/>
  <c r="O26" i="270" s="1"/>
  <c r="K25" i="270"/>
  <c r="J25" i="270"/>
  <c r="H25" i="270"/>
  <c r="I25" i="270" s="1"/>
  <c r="B25" i="270"/>
  <c r="AB24" i="270"/>
  <c r="M24" i="270"/>
  <c r="N25" i="270" s="1"/>
  <c r="K24" i="270"/>
  <c r="J24" i="270"/>
  <c r="H24" i="270"/>
  <c r="I24" i="270" s="1"/>
  <c r="F24" i="270"/>
  <c r="B24" i="270"/>
  <c r="AB23" i="270"/>
  <c r="M23" i="270"/>
  <c r="O24" i="270" s="1"/>
  <c r="K23" i="270"/>
  <c r="J23" i="270"/>
  <c r="H23" i="270"/>
  <c r="I23" i="270" s="1"/>
  <c r="F23" i="270"/>
  <c r="B23" i="270"/>
  <c r="AB22" i="270"/>
  <c r="M22" i="270"/>
  <c r="O23" i="270" s="1"/>
  <c r="L22" i="270"/>
  <c r="K22" i="270"/>
  <c r="J22" i="270"/>
  <c r="H22" i="270"/>
  <c r="I22" i="270" s="1"/>
  <c r="B22" i="270"/>
  <c r="AB21" i="270"/>
  <c r="M21" i="270"/>
  <c r="O22" i="270" s="1"/>
  <c r="L21" i="270"/>
  <c r="K21" i="270"/>
  <c r="J21" i="270"/>
  <c r="H21" i="270"/>
  <c r="I21" i="270" s="1"/>
  <c r="B21" i="270"/>
  <c r="AB20" i="270"/>
  <c r="M20" i="270"/>
  <c r="N21" i="270" s="1"/>
  <c r="K20" i="270"/>
  <c r="J20" i="270"/>
  <c r="I20" i="270"/>
  <c r="H20" i="270"/>
  <c r="F20" i="270"/>
  <c r="B20" i="270"/>
  <c r="AB19" i="270"/>
  <c r="M19" i="270"/>
  <c r="O20" i="270" s="1"/>
  <c r="K19" i="270"/>
  <c r="J19" i="270"/>
  <c r="I19" i="270"/>
  <c r="H19" i="270"/>
  <c r="F19" i="270"/>
  <c r="B19" i="270"/>
  <c r="AB18" i="270"/>
  <c r="M18" i="270"/>
  <c r="O19" i="270" s="1"/>
  <c r="L18" i="270"/>
  <c r="K18" i="270"/>
  <c r="J18" i="270"/>
  <c r="H18" i="270"/>
  <c r="I18" i="270" s="1"/>
  <c r="B18" i="270"/>
  <c r="AB17" i="270"/>
  <c r="M17" i="270"/>
  <c r="O18" i="270" s="1"/>
  <c r="K17" i="270"/>
  <c r="J17" i="270"/>
  <c r="H17" i="270"/>
  <c r="I17" i="270" s="1"/>
  <c r="G17" i="270"/>
  <c r="B17" i="270"/>
  <c r="AB16" i="270"/>
  <c r="M16" i="270"/>
  <c r="N17" i="270" s="1"/>
  <c r="P17" i="270" s="1"/>
  <c r="K16" i="270"/>
  <c r="J16" i="270"/>
  <c r="H16" i="270"/>
  <c r="I16" i="270" s="1"/>
  <c r="G16" i="270"/>
  <c r="F16" i="270"/>
  <c r="B16" i="270"/>
  <c r="AB15" i="270"/>
  <c r="M15" i="270"/>
  <c r="O16" i="270" s="1"/>
  <c r="K15" i="270"/>
  <c r="J15" i="270"/>
  <c r="H15" i="270"/>
  <c r="I15" i="270" s="1"/>
  <c r="B15" i="270"/>
  <c r="AB14" i="270"/>
  <c r="M14" i="270"/>
  <c r="O15" i="270" s="1"/>
  <c r="K14" i="270"/>
  <c r="J14" i="270"/>
  <c r="H14" i="270"/>
  <c r="I14" i="270" s="1"/>
  <c r="B14" i="270"/>
  <c r="AB13" i="270"/>
  <c r="M13" i="270"/>
  <c r="O14" i="270" s="1"/>
  <c r="K13" i="270"/>
  <c r="J13" i="270"/>
  <c r="H13" i="270"/>
  <c r="I13" i="270" s="1"/>
  <c r="B13" i="270"/>
  <c r="AB12" i="270"/>
  <c r="M12" i="270"/>
  <c r="N13" i="270" s="1"/>
  <c r="K12" i="270"/>
  <c r="J12" i="270"/>
  <c r="H12" i="270"/>
  <c r="B12" i="270"/>
  <c r="AB11" i="270"/>
  <c r="M11" i="270"/>
  <c r="O12" i="270" s="1"/>
  <c r="K11" i="270"/>
  <c r="J11" i="270"/>
  <c r="I11" i="270"/>
  <c r="H11" i="270"/>
  <c r="B11" i="270"/>
  <c r="AB10" i="270"/>
  <c r="M10" i="270"/>
  <c r="O11" i="270" s="1"/>
  <c r="K10" i="270"/>
  <c r="J10" i="270"/>
  <c r="H10" i="270"/>
  <c r="I10" i="270" s="1"/>
  <c r="B10" i="270"/>
  <c r="AB9" i="270"/>
  <c r="M9" i="270"/>
  <c r="O10" i="270" s="1"/>
  <c r="K9" i="270"/>
  <c r="J9" i="270"/>
  <c r="H9" i="270"/>
  <c r="I9" i="270" s="1"/>
  <c r="B9" i="270"/>
  <c r="AB8" i="270"/>
  <c r="X8" i="270"/>
  <c r="W8" i="270"/>
  <c r="V8" i="270"/>
  <c r="S8" i="270"/>
  <c r="M8" i="270"/>
  <c r="O9" i="270" s="1"/>
  <c r="K8" i="270"/>
  <c r="J8" i="270"/>
  <c r="H8" i="270"/>
  <c r="I8" i="270" s="1"/>
  <c r="B8" i="270"/>
  <c r="AB7" i="270"/>
  <c r="X7" i="270"/>
  <c r="W7" i="270"/>
  <c r="V7" i="270"/>
  <c r="S7" i="270"/>
  <c r="N7" i="270"/>
  <c r="M7" i="270"/>
  <c r="O8" i="270" s="1"/>
  <c r="K7" i="270"/>
  <c r="J7" i="270"/>
  <c r="H7" i="270"/>
  <c r="B7" i="270"/>
  <c r="AB6" i="270"/>
  <c r="X6" i="270"/>
  <c r="W6" i="270"/>
  <c r="V6" i="270"/>
  <c r="S6" i="270"/>
  <c r="O6" i="270"/>
  <c r="N6" i="270"/>
  <c r="M6" i="270"/>
  <c r="L6" i="270" s="1"/>
  <c r="K6" i="270"/>
  <c r="J6" i="270"/>
  <c r="H6" i="270"/>
  <c r="I6" i="270" s="1"/>
  <c r="B6" i="270"/>
  <c r="V5" i="270"/>
  <c r="R33" i="270" s="1"/>
  <c r="H1" i="270"/>
  <c r="H1" i="229"/>
  <c r="H1" i="230"/>
  <c r="H1" i="231"/>
  <c r="H1" i="232"/>
  <c r="H1" i="242"/>
  <c r="H1" i="243"/>
  <c r="H1" i="244"/>
  <c r="H1" i="245"/>
  <c r="H1" i="246"/>
  <c r="H1" i="247"/>
  <c r="H1" i="248"/>
  <c r="H1" i="249"/>
  <c r="H1" i="250"/>
  <c r="H1" i="253"/>
  <c r="E36" i="269"/>
  <c r="D36" i="269"/>
  <c r="C36" i="269"/>
  <c r="AB35" i="269"/>
  <c r="M35" i="269"/>
  <c r="L35" i="269"/>
  <c r="K35" i="269"/>
  <c r="J35" i="269"/>
  <c r="H35" i="269"/>
  <c r="I35" i="269" s="1"/>
  <c r="G35" i="269"/>
  <c r="F35" i="269"/>
  <c r="B35" i="269"/>
  <c r="AB34" i="269"/>
  <c r="M34" i="269"/>
  <c r="O35" i="269" s="1"/>
  <c r="K34" i="269"/>
  <c r="J34" i="269"/>
  <c r="H34" i="269"/>
  <c r="I34" i="269" s="1"/>
  <c r="G34" i="269"/>
  <c r="F34" i="269"/>
  <c r="B34" i="269"/>
  <c r="AB33" i="269"/>
  <c r="M33" i="269"/>
  <c r="O34" i="269" s="1"/>
  <c r="K33" i="269"/>
  <c r="J33" i="269"/>
  <c r="H33" i="269"/>
  <c r="I33" i="269" s="1"/>
  <c r="F33" i="269"/>
  <c r="B33" i="269"/>
  <c r="AB32" i="269"/>
  <c r="M32" i="269"/>
  <c r="O33" i="269" s="1"/>
  <c r="K32" i="269"/>
  <c r="J32" i="269"/>
  <c r="H32" i="269"/>
  <c r="I32" i="269" s="1"/>
  <c r="F32" i="269"/>
  <c r="B32" i="269"/>
  <c r="AB31" i="269"/>
  <c r="M31" i="269"/>
  <c r="O32" i="269" s="1"/>
  <c r="L31" i="269"/>
  <c r="K31" i="269"/>
  <c r="J31" i="269"/>
  <c r="H31" i="269"/>
  <c r="I31" i="269" s="1"/>
  <c r="B31" i="269"/>
  <c r="AB30" i="269"/>
  <c r="M30" i="269"/>
  <c r="O31" i="269" s="1"/>
  <c r="K30" i="269"/>
  <c r="J30" i="269"/>
  <c r="I30" i="269"/>
  <c r="H30" i="269"/>
  <c r="B30" i="269"/>
  <c r="AB29" i="269"/>
  <c r="M29" i="269"/>
  <c r="O30" i="269" s="1"/>
  <c r="K29" i="269"/>
  <c r="J29" i="269"/>
  <c r="H29" i="269"/>
  <c r="I29" i="269" s="1"/>
  <c r="G29" i="269"/>
  <c r="B29" i="269"/>
  <c r="AB28" i="269"/>
  <c r="M28" i="269"/>
  <c r="O29" i="269" s="1"/>
  <c r="K28" i="269"/>
  <c r="J28" i="269"/>
  <c r="I28" i="269"/>
  <c r="H28" i="269"/>
  <c r="G28" i="269"/>
  <c r="F28" i="269"/>
  <c r="B28" i="269"/>
  <c r="AB27" i="269"/>
  <c r="M27" i="269"/>
  <c r="O28" i="269" s="1"/>
  <c r="K27" i="269"/>
  <c r="J27" i="269"/>
  <c r="H27" i="269"/>
  <c r="I27" i="269" s="1"/>
  <c r="G27" i="269"/>
  <c r="F27" i="269"/>
  <c r="B27" i="269"/>
  <c r="AB26" i="269"/>
  <c r="M26" i="269"/>
  <c r="O27" i="269" s="1"/>
  <c r="K26" i="269"/>
  <c r="J26" i="269"/>
  <c r="H26" i="269"/>
  <c r="I26" i="269" s="1"/>
  <c r="G26" i="269"/>
  <c r="F26" i="269"/>
  <c r="B26" i="269"/>
  <c r="AB25" i="269"/>
  <c r="M25" i="269"/>
  <c r="O26" i="269" s="1"/>
  <c r="K25" i="269"/>
  <c r="J25" i="269"/>
  <c r="I25" i="269"/>
  <c r="H25" i="269"/>
  <c r="B25" i="269"/>
  <c r="AB24" i="269"/>
  <c r="M24" i="269"/>
  <c r="O25" i="269" s="1"/>
  <c r="K24" i="269"/>
  <c r="J24" i="269"/>
  <c r="I24" i="269"/>
  <c r="H24" i="269"/>
  <c r="B24" i="269"/>
  <c r="AB23" i="269"/>
  <c r="M23" i="269"/>
  <c r="O24" i="269" s="1"/>
  <c r="K23" i="269"/>
  <c r="J23" i="269"/>
  <c r="I23" i="269"/>
  <c r="H23" i="269"/>
  <c r="B23" i="269"/>
  <c r="AB22" i="269"/>
  <c r="M22" i="269"/>
  <c r="O23" i="269" s="1"/>
  <c r="K22" i="269"/>
  <c r="J22" i="269"/>
  <c r="H22" i="269"/>
  <c r="I22" i="269" s="1"/>
  <c r="B22" i="269"/>
  <c r="AB21" i="269"/>
  <c r="M21" i="269"/>
  <c r="O22" i="269" s="1"/>
  <c r="K21" i="269"/>
  <c r="J21" i="269"/>
  <c r="H21" i="269"/>
  <c r="I21" i="269" s="1"/>
  <c r="B21" i="269"/>
  <c r="AB20" i="269"/>
  <c r="M20" i="269"/>
  <c r="O21" i="269" s="1"/>
  <c r="L20" i="269"/>
  <c r="K20" i="269"/>
  <c r="J20" i="269"/>
  <c r="H20" i="269"/>
  <c r="I20" i="269" s="1"/>
  <c r="F20" i="269"/>
  <c r="B20" i="269"/>
  <c r="AB19" i="269"/>
  <c r="M19" i="269"/>
  <c r="O20" i="269" s="1"/>
  <c r="K19" i="269"/>
  <c r="J19" i="269"/>
  <c r="H19" i="269"/>
  <c r="I19" i="269" s="1"/>
  <c r="F19" i="269"/>
  <c r="B19" i="269"/>
  <c r="AB18" i="269"/>
  <c r="M18" i="269"/>
  <c r="O19" i="269" s="1"/>
  <c r="L18" i="269"/>
  <c r="K18" i="269"/>
  <c r="J18" i="269"/>
  <c r="H18" i="269"/>
  <c r="I18" i="269" s="1"/>
  <c r="G18" i="269"/>
  <c r="B18" i="269"/>
  <c r="AB17" i="269"/>
  <c r="M17" i="269"/>
  <c r="O18" i="269" s="1"/>
  <c r="K17" i="269"/>
  <c r="J17" i="269"/>
  <c r="H17" i="269"/>
  <c r="I17" i="269" s="1"/>
  <c r="G17" i="269"/>
  <c r="F17" i="269"/>
  <c r="B17" i="269"/>
  <c r="AB16" i="269"/>
  <c r="X16" i="269"/>
  <c r="W16" i="269"/>
  <c r="V16" i="269"/>
  <c r="M16" i="269"/>
  <c r="O17" i="269" s="1"/>
  <c r="L16" i="269"/>
  <c r="K16" i="269"/>
  <c r="J16" i="269"/>
  <c r="I16" i="269"/>
  <c r="H16" i="269"/>
  <c r="G16" i="269"/>
  <c r="F16" i="269"/>
  <c r="B16" i="269"/>
  <c r="AB15" i="269"/>
  <c r="M15" i="269"/>
  <c r="O16" i="269" s="1"/>
  <c r="K15" i="269"/>
  <c r="J15" i="269"/>
  <c r="H15" i="269"/>
  <c r="I15" i="269" s="1"/>
  <c r="B15" i="269"/>
  <c r="AB14" i="269"/>
  <c r="M14" i="269"/>
  <c r="O15" i="269" s="1"/>
  <c r="K14" i="269"/>
  <c r="J14" i="269"/>
  <c r="H14" i="269"/>
  <c r="I14" i="269" s="1"/>
  <c r="B14" i="269"/>
  <c r="AB13" i="269"/>
  <c r="M13" i="269"/>
  <c r="O14" i="269" s="1"/>
  <c r="K13" i="269"/>
  <c r="J13" i="269"/>
  <c r="H13" i="269"/>
  <c r="B13" i="269"/>
  <c r="AB12" i="269"/>
  <c r="M12" i="269"/>
  <c r="L12" i="269" s="1"/>
  <c r="K12" i="269"/>
  <c r="J12" i="269"/>
  <c r="H12" i="269"/>
  <c r="I12" i="269" s="1"/>
  <c r="B12" i="269"/>
  <c r="AB11" i="269"/>
  <c r="M11" i="269"/>
  <c r="O12" i="269" s="1"/>
  <c r="K11" i="269"/>
  <c r="J11" i="269"/>
  <c r="H11" i="269"/>
  <c r="I11" i="269" s="1"/>
  <c r="B11" i="269"/>
  <c r="AB10" i="269"/>
  <c r="M10" i="269"/>
  <c r="L10" i="269" s="1"/>
  <c r="K10" i="269"/>
  <c r="J10" i="269"/>
  <c r="I10" i="269"/>
  <c r="H10" i="269"/>
  <c r="B10" i="269"/>
  <c r="AB9" i="269"/>
  <c r="M9" i="269"/>
  <c r="O10" i="269" s="1"/>
  <c r="K9" i="269"/>
  <c r="J9" i="269"/>
  <c r="H9" i="269"/>
  <c r="I9" i="269" s="1"/>
  <c r="B9" i="269"/>
  <c r="AB8" i="269"/>
  <c r="X8" i="269"/>
  <c r="W8" i="269"/>
  <c r="V8" i="269"/>
  <c r="S8" i="269"/>
  <c r="M8" i="269"/>
  <c r="O9" i="269" s="1"/>
  <c r="L8" i="269"/>
  <c r="K8" i="269"/>
  <c r="J8" i="269"/>
  <c r="H8" i="269"/>
  <c r="I8" i="269" s="1"/>
  <c r="B8" i="269"/>
  <c r="AB7" i="269"/>
  <c r="X7" i="269"/>
  <c r="W7" i="269"/>
  <c r="V7" i="269"/>
  <c r="S7" i="269"/>
  <c r="N7" i="269"/>
  <c r="M7" i="269"/>
  <c r="O8" i="269" s="1"/>
  <c r="L7" i="269"/>
  <c r="K7" i="269"/>
  <c r="J7" i="269"/>
  <c r="H7" i="269"/>
  <c r="I7" i="269" s="1"/>
  <c r="B7" i="269"/>
  <c r="AB6" i="269"/>
  <c r="X6" i="269"/>
  <c r="W6" i="269"/>
  <c r="V6" i="269"/>
  <c r="S6" i="269"/>
  <c r="O6" i="269"/>
  <c r="N6" i="269"/>
  <c r="M6" i="269"/>
  <c r="O7" i="269" s="1"/>
  <c r="L6" i="269"/>
  <c r="K6" i="269"/>
  <c r="J6" i="269"/>
  <c r="H6" i="269"/>
  <c r="I6" i="269" s="1"/>
  <c r="B6" i="269"/>
  <c r="V5" i="269"/>
  <c r="R33" i="269" s="1"/>
  <c r="H1" i="269"/>
  <c r="E36" i="268"/>
  <c r="D36" i="268"/>
  <c r="C36" i="268"/>
  <c r="AB35" i="268"/>
  <c r="M35" i="268"/>
  <c r="L35" i="268" s="1"/>
  <c r="K35" i="268"/>
  <c r="J35" i="268"/>
  <c r="H35" i="268"/>
  <c r="I35" i="268" s="1"/>
  <c r="G35" i="268"/>
  <c r="F35" i="268"/>
  <c r="B35" i="268"/>
  <c r="AB34" i="268"/>
  <c r="M34" i="268"/>
  <c r="O35" i="268" s="1"/>
  <c r="K34" i="268"/>
  <c r="J34" i="268"/>
  <c r="H34" i="268"/>
  <c r="I34" i="268" s="1"/>
  <c r="G34" i="268"/>
  <c r="F34" i="268"/>
  <c r="B34" i="268"/>
  <c r="AB33" i="268"/>
  <c r="M33" i="268"/>
  <c r="O34" i="268" s="1"/>
  <c r="L33" i="268"/>
  <c r="K33" i="268"/>
  <c r="J33" i="268"/>
  <c r="H33" i="268"/>
  <c r="I33" i="268" s="1"/>
  <c r="G33" i="268"/>
  <c r="F33" i="268"/>
  <c r="B33" i="268"/>
  <c r="AB32" i="268"/>
  <c r="X32" i="268"/>
  <c r="W32" i="268"/>
  <c r="V32" i="268"/>
  <c r="M32" i="268"/>
  <c r="O33" i="268" s="1"/>
  <c r="L32" i="268"/>
  <c r="K32" i="268"/>
  <c r="J32" i="268"/>
  <c r="I32" i="268"/>
  <c r="H32" i="268"/>
  <c r="G32" i="268"/>
  <c r="F32" i="268"/>
  <c r="B32" i="268"/>
  <c r="AB31" i="268"/>
  <c r="M31" i="268"/>
  <c r="O32" i="268" s="1"/>
  <c r="K31" i="268"/>
  <c r="J31" i="268"/>
  <c r="I31" i="268"/>
  <c r="H31" i="268"/>
  <c r="B31" i="268"/>
  <c r="AB30" i="268"/>
  <c r="M30" i="268"/>
  <c r="O31" i="268" s="1"/>
  <c r="K30" i="268"/>
  <c r="J30" i="268"/>
  <c r="I30" i="268"/>
  <c r="H30" i="268"/>
  <c r="B30" i="268"/>
  <c r="AB29" i="268"/>
  <c r="M29" i="268"/>
  <c r="O30" i="268" s="1"/>
  <c r="K29" i="268"/>
  <c r="J29" i="268"/>
  <c r="I29" i="268"/>
  <c r="H29" i="268"/>
  <c r="G29" i="268"/>
  <c r="B29" i="268"/>
  <c r="AB28" i="268"/>
  <c r="M28" i="268"/>
  <c r="O29" i="268" s="1"/>
  <c r="K28" i="268"/>
  <c r="J28" i="268"/>
  <c r="H28" i="268"/>
  <c r="I28" i="268" s="1"/>
  <c r="G28" i="268"/>
  <c r="F28" i="268"/>
  <c r="B28" i="268"/>
  <c r="AB27" i="268"/>
  <c r="M27" i="268"/>
  <c r="O28" i="268" s="1"/>
  <c r="K27" i="268"/>
  <c r="J27" i="268"/>
  <c r="H27" i="268"/>
  <c r="I27" i="268" s="1"/>
  <c r="G27" i="268"/>
  <c r="F27" i="268"/>
  <c r="B27" i="268"/>
  <c r="AB26" i="268"/>
  <c r="M26" i="268"/>
  <c r="O27" i="268" s="1"/>
  <c r="K26" i="268"/>
  <c r="J26" i="268"/>
  <c r="H26" i="268"/>
  <c r="I26" i="268" s="1"/>
  <c r="G26" i="268"/>
  <c r="F26" i="268"/>
  <c r="B26" i="268"/>
  <c r="AB25" i="268"/>
  <c r="M25" i="268"/>
  <c r="O26" i="268" s="1"/>
  <c r="K25" i="268"/>
  <c r="J25" i="268"/>
  <c r="I25" i="268"/>
  <c r="H25" i="268"/>
  <c r="F25" i="268"/>
  <c r="B25" i="268"/>
  <c r="AB24" i="268"/>
  <c r="M24" i="268"/>
  <c r="O25" i="268" s="1"/>
  <c r="K24" i="268"/>
  <c r="J24" i="268"/>
  <c r="I24" i="268"/>
  <c r="H24" i="268"/>
  <c r="G24" i="268"/>
  <c r="F24" i="268"/>
  <c r="B24" i="268"/>
  <c r="AB23" i="268"/>
  <c r="M23" i="268"/>
  <c r="O24" i="268" s="1"/>
  <c r="L23" i="268"/>
  <c r="K23" i="268"/>
  <c r="J23" i="268"/>
  <c r="H23" i="268"/>
  <c r="I23" i="268" s="1"/>
  <c r="G23" i="268"/>
  <c r="F23" i="268"/>
  <c r="B23" i="268"/>
  <c r="AB22" i="268"/>
  <c r="X22" i="268"/>
  <c r="W22" i="268"/>
  <c r="V22" i="268"/>
  <c r="M22" i="268"/>
  <c r="O23" i="268" s="1"/>
  <c r="L22" i="268"/>
  <c r="K22" i="268"/>
  <c r="J22" i="268"/>
  <c r="I22" i="268"/>
  <c r="H22" i="268"/>
  <c r="G22" i="268"/>
  <c r="F22" i="268"/>
  <c r="B22" i="268"/>
  <c r="AB21" i="268"/>
  <c r="M21" i="268"/>
  <c r="O22" i="268" s="1"/>
  <c r="K21" i="268"/>
  <c r="J21" i="268"/>
  <c r="I21" i="268"/>
  <c r="H21" i="268"/>
  <c r="B21" i="268"/>
  <c r="AB20" i="268"/>
  <c r="M20" i="268"/>
  <c r="O21" i="268" s="1"/>
  <c r="K20" i="268"/>
  <c r="J20" i="268"/>
  <c r="I20" i="268"/>
  <c r="H20" i="268"/>
  <c r="B20" i="268"/>
  <c r="AB19" i="268"/>
  <c r="M19" i="268"/>
  <c r="O20" i="268" s="1"/>
  <c r="K19" i="268"/>
  <c r="J19" i="268"/>
  <c r="H19" i="268"/>
  <c r="I19" i="268" s="1"/>
  <c r="B19" i="268"/>
  <c r="AB18" i="268"/>
  <c r="M18" i="268"/>
  <c r="O19" i="268" s="1"/>
  <c r="K18" i="268"/>
  <c r="J18" i="268"/>
  <c r="H18" i="268"/>
  <c r="I18" i="268" s="1"/>
  <c r="G18" i="268"/>
  <c r="B18" i="268"/>
  <c r="AB17" i="268"/>
  <c r="M17" i="268"/>
  <c r="O18" i="268" s="1"/>
  <c r="K17" i="268"/>
  <c r="J17" i="268"/>
  <c r="H17" i="268"/>
  <c r="I17" i="268" s="1"/>
  <c r="G17" i="268"/>
  <c r="F17" i="268"/>
  <c r="B17" i="268"/>
  <c r="AB16" i="268"/>
  <c r="X16" i="268"/>
  <c r="W16" i="268"/>
  <c r="V16" i="268"/>
  <c r="M16" i="268"/>
  <c r="O17" i="268" s="1"/>
  <c r="L16" i="268"/>
  <c r="K16" i="268"/>
  <c r="J16" i="268"/>
  <c r="I16" i="268"/>
  <c r="H16" i="268"/>
  <c r="G16" i="268"/>
  <c r="F16" i="268"/>
  <c r="B16" i="268"/>
  <c r="AB15" i="268"/>
  <c r="X15" i="268"/>
  <c r="W15" i="268"/>
  <c r="V15" i="268"/>
  <c r="M15" i="268"/>
  <c r="O16" i="268" s="1"/>
  <c r="L15" i="268"/>
  <c r="K15" i="268"/>
  <c r="J15" i="268"/>
  <c r="I15" i="268"/>
  <c r="H15" i="268"/>
  <c r="G15" i="268"/>
  <c r="F15" i="268"/>
  <c r="B15" i="268"/>
  <c r="AB14" i="268"/>
  <c r="M14" i="268"/>
  <c r="O15" i="268" s="1"/>
  <c r="L14" i="268"/>
  <c r="K14" i="268"/>
  <c r="J14" i="268"/>
  <c r="H14" i="268"/>
  <c r="I14" i="268" s="1"/>
  <c r="B14" i="268"/>
  <c r="AB13" i="268"/>
  <c r="M13" i="268"/>
  <c r="O14" i="268" s="1"/>
  <c r="K13" i="268"/>
  <c r="J13" i="268"/>
  <c r="H13" i="268"/>
  <c r="I13" i="268" s="1"/>
  <c r="F13" i="268"/>
  <c r="B13" i="268"/>
  <c r="AB12" i="268"/>
  <c r="M12" i="268"/>
  <c r="O13" i="268" s="1"/>
  <c r="L12" i="268"/>
  <c r="K12" i="268"/>
  <c r="J12" i="268"/>
  <c r="H12" i="268"/>
  <c r="I12" i="268" s="1"/>
  <c r="G12" i="268"/>
  <c r="F12" i="268"/>
  <c r="B12" i="268"/>
  <c r="AB11" i="268"/>
  <c r="X11" i="268"/>
  <c r="W11" i="268"/>
  <c r="V11" i="268"/>
  <c r="S11" i="268"/>
  <c r="M11" i="268"/>
  <c r="O12" i="268" s="1"/>
  <c r="L11" i="268"/>
  <c r="K11" i="268"/>
  <c r="J11" i="268"/>
  <c r="I11" i="268"/>
  <c r="H11" i="268"/>
  <c r="G11" i="268"/>
  <c r="F11" i="268"/>
  <c r="B11" i="268"/>
  <c r="AB10" i="268"/>
  <c r="X10" i="268"/>
  <c r="W10" i="268"/>
  <c r="V10" i="268"/>
  <c r="S10" i="268"/>
  <c r="M10" i="268"/>
  <c r="O11" i="268" s="1"/>
  <c r="L10" i="268"/>
  <c r="K10" i="268"/>
  <c r="J10" i="268"/>
  <c r="I10" i="268"/>
  <c r="H10" i="268"/>
  <c r="F10" i="268"/>
  <c r="B10" i="268"/>
  <c r="AB9" i="268"/>
  <c r="X9" i="268"/>
  <c r="W9" i="268"/>
  <c r="V9" i="268"/>
  <c r="S9" i="268"/>
  <c r="M9" i="268"/>
  <c r="O10" i="268" s="1"/>
  <c r="L9" i="268"/>
  <c r="K9" i="268"/>
  <c r="J9" i="268"/>
  <c r="H9" i="268"/>
  <c r="I9" i="268" s="1"/>
  <c r="B9" i="268"/>
  <c r="AB8" i="268"/>
  <c r="X8" i="268"/>
  <c r="W8" i="268"/>
  <c r="V8" i="268"/>
  <c r="S8" i="268"/>
  <c r="N8" i="268"/>
  <c r="M8" i="268"/>
  <c r="O9" i="268" s="1"/>
  <c r="K8" i="268"/>
  <c r="J8" i="268"/>
  <c r="H8" i="268"/>
  <c r="I8" i="268" s="1"/>
  <c r="B8" i="268"/>
  <c r="AB7" i="268"/>
  <c r="X7" i="268"/>
  <c r="W7" i="268"/>
  <c r="V7" i="268"/>
  <c r="S7" i="268"/>
  <c r="N7" i="268"/>
  <c r="M7" i="268"/>
  <c r="O8" i="268" s="1"/>
  <c r="L7" i="268"/>
  <c r="K7" i="268"/>
  <c r="J7" i="268"/>
  <c r="I7" i="268"/>
  <c r="H7" i="268"/>
  <c r="B7" i="268"/>
  <c r="AB6" i="268"/>
  <c r="X6" i="268"/>
  <c r="W6" i="268"/>
  <c r="V6" i="268"/>
  <c r="S6" i="268"/>
  <c r="O6" i="268"/>
  <c r="N6" i="268"/>
  <c r="M6" i="268"/>
  <c r="O7" i="268" s="1"/>
  <c r="K6" i="268"/>
  <c r="J6" i="268"/>
  <c r="H6" i="268"/>
  <c r="B6" i="268"/>
  <c r="V5" i="268"/>
  <c r="R33" i="268" s="1"/>
  <c r="H1" i="268"/>
  <c r="G31" i="260"/>
  <c r="P35" i="280" l="1"/>
  <c r="V35" i="280"/>
  <c r="X35" i="280"/>
  <c r="W35" i="280"/>
  <c r="L34" i="278"/>
  <c r="P34" i="278"/>
  <c r="W34" i="278"/>
  <c r="L34" i="274"/>
  <c r="L34" i="271"/>
  <c r="L34" i="272"/>
  <c r="L34" i="273"/>
  <c r="L34" i="269"/>
  <c r="L34" i="268"/>
  <c r="P34" i="280"/>
  <c r="W34" i="280"/>
  <c r="V34" i="280"/>
  <c r="X34" i="280"/>
  <c r="L30" i="279"/>
  <c r="T28" i="281"/>
  <c r="T34" i="281"/>
  <c r="T30" i="281"/>
  <c r="T7" i="281"/>
  <c r="T6" i="281"/>
  <c r="T24" i="281"/>
  <c r="T20" i="281"/>
  <c r="T14" i="281"/>
  <c r="T13" i="281"/>
  <c r="T35" i="281"/>
  <c r="T27" i="281"/>
  <c r="T17" i="281"/>
  <c r="T21" i="281"/>
  <c r="T11" i="281"/>
  <c r="T8" i="281"/>
  <c r="T23" i="281"/>
  <c r="T31" i="281"/>
  <c r="T12" i="281"/>
  <c r="T25" i="281"/>
  <c r="T33" i="281"/>
  <c r="T22" i="281"/>
  <c r="T29" i="281"/>
  <c r="T26" i="281"/>
  <c r="T10" i="281"/>
  <c r="T19" i="281"/>
  <c r="T9" i="281"/>
  <c r="T15" i="281"/>
  <c r="T16" i="281"/>
  <c r="T32" i="281"/>
  <c r="L33" i="278"/>
  <c r="G32" i="278"/>
  <c r="F33" i="278"/>
  <c r="L29" i="278"/>
  <c r="G30" i="278"/>
  <c r="F31" i="278"/>
  <c r="G31" i="278"/>
  <c r="L31" i="278"/>
  <c r="L31" i="277"/>
  <c r="L28" i="276"/>
  <c r="F30" i="276"/>
  <c r="F33" i="276"/>
  <c r="G30" i="276"/>
  <c r="G33" i="276"/>
  <c r="L33" i="276"/>
  <c r="X33" i="276"/>
  <c r="V33" i="276"/>
  <c r="W33" i="276"/>
  <c r="L30" i="276"/>
  <c r="G33" i="275"/>
  <c r="G32" i="275"/>
  <c r="F30" i="275"/>
  <c r="L32" i="275"/>
  <c r="L29" i="275"/>
  <c r="F31" i="275"/>
  <c r="L30" i="275"/>
  <c r="G31" i="275"/>
  <c r="F30" i="274"/>
  <c r="L29" i="274"/>
  <c r="G30" i="274"/>
  <c r="F31" i="274"/>
  <c r="L30" i="274"/>
  <c r="G31" i="274"/>
  <c r="F32" i="274"/>
  <c r="N32" i="274"/>
  <c r="L31" i="274"/>
  <c r="G32" i="274"/>
  <c r="F30" i="271"/>
  <c r="W33" i="271"/>
  <c r="L32" i="271"/>
  <c r="F33" i="271"/>
  <c r="L28" i="271"/>
  <c r="F29" i="271"/>
  <c r="L33" i="271"/>
  <c r="L29" i="271"/>
  <c r="G30" i="271"/>
  <c r="F31" i="271"/>
  <c r="X33" i="271"/>
  <c r="L30" i="271"/>
  <c r="G31" i="271"/>
  <c r="F32" i="271"/>
  <c r="G33" i="271"/>
  <c r="L31" i="271"/>
  <c r="G32" i="271"/>
  <c r="V33" i="271"/>
  <c r="L29" i="272"/>
  <c r="G30" i="272"/>
  <c r="F31" i="272"/>
  <c r="L30" i="272"/>
  <c r="G31" i="272"/>
  <c r="F32" i="272"/>
  <c r="G33" i="272"/>
  <c r="L31" i="272"/>
  <c r="G32" i="272"/>
  <c r="F33" i="272"/>
  <c r="L29" i="273"/>
  <c r="F30" i="273"/>
  <c r="F31" i="273"/>
  <c r="L33" i="273"/>
  <c r="L30" i="273"/>
  <c r="G31" i="273"/>
  <c r="F32" i="273"/>
  <c r="F29" i="273"/>
  <c r="L31" i="273"/>
  <c r="G32" i="273"/>
  <c r="F33" i="273"/>
  <c r="G30" i="273"/>
  <c r="L28" i="273"/>
  <c r="L32" i="273"/>
  <c r="G33" i="273"/>
  <c r="L28" i="270"/>
  <c r="F30" i="270"/>
  <c r="P33" i="270"/>
  <c r="G33" i="270"/>
  <c r="L29" i="270"/>
  <c r="G30" i="270"/>
  <c r="F31" i="270"/>
  <c r="L33" i="270"/>
  <c r="X33" i="270"/>
  <c r="G31" i="270"/>
  <c r="F32" i="270"/>
  <c r="F29" i="270"/>
  <c r="L31" i="270"/>
  <c r="G32" i="270"/>
  <c r="F33" i="270"/>
  <c r="V33" i="270"/>
  <c r="F29" i="269"/>
  <c r="L28" i="269"/>
  <c r="F30" i="269"/>
  <c r="L32" i="269"/>
  <c r="G33" i="269"/>
  <c r="G32" i="269"/>
  <c r="L29" i="269"/>
  <c r="G30" i="269"/>
  <c r="F31" i="269"/>
  <c r="L33" i="269"/>
  <c r="L30" i="269"/>
  <c r="G31" i="269"/>
  <c r="L28" i="268"/>
  <c r="F29" i="268"/>
  <c r="F30" i="268"/>
  <c r="L30" i="268"/>
  <c r="L29" i="268"/>
  <c r="G30" i="268"/>
  <c r="F31" i="268"/>
  <c r="G31" i="268"/>
  <c r="L31" i="268"/>
  <c r="P30" i="280"/>
  <c r="V30" i="280"/>
  <c r="X30" i="280"/>
  <c r="W30" i="280"/>
  <c r="P32" i="280"/>
  <c r="W32" i="280"/>
  <c r="V32" i="280"/>
  <c r="X32" i="280"/>
  <c r="P29" i="280"/>
  <c r="V29" i="280"/>
  <c r="W29" i="280"/>
  <c r="X29" i="280"/>
  <c r="P31" i="280"/>
  <c r="X31" i="280"/>
  <c r="W31" i="280"/>
  <c r="V31" i="280"/>
  <c r="L24" i="279"/>
  <c r="L21" i="279"/>
  <c r="L18" i="279"/>
  <c r="F27" i="279"/>
  <c r="G27" i="279"/>
  <c r="L27" i="279"/>
  <c r="L27" i="276"/>
  <c r="L27" i="271"/>
  <c r="L27" i="272"/>
  <c r="L27" i="273"/>
  <c r="L27" i="270"/>
  <c r="L27" i="269"/>
  <c r="L27" i="268"/>
  <c r="P25" i="276"/>
  <c r="W25" i="276"/>
  <c r="V25" i="276"/>
  <c r="L26" i="278"/>
  <c r="G25" i="278"/>
  <c r="L25" i="278"/>
  <c r="L23" i="278"/>
  <c r="G24" i="278"/>
  <c r="L24" i="278"/>
  <c r="L16" i="278"/>
  <c r="G19" i="278"/>
  <c r="F17" i="278"/>
  <c r="L19" i="278"/>
  <c r="F18" i="278"/>
  <c r="L17" i="278"/>
  <c r="G18" i="278"/>
  <c r="F19" i="278"/>
  <c r="L20" i="277"/>
  <c r="P19" i="277"/>
  <c r="L17" i="277"/>
  <c r="G18" i="277"/>
  <c r="F19" i="277"/>
  <c r="V19" i="277"/>
  <c r="L18" i="277"/>
  <c r="G19" i="277"/>
  <c r="W19" i="277"/>
  <c r="F20" i="277"/>
  <c r="L19" i="277"/>
  <c r="X19" i="277"/>
  <c r="G20" i="277"/>
  <c r="L24" i="276"/>
  <c r="L23" i="276"/>
  <c r="O25" i="276"/>
  <c r="P17" i="276"/>
  <c r="L16" i="276"/>
  <c r="W17" i="276"/>
  <c r="F18" i="276"/>
  <c r="L20" i="276"/>
  <c r="G21" i="276"/>
  <c r="W21" i="276"/>
  <c r="F22" i="276"/>
  <c r="L17" i="276"/>
  <c r="X17" i="276"/>
  <c r="G18" i="276"/>
  <c r="F19" i="276"/>
  <c r="L21" i="276"/>
  <c r="X21" i="276"/>
  <c r="G22" i="276"/>
  <c r="G20" i="276"/>
  <c r="L18" i="276"/>
  <c r="G19" i="276"/>
  <c r="L22" i="276"/>
  <c r="L26" i="275"/>
  <c r="L22" i="275"/>
  <c r="F23" i="275"/>
  <c r="F24" i="275"/>
  <c r="L23" i="275"/>
  <c r="G24" i="275"/>
  <c r="L24" i="275"/>
  <c r="L26" i="274"/>
  <c r="L22" i="274"/>
  <c r="F23" i="274"/>
  <c r="F24" i="274"/>
  <c r="L23" i="274"/>
  <c r="G24" i="274"/>
  <c r="F25" i="274"/>
  <c r="L24" i="274"/>
  <c r="G25" i="274"/>
  <c r="L25" i="274"/>
  <c r="G21" i="274"/>
  <c r="F20" i="274"/>
  <c r="L19" i="274"/>
  <c r="F21" i="274"/>
  <c r="N21" i="274"/>
  <c r="P21" i="274" s="1"/>
  <c r="V21" i="274"/>
  <c r="W21" i="274"/>
  <c r="L17" i="274"/>
  <c r="L26" i="271"/>
  <c r="X17" i="271"/>
  <c r="G18" i="271"/>
  <c r="G22" i="271"/>
  <c r="G25" i="271"/>
  <c r="G19" i="271"/>
  <c r="F20" i="271"/>
  <c r="W22" i="271"/>
  <c r="G21" i="271"/>
  <c r="X21" i="271"/>
  <c r="V22" i="271"/>
  <c r="F17" i="271"/>
  <c r="L19" i="271"/>
  <c r="G20" i="271"/>
  <c r="F21" i="271"/>
  <c r="X22" i="271"/>
  <c r="G23" i="271"/>
  <c r="F24" i="271"/>
  <c r="L26" i="272"/>
  <c r="L22" i="272"/>
  <c r="F23" i="272"/>
  <c r="F24" i="272"/>
  <c r="G23" i="272"/>
  <c r="F17" i="272"/>
  <c r="V17" i="272"/>
  <c r="L19" i="272"/>
  <c r="G20" i="272"/>
  <c r="F21" i="272"/>
  <c r="L23" i="272"/>
  <c r="G24" i="272"/>
  <c r="F25" i="272"/>
  <c r="V25" i="272"/>
  <c r="G19" i="272"/>
  <c r="L16" i="272"/>
  <c r="W17" i="272"/>
  <c r="F18" i="272"/>
  <c r="L20" i="272"/>
  <c r="G21" i="272"/>
  <c r="F22" i="272"/>
  <c r="L24" i="272"/>
  <c r="G25" i="272"/>
  <c r="W25" i="272"/>
  <c r="L17" i="272"/>
  <c r="G18" i="272"/>
  <c r="L21" i="272"/>
  <c r="G22" i="272"/>
  <c r="L25" i="272"/>
  <c r="L26" i="273"/>
  <c r="P8" i="273"/>
  <c r="G19" i="273"/>
  <c r="G21" i="273"/>
  <c r="G23" i="273"/>
  <c r="G25" i="273"/>
  <c r="P9" i="273"/>
  <c r="L17" i="273"/>
  <c r="F18" i="273"/>
  <c r="L19" i="273"/>
  <c r="F20" i="273"/>
  <c r="L21" i="273"/>
  <c r="F22" i="273"/>
  <c r="L23" i="273"/>
  <c r="F24" i="273"/>
  <c r="L25" i="273"/>
  <c r="L26" i="270"/>
  <c r="L17" i="270"/>
  <c r="P21" i="270"/>
  <c r="L25" i="270"/>
  <c r="P25" i="270"/>
  <c r="G18" i="270"/>
  <c r="G23" i="270"/>
  <c r="F17" i="270"/>
  <c r="V17" i="270"/>
  <c r="L19" i="270"/>
  <c r="G20" i="270"/>
  <c r="F21" i="270"/>
  <c r="V21" i="270"/>
  <c r="L23" i="270"/>
  <c r="G24" i="270"/>
  <c r="F25" i="270"/>
  <c r="V25" i="270"/>
  <c r="X17" i="270"/>
  <c r="X21" i="270"/>
  <c r="G22" i="270"/>
  <c r="X25" i="270"/>
  <c r="G19" i="270"/>
  <c r="L16" i="270"/>
  <c r="W17" i="270"/>
  <c r="F18" i="270"/>
  <c r="L20" i="270"/>
  <c r="G21" i="270"/>
  <c r="W21" i="270"/>
  <c r="F22" i="270"/>
  <c r="L24" i="270"/>
  <c r="G25" i="270"/>
  <c r="W25" i="270"/>
  <c r="L26" i="269"/>
  <c r="L22" i="269"/>
  <c r="F23" i="269"/>
  <c r="F24" i="269"/>
  <c r="L24" i="269"/>
  <c r="L19" i="269"/>
  <c r="G20" i="269"/>
  <c r="F21" i="269"/>
  <c r="L23" i="269"/>
  <c r="G24" i="269"/>
  <c r="F25" i="269"/>
  <c r="G23" i="269"/>
  <c r="F18" i="269"/>
  <c r="G21" i="269"/>
  <c r="F22" i="269"/>
  <c r="G25" i="269"/>
  <c r="G19" i="269"/>
  <c r="L17" i="269"/>
  <c r="L21" i="269"/>
  <c r="G22" i="269"/>
  <c r="L25" i="269"/>
  <c r="L26" i="268"/>
  <c r="L24" i="268"/>
  <c r="G25" i="268"/>
  <c r="L25" i="268"/>
  <c r="L19" i="268"/>
  <c r="F20" i="268"/>
  <c r="F21" i="268"/>
  <c r="L18" i="268"/>
  <c r="AA7" i="268"/>
  <c r="G20" i="268"/>
  <c r="F18" i="268"/>
  <c r="L20" i="268"/>
  <c r="G21" i="268"/>
  <c r="G19" i="268"/>
  <c r="L17" i="268"/>
  <c r="F19" i="268"/>
  <c r="L21" i="268"/>
  <c r="V23" i="280"/>
  <c r="W23" i="280"/>
  <c r="X23" i="280"/>
  <c r="X27" i="280"/>
  <c r="W27" i="280"/>
  <c r="V27" i="280"/>
  <c r="P26" i="280"/>
  <c r="W26" i="280"/>
  <c r="V26" i="280"/>
  <c r="X26" i="280"/>
  <c r="P27" i="280"/>
  <c r="W24" i="280"/>
  <c r="V24" i="280"/>
  <c r="X24" i="280"/>
  <c r="V28" i="280"/>
  <c r="X28" i="280"/>
  <c r="W28" i="280"/>
  <c r="P22" i="280"/>
  <c r="V22" i="280"/>
  <c r="X22" i="280"/>
  <c r="W22" i="280"/>
  <c r="K3" i="280"/>
  <c r="G15" i="269"/>
  <c r="N14" i="269"/>
  <c r="W14" i="269" s="1"/>
  <c r="N14" i="271"/>
  <c r="V14" i="271" s="1"/>
  <c r="F13" i="273"/>
  <c r="P14" i="273"/>
  <c r="N9" i="271"/>
  <c r="P9" i="271" s="1"/>
  <c r="G13" i="268"/>
  <c r="O17" i="270"/>
  <c r="N8" i="271"/>
  <c r="N29" i="272"/>
  <c r="G13" i="273"/>
  <c r="G11" i="274"/>
  <c r="N14" i="274"/>
  <c r="X14" i="274" s="1"/>
  <c r="G15" i="274"/>
  <c r="P11" i="277"/>
  <c r="N22" i="277"/>
  <c r="P22" i="277" s="1"/>
  <c r="N29" i="277"/>
  <c r="P29" i="277" s="1"/>
  <c r="N9" i="278"/>
  <c r="P9" i="278" s="1"/>
  <c r="L15" i="279"/>
  <c r="N10" i="268"/>
  <c r="P10" i="268" s="1"/>
  <c r="L13" i="269"/>
  <c r="F14" i="269"/>
  <c r="L14" i="269"/>
  <c r="G14" i="270"/>
  <c r="L14" i="271"/>
  <c r="N24" i="271"/>
  <c r="N27" i="272"/>
  <c r="P10" i="273"/>
  <c r="P11" i="273"/>
  <c r="P33" i="274"/>
  <c r="N16" i="275"/>
  <c r="N34" i="275"/>
  <c r="P34" i="275" s="1"/>
  <c r="G15" i="276"/>
  <c r="L15" i="276"/>
  <c r="F11" i="277"/>
  <c r="G13" i="277"/>
  <c r="N20" i="277"/>
  <c r="P10" i="279"/>
  <c r="L7" i="279"/>
  <c r="AA6" i="279"/>
  <c r="P9" i="279"/>
  <c r="F12" i="279"/>
  <c r="N16" i="279"/>
  <c r="N20" i="279"/>
  <c r="P20" i="279" s="1"/>
  <c r="N25" i="279"/>
  <c r="P25" i="279" s="1"/>
  <c r="N29" i="279"/>
  <c r="P29" i="279" s="1"/>
  <c r="N33" i="279"/>
  <c r="P33" i="279" s="1"/>
  <c r="N17" i="279"/>
  <c r="P17" i="279" s="1"/>
  <c r="N21" i="279"/>
  <c r="N26" i="279"/>
  <c r="P26" i="279" s="1"/>
  <c r="N30" i="279"/>
  <c r="P11" i="279"/>
  <c r="G12" i="279"/>
  <c r="F15" i="279"/>
  <c r="N15" i="279"/>
  <c r="P15" i="279" s="1"/>
  <c r="N19" i="279"/>
  <c r="P19" i="279" s="1"/>
  <c r="N23" i="279"/>
  <c r="P23" i="279" s="1"/>
  <c r="N24" i="279"/>
  <c r="N28" i="279"/>
  <c r="P28" i="279" s="1"/>
  <c r="N32" i="279"/>
  <c r="P32" i="279" s="1"/>
  <c r="N34" i="279"/>
  <c r="P34" i="279" s="1"/>
  <c r="L12" i="279"/>
  <c r="P14" i="279"/>
  <c r="G15" i="279"/>
  <c r="N18" i="279"/>
  <c r="N22" i="279"/>
  <c r="P22" i="279" s="1"/>
  <c r="N27" i="279"/>
  <c r="N31" i="279"/>
  <c r="P31" i="279" s="1"/>
  <c r="N35" i="279"/>
  <c r="P35" i="279" s="1"/>
  <c r="R19" i="279"/>
  <c r="R22" i="279"/>
  <c r="Q6" i="279"/>
  <c r="AA35" i="279"/>
  <c r="AA7" i="279"/>
  <c r="Q21" i="279"/>
  <c r="Q32" i="279"/>
  <c r="R9" i="279"/>
  <c r="Q10" i="279"/>
  <c r="R10" i="279"/>
  <c r="Q20" i="279"/>
  <c r="R23" i="279"/>
  <c r="Q25" i="279"/>
  <c r="Q26" i="279"/>
  <c r="R26" i="279"/>
  <c r="Q16" i="279"/>
  <c r="Q31" i="279"/>
  <c r="AA25" i="279"/>
  <c r="P8" i="279"/>
  <c r="Q9" i="279"/>
  <c r="R11" i="279"/>
  <c r="P13" i="279"/>
  <c r="Q14" i="279"/>
  <c r="R14" i="279"/>
  <c r="R27" i="279"/>
  <c r="Q29" i="279"/>
  <c r="Q30" i="279"/>
  <c r="R30" i="279"/>
  <c r="Q22" i="279"/>
  <c r="R8" i="279"/>
  <c r="Q12" i="279"/>
  <c r="R15" i="279"/>
  <c r="Q17" i="279"/>
  <c r="Q18" i="279"/>
  <c r="R18" i="279"/>
  <c r="Q28" i="279"/>
  <c r="R31" i="279"/>
  <c r="Q34" i="279"/>
  <c r="R34" i="279"/>
  <c r="R35" i="279"/>
  <c r="P7" i="279"/>
  <c r="Q8" i="279"/>
  <c r="P12" i="279"/>
  <c r="AA12" i="279"/>
  <c r="Q15" i="279"/>
  <c r="P16" i="279"/>
  <c r="AA16" i="279"/>
  <c r="Q19" i="279"/>
  <c r="AA20" i="279"/>
  <c r="Q27" i="279"/>
  <c r="AA32" i="279"/>
  <c r="Q35" i="279"/>
  <c r="P6" i="279"/>
  <c r="Q7" i="279"/>
  <c r="AA21" i="279"/>
  <c r="Q24" i="279"/>
  <c r="AA29" i="279"/>
  <c r="AA33" i="279"/>
  <c r="R7" i="279"/>
  <c r="Q13" i="279"/>
  <c r="AA14" i="279"/>
  <c r="R16" i="279"/>
  <c r="AA18" i="279"/>
  <c r="R20" i="279"/>
  <c r="AA22" i="279"/>
  <c r="R24" i="279"/>
  <c r="AA26" i="279"/>
  <c r="R28" i="279"/>
  <c r="AA30" i="279"/>
  <c r="R32" i="279"/>
  <c r="Q33" i="279"/>
  <c r="AA34" i="279"/>
  <c r="Q11" i="279"/>
  <c r="Q23" i="279"/>
  <c r="AA24" i="279"/>
  <c r="AA28" i="279"/>
  <c r="AA13" i="279"/>
  <c r="AA17" i="279"/>
  <c r="AA9" i="279"/>
  <c r="AA10" i="279"/>
  <c r="R12" i="279"/>
  <c r="B2" i="279"/>
  <c r="R6" i="279"/>
  <c r="AA8" i="279"/>
  <c r="AA11" i="279"/>
  <c r="R13" i="279"/>
  <c r="AA15" i="279"/>
  <c r="R17" i="279"/>
  <c r="AA19" i="279"/>
  <c r="R21" i="279"/>
  <c r="AA23" i="279"/>
  <c r="R25" i="279"/>
  <c r="AA27" i="279"/>
  <c r="R29" i="279"/>
  <c r="AA31" i="279"/>
  <c r="R8" i="278"/>
  <c r="G12" i="278"/>
  <c r="V9" i="278"/>
  <c r="R10" i="278"/>
  <c r="R11" i="278"/>
  <c r="F12" i="278"/>
  <c r="R6" i="278"/>
  <c r="L8" i="278"/>
  <c r="F15" i="278"/>
  <c r="L10" i="278"/>
  <c r="G15" i="278"/>
  <c r="F10" i="278"/>
  <c r="Q30" i="278"/>
  <c r="P10" i="278"/>
  <c r="V10" i="278"/>
  <c r="X10" i="278"/>
  <c r="W10" i="278"/>
  <c r="O10" i="278"/>
  <c r="G11" i="278"/>
  <c r="Q12" i="278"/>
  <c r="I6" i="278"/>
  <c r="W9" i="278"/>
  <c r="N17" i="278"/>
  <c r="N18" i="278"/>
  <c r="N21" i="278"/>
  <c r="P21" i="278" s="1"/>
  <c r="N22" i="278"/>
  <c r="N25" i="278"/>
  <c r="N26" i="278"/>
  <c r="N29" i="278"/>
  <c r="N30" i="278"/>
  <c r="N33" i="278"/>
  <c r="R9" i="278"/>
  <c r="X9" i="278"/>
  <c r="N12" i="278"/>
  <c r="O13" i="278"/>
  <c r="O14" i="278"/>
  <c r="N15" i="278"/>
  <c r="N16" i="278"/>
  <c r="N19" i="278"/>
  <c r="N20" i="278"/>
  <c r="P20" i="278" s="1"/>
  <c r="N23" i="278"/>
  <c r="N24" i="278"/>
  <c r="N27" i="278"/>
  <c r="P27" i="278" s="1"/>
  <c r="N28" i="278"/>
  <c r="N31" i="278"/>
  <c r="N32" i="278"/>
  <c r="O34" i="278"/>
  <c r="N35" i="278"/>
  <c r="AA7" i="278"/>
  <c r="L7" i="278"/>
  <c r="N8" i="278"/>
  <c r="P8" i="278" s="1"/>
  <c r="L9" i="278"/>
  <c r="N11" i="278"/>
  <c r="R14" i="278"/>
  <c r="R15" i="278"/>
  <c r="R18" i="278"/>
  <c r="R19" i="278"/>
  <c r="R22" i="278"/>
  <c r="R23" i="278"/>
  <c r="R26" i="278"/>
  <c r="R27" i="278"/>
  <c r="R30" i="278"/>
  <c r="R31" i="278"/>
  <c r="R34" i="278"/>
  <c r="R35" i="278"/>
  <c r="Q28" i="278"/>
  <c r="AA6" i="278"/>
  <c r="AA32" i="278"/>
  <c r="AA28" i="278"/>
  <c r="AA24" i="278"/>
  <c r="AA20" i="278"/>
  <c r="B2" i="278"/>
  <c r="Q19" i="278"/>
  <c r="Q16" i="278"/>
  <c r="Q20" i="278"/>
  <c r="Q24" i="278"/>
  <c r="Q32" i="278"/>
  <c r="AA35" i="278"/>
  <c r="AA12" i="278"/>
  <c r="AA16" i="278"/>
  <c r="Q11" i="278"/>
  <c r="Q13" i="278"/>
  <c r="Q15" i="278"/>
  <c r="Q17" i="278"/>
  <c r="Q27" i="278"/>
  <c r="Q23" i="278"/>
  <c r="Q7" i="278"/>
  <c r="Q35" i="278"/>
  <c r="Q31" i="278"/>
  <c r="P7" i="278"/>
  <c r="Q8" i="278"/>
  <c r="P12" i="278"/>
  <c r="P16" i="278"/>
  <c r="Q21" i="278"/>
  <c r="Q25" i="278"/>
  <c r="Q29" i="278"/>
  <c r="Q33" i="278"/>
  <c r="Q34" i="278"/>
  <c r="P24" i="278"/>
  <c r="P28" i="278"/>
  <c r="P6" i="278"/>
  <c r="P13" i="278"/>
  <c r="AA13" i="278"/>
  <c r="AA17" i="278"/>
  <c r="AA21" i="278"/>
  <c r="P25" i="278"/>
  <c r="AA25" i="278"/>
  <c r="AA29" i="278"/>
  <c r="Q6" i="278"/>
  <c r="R7" i="278"/>
  <c r="AA9" i="278"/>
  <c r="AA10" i="278"/>
  <c r="R12" i="278"/>
  <c r="AA14" i="278"/>
  <c r="R16" i="278"/>
  <c r="AA18" i="278"/>
  <c r="R20" i="278"/>
  <c r="AA22" i="278"/>
  <c r="R24" i="278"/>
  <c r="AA26" i="278"/>
  <c r="R28" i="278"/>
  <c r="AA30" i="278"/>
  <c r="R32" i="278"/>
  <c r="AA34" i="278"/>
  <c r="AA33" i="278"/>
  <c r="AA8" i="278"/>
  <c r="Q9" i="278"/>
  <c r="Q10" i="278"/>
  <c r="AA11" i="278"/>
  <c r="R13" i="278"/>
  <c r="Q14" i="278"/>
  <c r="AA15" i="278"/>
  <c r="R17" i="278"/>
  <c r="Q18" i="278"/>
  <c r="AA19" i="278"/>
  <c r="R21" i="278"/>
  <c r="Q22" i="278"/>
  <c r="AA23" i="278"/>
  <c r="R25" i="278"/>
  <c r="Q26" i="278"/>
  <c r="AA27" i="278"/>
  <c r="R29" i="278"/>
  <c r="AA31" i="278"/>
  <c r="G11" i="277"/>
  <c r="N12" i="277"/>
  <c r="P12" i="277" s="1"/>
  <c r="L13" i="277"/>
  <c r="W13" i="277"/>
  <c r="F14" i="277"/>
  <c r="N18" i="277"/>
  <c r="N25" i="277"/>
  <c r="V13" i="277"/>
  <c r="L10" i="277"/>
  <c r="L11" i="277"/>
  <c r="G14" i="277"/>
  <c r="N21" i="277"/>
  <c r="P21" i="277" s="1"/>
  <c r="O23" i="277"/>
  <c r="N28" i="277"/>
  <c r="P28" i="277" s="1"/>
  <c r="N30" i="277"/>
  <c r="P30" i="277" s="1"/>
  <c r="F13" i="277"/>
  <c r="O13" i="277"/>
  <c r="L14" i="277"/>
  <c r="P25" i="277"/>
  <c r="N26" i="277"/>
  <c r="P26" i="277" s="1"/>
  <c r="F10" i="277"/>
  <c r="O19" i="277"/>
  <c r="O27" i="277"/>
  <c r="P7" i="277"/>
  <c r="P9" i="277"/>
  <c r="R15" i="277"/>
  <c r="AA35" i="277"/>
  <c r="R10" i="277"/>
  <c r="O11" i="277"/>
  <c r="R18" i="277"/>
  <c r="R26" i="277"/>
  <c r="AA24" i="277"/>
  <c r="R9" i="277"/>
  <c r="R11" i="277"/>
  <c r="N14" i="277"/>
  <c r="AA7" i="277"/>
  <c r="Q16" i="277"/>
  <c r="R19" i="277"/>
  <c r="R27" i="277"/>
  <c r="N31" i="277"/>
  <c r="N33" i="277"/>
  <c r="P33" i="277" s="1"/>
  <c r="N34" i="277"/>
  <c r="P34" i="277" s="1"/>
  <c r="Q10" i="277"/>
  <c r="AA33" i="277"/>
  <c r="P8" i="277"/>
  <c r="P10" i="277"/>
  <c r="V10" i="277"/>
  <c r="AA12" i="277"/>
  <c r="N15" i="277"/>
  <c r="P15" i="277" s="1"/>
  <c r="N17" i="277"/>
  <c r="R22" i="277"/>
  <c r="N24" i="277"/>
  <c r="P24" i="277" s="1"/>
  <c r="R30" i="277"/>
  <c r="N32" i="277"/>
  <c r="P32" i="277" s="1"/>
  <c r="N35" i="277"/>
  <c r="P35" i="277" s="1"/>
  <c r="R8" i="277"/>
  <c r="W10" i="277"/>
  <c r="R14" i="277"/>
  <c r="N16" i="277"/>
  <c r="R23" i="277"/>
  <c r="R31" i="277"/>
  <c r="R34" i="277"/>
  <c r="R35" i="277"/>
  <c r="Q23" i="277"/>
  <c r="Q26" i="277"/>
  <c r="AA28" i="277"/>
  <c r="Q32" i="277"/>
  <c r="Q6" i="277"/>
  <c r="P6" i="277"/>
  <c r="S11" i="277" s="1"/>
  <c r="Q9" i="277"/>
  <c r="Q11" i="277"/>
  <c r="Q14" i="277"/>
  <c r="Q27" i="277"/>
  <c r="AA32" i="277"/>
  <c r="Q24" i="277"/>
  <c r="Q8" i="277"/>
  <c r="Q13" i="277"/>
  <c r="AA16" i="277"/>
  <c r="Q20" i="277"/>
  <c r="Q30" i="277"/>
  <c r="Q7" i="277"/>
  <c r="Q15" i="277"/>
  <c r="Q18" i="277"/>
  <c r="AA20" i="277"/>
  <c r="Q31" i="277"/>
  <c r="Q34" i="277"/>
  <c r="Q35" i="277"/>
  <c r="AA6" i="277"/>
  <c r="Q12" i="277"/>
  <c r="Q19" i="277"/>
  <c r="Q22" i="277"/>
  <c r="Q28" i="277"/>
  <c r="R7" i="277"/>
  <c r="AA9" i="277"/>
  <c r="R16" i="277"/>
  <c r="Q17" i="277"/>
  <c r="AA18" i="277"/>
  <c r="R20" i="277"/>
  <c r="Q21" i="277"/>
  <c r="AA22" i="277"/>
  <c r="R24" i="277"/>
  <c r="Q25" i="277"/>
  <c r="AA26" i="277"/>
  <c r="R28" i="277"/>
  <c r="Q29" i="277"/>
  <c r="AA30" i="277"/>
  <c r="R32" i="277"/>
  <c r="Q33" i="277"/>
  <c r="AA34" i="277"/>
  <c r="P13" i="277"/>
  <c r="AA13" i="277"/>
  <c r="AA17" i="277"/>
  <c r="AA21" i="277"/>
  <c r="AA25" i="277"/>
  <c r="AA29" i="277"/>
  <c r="AA10" i="277"/>
  <c r="R12" i="277"/>
  <c r="AA14" i="277"/>
  <c r="B2" i="277"/>
  <c r="R6" i="277"/>
  <c r="AA8" i="277"/>
  <c r="AA11" i="277"/>
  <c r="R13" i="277"/>
  <c r="AA15" i="277"/>
  <c r="R17" i="277"/>
  <c r="AA19" i="277"/>
  <c r="R21" i="277"/>
  <c r="AA23" i="277"/>
  <c r="R25" i="277"/>
  <c r="AA27" i="277"/>
  <c r="R29" i="277"/>
  <c r="AA31" i="277"/>
  <c r="G11" i="276"/>
  <c r="P6" i="276"/>
  <c r="N9" i="276"/>
  <c r="X9" i="276" s="1"/>
  <c r="O29" i="276"/>
  <c r="L6" i="276"/>
  <c r="L9" i="276"/>
  <c r="L12" i="276"/>
  <c r="F15" i="276"/>
  <c r="O13" i="276"/>
  <c r="P9" i="276"/>
  <c r="AA8" i="276"/>
  <c r="O17" i="276"/>
  <c r="O33" i="276"/>
  <c r="AA7" i="276"/>
  <c r="O21" i="276"/>
  <c r="P13" i="276"/>
  <c r="V13" i="276"/>
  <c r="X13" i="276"/>
  <c r="W13" i="276"/>
  <c r="Q12" i="276"/>
  <c r="N16" i="276"/>
  <c r="R18" i="276"/>
  <c r="N24" i="276"/>
  <c r="R34" i="276"/>
  <c r="Q10" i="276"/>
  <c r="L7" i="276"/>
  <c r="I8" i="276"/>
  <c r="R9" i="276"/>
  <c r="L10" i="276"/>
  <c r="L11" i="276"/>
  <c r="I12" i="276"/>
  <c r="F13" i="276"/>
  <c r="N14" i="276"/>
  <c r="P14" i="276" s="1"/>
  <c r="N15" i="276"/>
  <c r="N22" i="276"/>
  <c r="N23" i="276"/>
  <c r="N30" i="276"/>
  <c r="N31" i="276"/>
  <c r="P31" i="276" s="1"/>
  <c r="Q33" i="276"/>
  <c r="W9" i="276"/>
  <c r="N32" i="276"/>
  <c r="P32" i="276" s="1"/>
  <c r="Q34" i="276"/>
  <c r="R6" i="276"/>
  <c r="N8" i="276"/>
  <c r="P8" i="276" s="1"/>
  <c r="F12" i="276"/>
  <c r="N12" i="276"/>
  <c r="P12" i="276" s="1"/>
  <c r="G13" i="276"/>
  <c r="R14" i="276"/>
  <c r="P16" i="276"/>
  <c r="N20" i="276"/>
  <c r="R22" i="276"/>
  <c r="N28" i="276"/>
  <c r="R30" i="276"/>
  <c r="Q32" i="276"/>
  <c r="R10" i="276"/>
  <c r="Q20" i="276"/>
  <c r="R26" i="276"/>
  <c r="I6" i="276"/>
  <c r="AA35" i="276"/>
  <c r="V9" i="276"/>
  <c r="N10" i="276"/>
  <c r="F11" i="276"/>
  <c r="N11" i="276"/>
  <c r="G12" i="276"/>
  <c r="L13" i="276"/>
  <c r="N18" i="276"/>
  <c r="N19" i="276"/>
  <c r="P23" i="276"/>
  <c r="N26" i="276"/>
  <c r="P26" i="276" s="1"/>
  <c r="N27" i="276"/>
  <c r="N34" i="276"/>
  <c r="N35" i="276"/>
  <c r="Q23" i="276"/>
  <c r="Q27" i="276"/>
  <c r="AA6" i="276"/>
  <c r="Q7" i="276"/>
  <c r="R8" i="276"/>
  <c r="R11" i="276"/>
  <c r="AA13" i="276"/>
  <c r="R15" i="276"/>
  <c r="Q16" i="276"/>
  <c r="AA17" i="276"/>
  <c r="R19" i="276"/>
  <c r="AA21" i="276"/>
  <c r="R23" i="276"/>
  <c r="Q24" i="276"/>
  <c r="AA25" i="276"/>
  <c r="R27" i="276"/>
  <c r="Q28" i="276"/>
  <c r="AA29" i="276"/>
  <c r="R31" i="276"/>
  <c r="AA33" i="276"/>
  <c r="R35" i="276"/>
  <c r="P7" i="276"/>
  <c r="AA12" i="276"/>
  <c r="Q19" i="276"/>
  <c r="AA24" i="276"/>
  <c r="AA32" i="276"/>
  <c r="Q6" i="276"/>
  <c r="R7" i="276"/>
  <c r="AA9" i="276"/>
  <c r="AA10" i="276"/>
  <c r="R12" i="276"/>
  <c r="Q13" i="276"/>
  <c r="AA14" i="276"/>
  <c r="R16" i="276"/>
  <c r="Q17" i="276"/>
  <c r="AA18" i="276"/>
  <c r="R20" i="276"/>
  <c r="Q21" i="276"/>
  <c r="AA22" i="276"/>
  <c r="R24" i="276"/>
  <c r="Q25" i="276"/>
  <c r="AA26" i="276"/>
  <c r="R28" i="276"/>
  <c r="Q29" i="276"/>
  <c r="AA30" i="276"/>
  <c r="R32" i="276"/>
  <c r="AA34" i="276"/>
  <c r="Q8" i="276"/>
  <c r="Q11" i="276"/>
  <c r="Q15" i="276"/>
  <c r="AA16" i="276"/>
  <c r="AA20" i="276"/>
  <c r="AA28" i="276"/>
  <c r="Q31" i="276"/>
  <c r="Q35" i="276"/>
  <c r="B2" i="276"/>
  <c r="Q9" i="276"/>
  <c r="AA11" i="276"/>
  <c r="R13" i="276"/>
  <c r="Q14" i="276"/>
  <c r="AA15" i="276"/>
  <c r="R17" i="276"/>
  <c r="Q18" i="276"/>
  <c r="AA19" i="276"/>
  <c r="R21" i="276"/>
  <c r="Q22" i="276"/>
  <c r="AA23" i="276"/>
  <c r="R25" i="276"/>
  <c r="Q26" i="276"/>
  <c r="AA27" i="276"/>
  <c r="R29" i="276"/>
  <c r="Q30" i="276"/>
  <c r="AA31" i="276"/>
  <c r="N11" i="275"/>
  <c r="P11" i="275" s="1"/>
  <c r="N29" i="275"/>
  <c r="N33" i="275"/>
  <c r="L9" i="275"/>
  <c r="N10" i="275"/>
  <c r="L12" i="275"/>
  <c r="F14" i="275"/>
  <c r="N14" i="275"/>
  <c r="O15" i="275"/>
  <c r="N20" i="275"/>
  <c r="P20" i="275" s="1"/>
  <c r="N24" i="275"/>
  <c r="N28" i="275"/>
  <c r="P28" i="275" s="1"/>
  <c r="N32" i="275"/>
  <c r="G12" i="275"/>
  <c r="N21" i="275"/>
  <c r="P21" i="275" s="1"/>
  <c r="Q11" i="275"/>
  <c r="F10" i="275"/>
  <c r="N13" i="275"/>
  <c r="P13" i="275" s="1"/>
  <c r="G14" i="275"/>
  <c r="N19" i="275"/>
  <c r="P19" i="275" s="1"/>
  <c r="N23" i="275"/>
  <c r="N27" i="275"/>
  <c r="P27" i="275" s="1"/>
  <c r="N31" i="275"/>
  <c r="N15" i="275"/>
  <c r="N25" i="275"/>
  <c r="P25" i="275" s="1"/>
  <c r="L8" i="275"/>
  <c r="L10" i="275"/>
  <c r="F12" i="275"/>
  <c r="N12" i="275"/>
  <c r="P12" i="275" s="1"/>
  <c r="N18" i="275"/>
  <c r="P18" i="275" s="1"/>
  <c r="N22" i="275"/>
  <c r="N26" i="275"/>
  <c r="N30" i="275"/>
  <c r="N35" i="275"/>
  <c r="Q20" i="275"/>
  <c r="AA7" i="275"/>
  <c r="R34" i="275"/>
  <c r="R14" i="275"/>
  <c r="Q18" i="275"/>
  <c r="R26" i="275"/>
  <c r="P8" i="275"/>
  <c r="Q9" i="275"/>
  <c r="P10" i="275"/>
  <c r="Q29" i="275"/>
  <c r="AA35" i="275"/>
  <c r="AA32" i="275"/>
  <c r="P9" i="275"/>
  <c r="R10" i="275"/>
  <c r="Q14" i="275"/>
  <c r="P15" i="275"/>
  <c r="P16" i="275"/>
  <c r="Q26" i="275"/>
  <c r="Q33" i="275"/>
  <c r="Q34" i="275"/>
  <c r="R9" i="275"/>
  <c r="Q10" i="275"/>
  <c r="R22" i="275"/>
  <c r="P24" i="275"/>
  <c r="R30" i="275"/>
  <c r="R18" i="275"/>
  <c r="Q22" i="275"/>
  <c r="Q30" i="275"/>
  <c r="AA16" i="275"/>
  <c r="AA24" i="275"/>
  <c r="Q35" i="275"/>
  <c r="AA6" i="275"/>
  <c r="Q7" i="275"/>
  <c r="R8" i="275"/>
  <c r="R11" i="275"/>
  <c r="Q12" i="275"/>
  <c r="AA13" i="275"/>
  <c r="R15" i="275"/>
  <c r="Q16" i="275"/>
  <c r="AA17" i="275"/>
  <c r="R19" i="275"/>
  <c r="AA21" i="275"/>
  <c r="R23" i="275"/>
  <c r="Q24" i="275"/>
  <c r="AA25" i="275"/>
  <c r="R27" i="275"/>
  <c r="Q28" i="275"/>
  <c r="AA29" i="275"/>
  <c r="R31" i="275"/>
  <c r="Q32" i="275"/>
  <c r="AA33" i="275"/>
  <c r="R35" i="275"/>
  <c r="P7" i="275"/>
  <c r="Q15" i="275"/>
  <c r="Q19" i="275"/>
  <c r="AA20" i="275"/>
  <c r="Q23" i="275"/>
  <c r="Q27" i="275"/>
  <c r="Q31" i="275"/>
  <c r="Q6" i="275"/>
  <c r="R7" i="275"/>
  <c r="AA9" i="275"/>
  <c r="AA10" i="275"/>
  <c r="R12" i="275"/>
  <c r="Q13" i="275"/>
  <c r="AA14" i="275"/>
  <c r="R16" i="275"/>
  <c r="Q17" i="275"/>
  <c r="AA18" i="275"/>
  <c r="R20" i="275"/>
  <c r="Q21" i="275"/>
  <c r="AA22" i="275"/>
  <c r="R24" i="275"/>
  <c r="Q25" i="275"/>
  <c r="AA26" i="275"/>
  <c r="R28" i="275"/>
  <c r="AA30" i="275"/>
  <c r="R32" i="275"/>
  <c r="AA34" i="275"/>
  <c r="Q8" i="275"/>
  <c r="AA12" i="275"/>
  <c r="AA28" i="275"/>
  <c r="B2" i="275"/>
  <c r="R6" i="275"/>
  <c r="AA8" i="275"/>
  <c r="AA11" i="275"/>
  <c r="R13" i="275"/>
  <c r="AA15" i="275"/>
  <c r="R17" i="275"/>
  <c r="AA19" i="275"/>
  <c r="R21" i="275"/>
  <c r="AA23" i="275"/>
  <c r="R25" i="275"/>
  <c r="AA27" i="275"/>
  <c r="R29" i="275"/>
  <c r="AA31" i="275"/>
  <c r="N11" i="274"/>
  <c r="X11" i="274" s="1"/>
  <c r="G13" i="274"/>
  <c r="P14" i="274"/>
  <c r="O12" i="274"/>
  <c r="G14" i="274"/>
  <c r="V14" i="274"/>
  <c r="N17" i="274"/>
  <c r="O33" i="274"/>
  <c r="F11" i="274"/>
  <c r="L14" i="274"/>
  <c r="W14" i="274"/>
  <c r="F15" i="274"/>
  <c r="N15" i="274"/>
  <c r="O13" i="274"/>
  <c r="R26" i="274"/>
  <c r="R29" i="274"/>
  <c r="R30" i="274"/>
  <c r="AA31" i="274"/>
  <c r="AA24" i="274"/>
  <c r="R10" i="274"/>
  <c r="R13" i="274"/>
  <c r="O16" i="274"/>
  <c r="R34" i="274"/>
  <c r="P13" i="274"/>
  <c r="W13" i="274"/>
  <c r="X13" i="274"/>
  <c r="V13" i="274"/>
  <c r="X12" i="274"/>
  <c r="W12" i="274"/>
  <c r="V12" i="274"/>
  <c r="N20" i="274"/>
  <c r="Q23" i="274"/>
  <c r="Q35" i="274"/>
  <c r="L7" i="274"/>
  <c r="R9" i="274"/>
  <c r="Q11" i="274"/>
  <c r="L11" i="274"/>
  <c r="R14" i="274"/>
  <c r="P16" i="274"/>
  <c r="Q17" i="274"/>
  <c r="R17" i="274"/>
  <c r="N19" i="274"/>
  <c r="N22" i="274"/>
  <c r="N24" i="274"/>
  <c r="N25" i="274"/>
  <c r="Q27" i="274"/>
  <c r="Q31" i="274"/>
  <c r="Q33" i="274"/>
  <c r="Q34" i="274"/>
  <c r="P12" i="274"/>
  <c r="Q29" i="274"/>
  <c r="B2" i="274"/>
  <c r="Q6" i="274"/>
  <c r="R6" i="274"/>
  <c r="R8" i="274"/>
  <c r="L9" i="274"/>
  <c r="AA7" i="274"/>
  <c r="I11" i="274"/>
  <c r="W11" i="274"/>
  <c r="F12" i="274"/>
  <c r="F13" i="274"/>
  <c r="P15" i="274"/>
  <c r="R18" i="274"/>
  <c r="Q20" i="274"/>
  <c r="Q21" i="274"/>
  <c r="R21" i="274"/>
  <c r="N23" i="274"/>
  <c r="N26" i="274"/>
  <c r="N28" i="274"/>
  <c r="N29" i="274"/>
  <c r="P32" i="274"/>
  <c r="N9" i="274"/>
  <c r="P9" i="274" s="1"/>
  <c r="Q13" i="274"/>
  <c r="AA35" i="274"/>
  <c r="Q30" i="274"/>
  <c r="L8" i="274"/>
  <c r="AA8" i="274"/>
  <c r="N10" i="274"/>
  <c r="R22" i="274"/>
  <c r="Q24" i="274"/>
  <c r="Q25" i="274"/>
  <c r="R25" i="274"/>
  <c r="N27" i="274"/>
  <c r="N30" i="274"/>
  <c r="N31" i="274"/>
  <c r="N34" i="274"/>
  <c r="N35" i="274"/>
  <c r="Q10" i="274"/>
  <c r="AA15" i="274"/>
  <c r="Q22" i="274"/>
  <c r="Q26" i="274"/>
  <c r="P7" i="274"/>
  <c r="Q8" i="274"/>
  <c r="Q15" i="274"/>
  <c r="AA16" i="274"/>
  <c r="Q19" i="274"/>
  <c r="AA28" i="274"/>
  <c r="AA32" i="274"/>
  <c r="AA6" i="274"/>
  <c r="Q7" i="274"/>
  <c r="R11" i="274"/>
  <c r="Q12" i="274"/>
  <c r="AA13" i="274"/>
  <c r="R15" i="274"/>
  <c r="Q16" i="274"/>
  <c r="AA17" i="274"/>
  <c r="R19" i="274"/>
  <c r="AA21" i="274"/>
  <c r="R23" i="274"/>
  <c r="AA25" i="274"/>
  <c r="R27" i="274"/>
  <c r="Q28" i="274"/>
  <c r="AA29" i="274"/>
  <c r="R31" i="274"/>
  <c r="Q32" i="274"/>
  <c r="AA33" i="274"/>
  <c r="R35" i="274"/>
  <c r="P8" i="274"/>
  <c r="Q9" i="274"/>
  <c r="AA11" i="274"/>
  <c r="Q14" i="274"/>
  <c r="Q18" i="274"/>
  <c r="AA19" i="274"/>
  <c r="AA23" i="274"/>
  <c r="AA27" i="274"/>
  <c r="AA12" i="274"/>
  <c r="AA20" i="274"/>
  <c r="R7" i="274"/>
  <c r="AA9" i="274"/>
  <c r="AA10" i="274"/>
  <c r="R12" i="274"/>
  <c r="AA14" i="274"/>
  <c r="R16" i="274"/>
  <c r="AA18" i="274"/>
  <c r="R20" i="274"/>
  <c r="AA22" i="274"/>
  <c r="R24" i="274"/>
  <c r="AA26" i="274"/>
  <c r="R28" i="274"/>
  <c r="AA30" i="274"/>
  <c r="R32" i="274"/>
  <c r="AA34" i="274"/>
  <c r="L15" i="273"/>
  <c r="AA7" i="273"/>
  <c r="B2" i="273"/>
  <c r="Q7" i="273"/>
  <c r="Q20" i="273"/>
  <c r="Q28" i="273"/>
  <c r="R8" i="273"/>
  <c r="F14" i="273"/>
  <c r="N17" i="273"/>
  <c r="N18" i="273"/>
  <c r="N21" i="273"/>
  <c r="N22" i="273"/>
  <c r="N25" i="273"/>
  <c r="N26" i="273"/>
  <c r="N29" i="273"/>
  <c r="N30" i="273"/>
  <c r="N33" i="273"/>
  <c r="N34" i="273"/>
  <c r="Q24" i="273"/>
  <c r="Q30" i="273"/>
  <c r="AA35" i="273"/>
  <c r="AA32" i="273"/>
  <c r="O14" i="273"/>
  <c r="F15" i="273"/>
  <c r="N15" i="273"/>
  <c r="P15" i="273" s="1"/>
  <c r="N16" i="273"/>
  <c r="N19" i="273"/>
  <c r="N20" i="273"/>
  <c r="N23" i="273"/>
  <c r="N24" i="273"/>
  <c r="N27" i="273"/>
  <c r="N28" i="273"/>
  <c r="N31" i="273"/>
  <c r="N32" i="273"/>
  <c r="N35" i="273"/>
  <c r="Q32" i="273"/>
  <c r="R9" i="273"/>
  <c r="R10" i="273"/>
  <c r="R11" i="273"/>
  <c r="P13" i="273"/>
  <c r="L13" i="273"/>
  <c r="L14" i="273"/>
  <c r="R14" i="273"/>
  <c r="R15" i="273"/>
  <c r="P17" i="273"/>
  <c r="R18" i="273"/>
  <c r="R19" i="273"/>
  <c r="R22" i="273"/>
  <c r="R23" i="273"/>
  <c r="R26" i="273"/>
  <c r="R27" i="273"/>
  <c r="Q29" i="273"/>
  <c r="R30" i="273"/>
  <c r="R31" i="273"/>
  <c r="Q33" i="273"/>
  <c r="Q34" i="273"/>
  <c r="R34" i="273"/>
  <c r="R35" i="273"/>
  <c r="P7" i="273"/>
  <c r="Q8" i="273"/>
  <c r="AA12" i="273"/>
  <c r="Q15" i="273"/>
  <c r="AA16" i="273"/>
  <c r="Q19" i="273"/>
  <c r="AA20" i="273"/>
  <c r="Q23" i="273"/>
  <c r="AA24" i="273"/>
  <c r="Q27" i="273"/>
  <c r="Q31" i="273"/>
  <c r="P6" i="273"/>
  <c r="AA6" i="273"/>
  <c r="Q12" i="273"/>
  <c r="AA13" i="273"/>
  <c r="Q16" i="273"/>
  <c r="AA21" i="273"/>
  <c r="AA33" i="273"/>
  <c r="Q6" i="273"/>
  <c r="R7" i="273"/>
  <c r="AA9" i="273"/>
  <c r="AA10" i="273"/>
  <c r="R12" i="273"/>
  <c r="Q13" i="273"/>
  <c r="AA14" i="273"/>
  <c r="R16" i="273"/>
  <c r="Q17" i="273"/>
  <c r="AA18" i="273"/>
  <c r="R20" i="273"/>
  <c r="Q21" i="273"/>
  <c r="AA22" i="273"/>
  <c r="R24" i="273"/>
  <c r="Q25" i="273"/>
  <c r="AA26" i="273"/>
  <c r="R28" i="273"/>
  <c r="AA30" i="273"/>
  <c r="R32" i="273"/>
  <c r="AA34" i="273"/>
  <c r="Q11" i="273"/>
  <c r="AA28" i="273"/>
  <c r="Q35" i="273"/>
  <c r="AA17" i="273"/>
  <c r="AA25" i="273"/>
  <c r="AA29" i="273"/>
  <c r="R6" i="273"/>
  <c r="AA8" i="273"/>
  <c r="Q9" i="273"/>
  <c r="Q10" i="273"/>
  <c r="AA11" i="273"/>
  <c r="R13" i="273"/>
  <c r="Q14" i="273"/>
  <c r="AA15" i="273"/>
  <c r="R17" i="273"/>
  <c r="Q18" i="273"/>
  <c r="AA19" i="273"/>
  <c r="R21" i="273"/>
  <c r="Q22" i="273"/>
  <c r="AA23" i="273"/>
  <c r="R25" i="273"/>
  <c r="Q26" i="273"/>
  <c r="AA27" i="273"/>
  <c r="R29" i="273"/>
  <c r="AA31" i="273"/>
  <c r="N9" i="272"/>
  <c r="P9" i="272" s="1"/>
  <c r="O17" i="272"/>
  <c r="N11" i="272"/>
  <c r="P11" i="272" s="1"/>
  <c r="AA20" i="272"/>
  <c r="R15" i="272"/>
  <c r="N18" i="272"/>
  <c r="N26" i="272"/>
  <c r="N16" i="272"/>
  <c r="N19" i="272"/>
  <c r="L8" i="272"/>
  <c r="F10" i="272"/>
  <c r="F11" i="272"/>
  <c r="N24" i="272"/>
  <c r="N28" i="272"/>
  <c r="N30" i="272"/>
  <c r="R23" i="272"/>
  <c r="O25" i="272"/>
  <c r="R26" i="272"/>
  <c r="AA12" i="272"/>
  <c r="O10" i="272"/>
  <c r="P10" i="272"/>
  <c r="V10" i="272"/>
  <c r="X10" i="272"/>
  <c r="W10" i="272"/>
  <c r="P6" i="272"/>
  <c r="L6" i="272"/>
  <c r="R9" i="272"/>
  <c r="X9" i="272"/>
  <c r="L10" i="272"/>
  <c r="R10" i="272"/>
  <c r="G11" i="272"/>
  <c r="O11" i="272"/>
  <c r="F12" i="272"/>
  <c r="N12" i="272"/>
  <c r="F13" i="272"/>
  <c r="N13" i="272"/>
  <c r="F14" i="272"/>
  <c r="N14" i="272"/>
  <c r="R18" i="272"/>
  <c r="N20" i="272"/>
  <c r="N21" i="272"/>
  <c r="N22" i="272"/>
  <c r="AA7" i="272"/>
  <c r="R27" i="272"/>
  <c r="N31" i="272"/>
  <c r="N33" i="272"/>
  <c r="N34" i="272"/>
  <c r="N8" i="272"/>
  <c r="P8" i="272" s="1"/>
  <c r="L9" i="272"/>
  <c r="L11" i="272"/>
  <c r="R11" i="272"/>
  <c r="G13" i="272"/>
  <c r="O13" i="272"/>
  <c r="G14" i="272"/>
  <c r="O14" i="272"/>
  <c r="F15" i="272"/>
  <c r="N15" i="272"/>
  <c r="R19" i="272"/>
  <c r="N23" i="272"/>
  <c r="R30" i="272"/>
  <c r="N32" i="272"/>
  <c r="N35" i="272"/>
  <c r="W9" i="272"/>
  <c r="Q23" i="272"/>
  <c r="L7" i="272"/>
  <c r="R8" i="272"/>
  <c r="V9" i="272"/>
  <c r="L13" i="272"/>
  <c r="L14" i="272"/>
  <c r="R14" i="272"/>
  <c r="R22" i="272"/>
  <c r="R31" i="272"/>
  <c r="R34" i="272"/>
  <c r="R35" i="272"/>
  <c r="Q15" i="272"/>
  <c r="Q17" i="272"/>
  <c r="Q24" i="272"/>
  <c r="Q12" i="272"/>
  <c r="AA24" i="272"/>
  <c r="AA35" i="272"/>
  <c r="AA33" i="272"/>
  <c r="Q10" i="272"/>
  <c r="Q16" i="272"/>
  <c r="Q25" i="272"/>
  <c r="Q26" i="272"/>
  <c r="Q30" i="272"/>
  <c r="Q35" i="272"/>
  <c r="Q31" i="272"/>
  <c r="Q7" i="272"/>
  <c r="Q18" i="272"/>
  <c r="Q32" i="272"/>
  <c r="AA32" i="272"/>
  <c r="AA28" i="272"/>
  <c r="AA6" i="272"/>
  <c r="Q19" i="272"/>
  <c r="Q22" i="272"/>
  <c r="Q28" i="272"/>
  <c r="P7" i="272"/>
  <c r="Q8" i="272"/>
  <c r="Q9" i="272"/>
  <c r="Q11" i="272"/>
  <c r="Q13" i="272"/>
  <c r="Q14" i="272"/>
  <c r="AA16" i="272"/>
  <c r="Q20" i="272"/>
  <c r="Q27" i="272"/>
  <c r="Q34" i="272"/>
  <c r="AA13" i="272"/>
  <c r="AA21" i="272"/>
  <c r="P25" i="272"/>
  <c r="Q6" i="272"/>
  <c r="R7" i="272"/>
  <c r="AA9" i="272"/>
  <c r="AA18" i="272"/>
  <c r="R20" i="272"/>
  <c r="Q21" i="272"/>
  <c r="AA22" i="272"/>
  <c r="R24" i="272"/>
  <c r="AA26" i="272"/>
  <c r="R28" i="272"/>
  <c r="Q29" i="272"/>
  <c r="AA30" i="272"/>
  <c r="R32" i="272"/>
  <c r="Q33" i="272"/>
  <c r="AA34" i="272"/>
  <c r="P13" i="272"/>
  <c r="P17" i="272"/>
  <c r="AA17" i="272"/>
  <c r="AA25" i="272"/>
  <c r="AA29" i="272"/>
  <c r="AA10" i="272"/>
  <c r="R12" i="272"/>
  <c r="AA14" i="272"/>
  <c r="R16" i="272"/>
  <c r="B2" i="272"/>
  <c r="R6" i="272"/>
  <c r="AA8" i="272"/>
  <c r="AA11" i="272"/>
  <c r="R13" i="272"/>
  <c r="AA15" i="272"/>
  <c r="R17" i="272"/>
  <c r="AA19" i="272"/>
  <c r="R21" i="272"/>
  <c r="AA23" i="272"/>
  <c r="R25" i="272"/>
  <c r="AA27" i="272"/>
  <c r="R29" i="272"/>
  <c r="AA31" i="272"/>
  <c r="L6" i="271"/>
  <c r="N15" i="271"/>
  <c r="X15" i="271" s="1"/>
  <c r="L7" i="271"/>
  <c r="L8" i="271"/>
  <c r="L9" i="271"/>
  <c r="L13" i="271"/>
  <c r="F14" i="271"/>
  <c r="O17" i="271"/>
  <c r="N23" i="271"/>
  <c r="O25" i="271"/>
  <c r="N16" i="271"/>
  <c r="F10" i="271"/>
  <c r="G11" i="271"/>
  <c r="G12" i="271"/>
  <c r="F15" i="271"/>
  <c r="L15" i="271"/>
  <c r="P25" i="271"/>
  <c r="AA35" i="271"/>
  <c r="R10" i="271"/>
  <c r="R26" i="271"/>
  <c r="O33" i="271"/>
  <c r="Q29" i="271"/>
  <c r="O11" i="271"/>
  <c r="W11" i="271"/>
  <c r="V11" i="271"/>
  <c r="X11" i="271"/>
  <c r="W9" i="271"/>
  <c r="N32" i="271"/>
  <c r="R34" i="271"/>
  <c r="I6" i="271"/>
  <c r="AA7" i="271"/>
  <c r="R9" i="271"/>
  <c r="X9" i="271"/>
  <c r="Q10" i="271"/>
  <c r="L10" i="271"/>
  <c r="P11" i="271"/>
  <c r="L11" i="271"/>
  <c r="L12" i="271"/>
  <c r="I15" i="271"/>
  <c r="N18" i="271"/>
  <c r="N19" i="271"/>
  <c r="N20" i="271"/>
  <c r="O21" i="271"/>
  <c r="R22" i="271"/>
  <c r="Q26" i="271"/>
  <c r="N29" i="271"/>
  <c r="N30" i="271"/>
  <c r="N31" i="271"/>
  <c r="Q33" i="271"/>
  <c r="Q34" i="271"/>
  <c r="AA28" i="271"/>
  <c r="Q14" i="271"/>
  <c r="Q6" i="271"/>
  <c r="P8" i="271"/>
  <c r="F13" i="271"/>
  <c r="N13" i="271"/>
  <c r="P14" i="271"/>
  <c r="W14" i="271"/>
  <c r="R18" i="271"/>
  <c r="P21" i="271"/>
  <c r="Q22" i="271"/>
  <c r="P24" i="271"/>
  <c r="N28" i="271"/>
  <c r="R30" i="271"/>
  <c r="Q32" i="271"/>
  <c r="P6" i="271"/>
  <c r="Q9" i="271"/>
  <c r="I7" i="271"/>
  <c r="I9" i="271"/>
  <c r="V9" i="271"/>
  <c r="N10" i="271"/>
  <c r="F11" i="271"/>
  <c r="F12" i="271"/>
  <c r="N12" i="271"/>
  <c r="G13" i="271"/>
  <c r="O13" i="271"/>
  <c r="R14" i="271"/>
  <c r="X14" i="271"/>
  <c r="G15" i="271"/>
  <c r="P17" i="271"/>
  <c r="Q18" i="271"/>
  <c r="N26" i="271"/>
  <c r="N27" i="271"/>
  <c r="Q30" i="271"/>
  <c r="N34" i="271"/>
  <c r="N35" i="271"/>
  <c r="P7" i="271"/>
  <c r="AA16" i="271"/>
  <c r="AA20" i="271"/>
  <c r="AA24" i="271"/>
  <c r="AA32" i="271"/>
  <c r="Q35" i="271"/>
  <c r="AA6" i="271"/>
  <c r="Q7" i="271"/>
  <c r="R8" i="271"/>
  <c r="R11" i="271"/>
  <c r="Q12" i="271"/>
  <c r="AA13" i="271"/>
  <c r="R15" i="271"/>
  <c r="Q16" i="271"/>
  <c r="AA17" i="271"/>
  <c r="R19" i="271"/>
  <c r="Q20" i="271"/>
  <c r="AA21" i="271"/>
  <c r="R23" i="271"/>
  <c r="Q24" i="271"/>
  <c r="AA25" i="271"/>
  <c r="R27" i="271"/>
  <c r="Q28" i="271"/>
  <c r="AA29" i="271"/>
  <c r="R31" i="271"/>
  <c r="AA33" i="271"/>
  <c r="R35" i="271"/>
  <c r="Q31" i="271"/>
  <c r="R7" i="271"/>
  <c r="AA9" i="271"/>
  <c r="AA10" i="271"/>
  <c r="R12" i="271"/>
  <c r="Q13" i="271"/>
  <c r="AA14" i="271"/>
  <c r="R16" i="271"/>
  <c r="Q17" i="271"/>
  <c r="AA18" i="271"/>
  <c r="R20" i="271"/>
  <c r="Q21" i="271"/>
  <c r="AA22" i="271"/>
  <c r="R24" i="271"/>
  <c r="Q25" i="271"/>
  <c r="AA26" i="271"/>
  <c r="R28" i="271"/>
  <c r="AA30" i="271"/>
  <c r="R32" i="271"/>
  <c r="AA34" i="271"/>
  <c r="Q8" i="271"/>
  <c r="Q11" i="271"/>
  <c r="AA12" i="271"/>
  <c r="Q15" i="271"/>
  <c r="Q19" i="271"/>
  <c r="Q23" i="271"/>
  <c r="Q27" i="271"/>
  <c r="B2" i="271"/>
  <c r="R6" i="271"/>
  <c r="AA8" i="271"/>
  <c r="AA11" i="271"/>
  <c r="R13" i="271"/>
  <c r="AA15" i="271"/>
  <c r="R17" i="271"/>
  <c r="AA19" i="271"/>
  <c r="R21" i="271"/>
  <c r="AA23" i="271"/>
  <c r="R25" i="271"/>
  <c r="AA27" i="271"/>
  <c r="R29" i="271"/>
  <c r="AA31" i="271"/>
  <c r="L9" i="270"/>
  <c r="L12" i="270"/>
  <c r="L7" i="270"/>
  <c r="F10" i="270"/>
  <c r="G11" i="270"/>
  <c r="R26" i="270"/>
  <c r="O33" i="270"/>
  <c r="N9" i="270"/>
  <c r="W9" i="270" s="1"/>
  <c r="R10" i="270"/>
  <c r="R18" i="270"/>
  <c r="O21" i="270"/>
  <c r="P9" i="270"/>
  <c r="O13" i="270"/>
  <c r="AA35" i="270"/>
  <c r="O25" i="270"/>
  <c r="R34" i="270"/>
  <c r="P13" i="270"/>
  <c r="X13" i="270"/>
  <c r="V13" i="270"/>
  <c r="W13" i="270"/>
  <c r="P6" i="270"/>
  <c r="O7" i="270"/>
  <c r="L8" i="270"/>
  <c r="R9" i="270"/>
  <c r="L10" i="270"/>
  <c r="L11" i="270"/>
  <c r="I12" i="270"/>
  <c r="F13" i="270"/>
  <c r="F14" i="270"/>
  <c r="N14" i="270"/>
  <c r="F15" i="270"/>
  <c r="N15" i="270"/>
  <c r="P15" i="270" s="1"/>
  <c r="Q17" i="270"/>
  <c r="N22" i="270"/>
  <c r="N23" i="270"/>
  <c r="Q25" i="270"/>
  <c r="N29" i="270"/>
  <c r="N30" i="270"/>
  <c r="N31" i="270"/>
  <c r="Q33" i="270"/>
  <c r="Q34" i="270"/>
  <c r="N24" i="270"/>
  <c r="Q10" i="270"/>
  <c r="F12" i="270"/>
  <c r="N12" i="270"/>
  <c r="P12" i="270" s="1"/>
  <c r="G13" i="270"/>
  <c r="R14" i="270"/>
  <c r="G15" i="270"/>
  <c r="Q16" i="270"/>
  <c r="N20" i="270"/>
  <c r="R22" i="270"/>
  <c r="Q24" i="270"/>
  <c r="N28" i="270"/>
  <c r="R30" i="270"/>
  <c r="AA8" i="270"/>
  <c r="N16" i="270"/>
  <c r="Q28" i="270"/>
  <c r="N32" i="270"/>
  <c r="AA7" i="270"/>
  <c r="Q30" i="270"/>
  <c r="R6" i="270"/>
  <c r="I7" i="270"/>
  <c r="N8" i="270"/>
  <c r="P8" i="270" s="1"/>
  <c r="N10" i="270"/>
  <c r="F11" i="270"/>
  <c r="N11" i="270"/>
  <c r="G12" i="270"/>
  <c r="Q13" i="270"/>
  <c r="L13" i="270"/>
  <c r="L14" i="270"/>
  <c r="L15" i="270"/>
  <c r="N18" i="270"/>
  <c r="N19" i="270"/>
  <c r="Q21" i="270"/>
  <c r="N26" i="270"/>
  <c r="N27" i="270"/>
  <c r="Q29" i="270"/>
  <c r="N34" i="270"/>
  <c r="N35" i="270"/>
  <c r="Q8" i="270"/>
  <c r="Q27" i="270"/>
  <c r="AA28" i="270"/>
  <c r="Q35" i="270"/>
  <c r="AA6" i="270"/>
  <c r="Q7" i="270"/>
  <c r="R8" i="270"/>
  <c r="R11" i="270"/>
  <c r="Q12" i="270"/>
  <c r="AA13" i="270"/>
  <c r="R15" i="270"/>
  <c r="AA17" i="270"/>
  <c r="R19" i="270"/>
  <c r="Q20" i="270"/>
  <c r="AA21" i="270"/>
  <c r="R23" i="270"/>
  <c r="AA25" i="270"/>
  <c r="R27" i="270"/>
  <c r="AA29" i="270"/>
  <c r="R31" i="270"/>
  <c r="Q32" i="270"/>
  <c r="AA33" i="270"/>
  <c r="R35" i="270"/>
  <c r="P7" i="270"/>
  <c r="Q11" i="270"/>
  <c r="Q23" i="270"/>
  <c r="AA24" i="270"/>
  <c r="Q31" i="270"/>
  <c r="AA32" i="270"/>
  <c r="Q6" i="270"/>
  <c r="R7" i="270"/>
  <c r="AA9" i="270"/>
  <c r="AA10" i="270"/>
  <c r="R12" i="270"/>
  <c r="AA14" i="270"/>
  <c r="R16" i="270"/>
  <c r="AA18" i="270"/>
  <c r="R20" i="270"/>
  <c r="AA22" i="270"/>
  <c r="R24" i="270"/>
  <c r="AA26" i="270"/>
  <c r="R28" i="270"/>
  <c r="AA30" i="270"/>
  <c r="R32" i="270"/>
  <c r="AA34" i="270"/>
  <c r="AA12" i="270"/>
  <c r="Q15" i="270"/>
  <c r="AA16" i="270"/>
  <c r="Q19" i="270"/>
  <c r="AA20" i="270"/>
  <c r="B2" i="270"/>
  <c r="Q9" i="270"/>
  <c r="AA11" i="270"/>
  <c r="R13" i="270"/>
  <c r="Q14" i="270"/>
  <c r="AA15" i="270"/>
  <c r="R17" i="270"/>
  <c r="Q18" i="270"/>
  <c r="AA19" i="270"/>
  <c r="R21" i="270"/>
  <c r="Q22" i="270"/>
  <c r="AA23" i="270"/>
  <c r="R25" i="270"/>
  <c r="Q26" i="270"/>
  <c r="AA27" i="270"/>
  <c r="R29" i="270"/>
  <c r="AA31" i="270"/>
  <c r="N22" i="269"/>
  <c r="N26" i="269"/>
  <c r="N34" i="269"/>
  <c r="L9" i="269"/>
  <c r="N10" i="269"/>
  <c r="F11" i="269"/>
  <c r="N11" i="269"/>
  <c r="F12" i="269"/>
  <c r="N12" i="269"/>
  <c r="G13" i="269"/>
  <c r="O13" i="269"/>
  <c r="G14" i="269"/>
  <c r="L15" i="269"/>
  <c r="N17" i="269"/>
  <c r="N21" i="269"/>
  <c r="N25" i="269"/>
  <c r="N29" i="269"/>
  <c r="N33" i="269"/>
  <c r="N8" i="269"/>
  <c r="F10" i="269"/>
  <c r="R10" i="269"/>
  <c r="G11" i="269"/>
  <c r="O11" i="269"/>
  <c r="G12" i="269"/>
  <c r="V14" i="269"/>
  <c r="N16" i="269"/>
  <c r="P16" i="269" s="1"/>
  <c r="N20" i="269"/>
  <c r="N24" i="269"/>
  <c r="N28" i="269"/>
  <c r="N32" i="269"/>
  <c r="F13" i="269"/>
  <c r="N13" i="269"/>
  <c r="X14" i="269"/>
  <c r="N18" i="269"/>
  <c r="N30" i="269"/>
  <c r="N9" i="269"/>
  <c r="L11" i="269"/>
  <c r="I13" i="269"/>
  <c r="F15" i="269"/>
  <c r="N15" i="269"/>
  <c r="N19" i="269"/>
  <c r="N23" i="269"/>
  <c r="N27" i="269"/>
  <c r="N31" i="269"/>
  <c r="N35" i="269"/>
  <c r="Q20" i="269"/>
  <c r="Q18" i="269"/>
  <c r="Q30" i="269"/>
  <c r="Q29" i="269"/>
  <c r="AA35" i="269"/>
  <c r="P10" i="269"/>
  <c r="R14" i="269"/>
  <c r="AA28" i="269"/>
  <c r="Q14" i="269"/>
  <c r="R26" i="269"/>
  <c r="AA7" i="269"/>
  <c r="R9" i="269"/>
  <c r="Q10" i="269"/>
  <c r="P12" i="269"/>
  <c r="R22" i="269"/>
  <c r="Q26" i="269"/>
  <c r="Q33" i="269"/>
  <c r="Q34" i="269"/>
  <c r="P6" i="269"/>
  <c r="Q31" i="269"/>
  <c r="P8" i="269"/>
  <c r="Q9" i="269"/>
  <c r="P14" i="269"/>
  <c r="R18" i="269"/>
  <c r="Q22" i="269"/>
  <c r="P23" i="269"/>
  <c r="R30" i="269"/>
  <c r="Q32" i="269"/>
  <c r="Q11" i="269"/>
  <c r="AA16" i="269"/>
  <c r="AA24" i="269"/>
  <c r="R34" i="269"/>
  <c r="Q35" i="269"/>
  <c r="AA6" i="269"/>
  <c r="Q7" i="269"/>
  <c r="R8" i="269"/>
  <c r="R11" i="269"/>
  <c r="Q12" i="269"/>
  <c r="AA13" i="269"/>
  <c r="R15" i="269"/>
  <c r="Q16" i="269"/>
  <c r="AA17" i="269"/>
  <c r="R19" i="269"/>
  <c r="AA21" i="269"/>
  <c r="R23" i="269"/>
  <c r="Q24" i="269"/>
  <c r="AA25" i="269"/>
  <c r="R27" i="269"/>
  <c r="Q28" i="269"/>
  <c r="AA29" i="269"/>
  <c r="R31" i="269"/>
  <c r="AA33" i="269"/>
  <c r="R35" i="269"/>
  <c r="Q8" i="269"/>
  <c r="Q15" i="269"/>
  <c r="Q19" i="269"/>
  <c r="Q23" i="269"/>
  <c r="AA32" i="269"/>
  <c r="Q6" i="269"/>
  <c r="R7" i="269"/>
  <c r="AA10" i="269"/>
  <c r="R12" i="269"/>
  <c r="Q13" i="269"/>
  <c r="AA14" i="269"/>
  <c r="R16" i="269"/>
  <c r="Q17" i="269"/>
  <c r="AA18" i="269"/>
  <c r="R20" i="269"/>
  <c r="Q21" i="269"/>
  <c r="AA22" i="269"/>
  <c r="R24" i="269"/>
  <c r="Q25" i="269"/>
  <c r="AA26" i="269"/>
  <c r="R28" i="269"/>
  <c r="AA30" i="269"/>
  <c r="R32" i="269"/>
  <c r="AA34" i="269"/>
  <c r="P7" i="269"/>
  <c r="AA12" i="269"/>
  <c r="AA20" i="269"/>
  <c r="Q27" i="269"/>
  <c r="AA9" i="269"/>
  <c r="B2" i="269"/>
  <c r="R6" i="269"/>
  <c r="AA8" i="269"/>
  <c r="AA11" i="269"/>
  <c r="R13" i="269"/>
  <c r="AA15" i="269"/>
  <c r="R17" i="269"/>
  <c r="AA19" i="269"/>
  <c r="R21" i="269"/>
  <c r="AA23" i="269"/>
  <c r="R25" i="269"/>
  <c r="AA27" i="269"/>
  <c r="R29" i="269"/>
  <c r="AA31" i="269"/>
  <c r="G14" i="268"/>
  <c r="L13" i="268"/>
  <c r="F14" i="268"/>
  <c r="AA35" i="268"/>
  <c r="N34" i="268"/>
  <c r="N13" i="268"/>
  <c r="N17" i="268"/>
  <c r="N21" i="268"/>
  <c r="N25" i="268"/>
  <c r="N29" i="268"/>
  <c r="N33" i="268"/>
  <c r="N18" i="268"/>
  <c r="N26" i="268"/>
  <c r="N9" i="268"/>
  <c r="P9" i="268" s="1"/>
  <c r="N12" i="268"/>
  <c r="P12" i="268" s="1"/>
  <c r="N16" i="268"/>
  <c r="P16" i="268" s="1"/>
  <c r="N20" i="268"/>
  <c r="N24" i="268"/>
  <c r="N28" i="268"/>
  <c r="N32" i="268"/>
  <c r="P32" i="268" s="1"/>
  <c r="N14" i="268"/>
  <c r="N22" i="268"/>
  <c r="P22" i="268" s="1"/>
  <c r="N30" i="268"/>
  <c r="L8" i="268"/>
  <c r="N11" i="268"/>
  <c r="P11" i="268" s="1"/>
  <c r="N15" i="268"/>
  <c r="N19" i="268"/>
  <c r="N23" i="268"/>
  <c r="N27" i="268"/>
  <c r="N31" i="268"/>
  <c r="N35" i="268"/>
  <c r="Q34" i="268"/>
  <c r="I6" i="268"/>
  <c r="P6" i="268"/>
  <c r="Q27" i="268"/>
  <c r="Q9" i="268"/>
  <c r="R18" i="268"/>
  <c r="Q22" i="268"/>
  <c r="Q30" i="268"/>
  <c r="R14" i="268"/>
  <c r="Q18" i="268"/>
  <c r="Q20" i="268"/>
  <c r="R26" i="268"/>
  <c r="L6" i="268"/>
  <c r="P8" i="268"/>
  <c r="AA24" i="268"/>
  <c r="R10" i="268"/>
  <c r="Q14" i="268"/>
  <c r="P15" i="268"/>
  <c r="Q26" i="268"/>
  <c r="Q33" i="268"/>
  <c r="R9" i="268"/>
  <c r="Q10" i="268"/>
  <c r="R22" i="268"/>
  <c r="P24" i="268"/>
  <c r="R30" i="268"/>
  <c r="Q32" i="268"/>
  <c r="Q8" i="268"/>
  <c r="AA20" i="268"/>
  <c r="Q23" i="268"/>
  <c r="AA32" i="268"/>
  <c r="R34" i="268"/>
  <c r="Q35" i="268"/>
  <c r="AA6" i="268"/>
  <c r="Q7" i="268"/>
  <c r="R8" i="268"/>
  <c r="R11" i="268"/>
  <c r="Q12" i="268"/>
  <c r="AA13" i="268"/>
  <c r="R15" i="268"/>
  <c r="Q16" i="268"/>
  <c r="AA17" i="268"/>
  <c r="R19" i="268"/>
  <c r="AA21" i="268"/>
  <c r="R23" i="268"/>
  <c r="Q24" i="268"/>
  <c r="AA25" i="268"/>
  <c r="R27" i="268"/>
  <c r="Q28" i="268"/>
  <c r="AA29" i="268"/>
  <c r="R31" i="268"/>
  <c r="AA33" i="268"/>
  <c r="R35" i="268"/>
  <c r="P7" i="268"/>
  <c r="AA16" i="268"/>
  <c r="Q19" i="268"/>
  <c r="AA28" i="268"/>
  <c r="Q31" i="268"/>
  <c r="Q6" i="268"/>
  <c r="R7" i="268"/>
  <c r="AA9" i="268"/>
  <c r="AA10" i="268"/>
  <c r="Q13" i="268"/>
  <c r="AA14" i="268"/>
  <c r="R16" i="268"/>
  <c r="Q17" i="268"/>
  <c r="AA18" i="268"/>
  <c r="R20" i="268"/>
  <c r="Q21" i="268"/>
  <c r="AA22" i="268"/>
  <c r="R24" i="268"/>
  <c r="Q25" i="268"/>
  <c r="AA26" i="268"/>
  <c r="R28" i="268"/>
  <c r="Q29" i="268"/>
  <c r="AA30" i="268"/>
  <c r="R32" i="268"/>
  <c r="AA34" i="268"/>
  <c r="Q11" i="268"/>
  <c r="AA12" i="268"/>
  <c r="Q15" i="268"/>
  <c r="R12" i="268"/>
  <c r="B2" i="268"/>
  <c r="R6" i="268"/>
  <c r="AA8" i="268"/>
  <c r="AA11" i="268"/>
  <c r="R13" i="268"/>
  <c r="AA15" i="268"/>
  <c r="R17" i="268"/>
  <c r="AA19" i="268"/>
  <c r="R21" i="268"/>
  <c r="AA23" i="268"/>
  <c r="R25" i="268"/>
  <c r="AA27" i="268"/>
  <c r="R29" i="268"/>
  <c r="AA31" i="268"/>
  <c r="E36" i="267"/>
  <c r="D36" i="267"/>
  <c r="C36" i="267"/>
  <c r="AB35" i="267"/>
  <c r="M35" i="267"/>
  <c r="L35" i="267"/>
  <c r="K35" i="267"/>
  <c r="J35" i="267"/>
  <c r="H35" i="267"/>
  <c r="I35" i="267" s="1"/>
  <c r="G35" i="267"/>
  <c r="F35" i="267"/>
  <c r="B35" i="267"/>
  <c r="AB34" i="267"/>
  <c r="M34" i="267"/>
  <c r="O35" i="267" s="1"/>
  <c r="K34" i="267"/>
  <c r="J34" i="267"/>
  <c r="H34" i="267"/>
  <c r="I34" i="267" s="1"/>
  <c r="G34" i="267"/>
  <c r="F34" i="267"/>
  <c r="B34" i="267"/>
  <c r="AB33" i="267"/>
  <c r="M33" i="267"/>
  <c r="O34" i="267" s="1"/>
  <c r="K33" i="267"/>
  <c r="J33" i="267"/>
  <c r="H33" i="267"/>
  <c r="I33" i="267" s="1"/>
  <c r="B33" i="267"/>
  <c r="AB32" i="267"/>
  <c r="M32" i="267"/>
  <c r="O33" i="267" s="1"/>
  <c r="K32" i="267"/>
  <c r="J32" i="267"/>
  <c r="H32" i="267"/>
  <c r="I32" i="267" s="1"/>
  <c r="F32" i="267"/>
  <c r="B32" i="267"/>
  <c r="AB31" i="267"/>
  <c r="M31" i="267"/>
  <c r="O32" i="267" s="1"/>
  <c r="L31" i="267"/>
  <c r="K31" i="267"/>
  <c r="J31" i="267"/>
  <c r="H31" i="267"/>
  <c r="I31" i="267" s="1"/>
  <c r="B31" i="267"/>
  <c r="AB30" i="267"/>
  <c r="M30" i="267"/>
  <c r="O31" i="267" s="1"/>
  <c r="K30" i="267"/>
  <c r="J30" i="267"/>
  <c r="H30" i="267"/>
  <c r="I30" i="267" s="1"/>
  <c r="B30" i="267"/>
  <c r="AB29" i="267"/>
  <c r="M29" i="267"/>
  <c r="O30" i="267" s="1"/>
  <c r="L29" i="267"/>
  <c r="K29" i="267"/>
  <c r="J29" i="267"/>
  <c r="H29" i="267"/>
  <c r="I29" i="267" s="1"/>
  <c r="G29" i="267"/>
  <c r="B29" i="267"/>
  <c r="AB28" i="267"/>
  <c r="M28" i="267"/>
  <c r="O29" i="267" s="1"/>
  <c r="K28" i="267"/>
  <c r="J28" i="267"/>
  <c r="H28" i="267"/>
  <c r="I28" i="267" s="1"/>
  <c r="G28" i="267"/>
  <c r="F28" i="267"/>
  <c r="B28" i="267"/>
  <c r="AB27" i="267"/>
  <c r="M27" i="267"/>
  <c r="O28" i="267" s="1"/>
  <c r="K27" i="267"/>
  <c r="J27" i="267"/>
  <c r="H27" i="267"/>
  <c r="I27" i="267" s="1"/>
  <c r="G27" i="267"/>
  <c r="F27" i="267"/>
  <c r="B27" i="267"/>
  <c r="AB26" i="267"/>
  <c r="M26" i="267"/>
  <c r="O27" i="267" s="1"/>
  <c r="L26" i="267"/>
  <c r="K26" i="267"/>
  <c r="J26" i="267"/>
  <c r="H26" i="267"/>
  <c r="I26" i="267" s="1"/>
  <c r="G26" i="267"/>
  <c r="B26" i="267"/>
  <c r="AB25" i="267"/>
  <c r="M25" i="267"/>
  <c r="O26" i="267" s="1"/>
  <c r="K25" i="267"/>
  <c r="J25" i="267"/>
  <c r="H25" i="267"/>
  <c r="I25" i="267" s="1"/>
  <c r="B25" i="267"/>
  <c r="AB24" i="267"/>
  <c r="M24" i="267"/>
  <c r="N25" i="267" s="1"/>
  <c r="K24" i="267"/>
  <c r="J24" i="267"/>
  <c r="H24" i="267"/>
  <c r="I24" i="267" s="1"/>
  <c r="B24" i="267"/>
  <c r="AB23" i="267"/>
  <c r="M23" i="267"/>
  <c r="O24" i="267" s="1"/>
  <c r="K23" i="267"/>
  <c r="J23" i="267"/>
  <c r="H23" i="267"/>
  <c r="I23" i="267" s="1"/>
  <c r="B23" i="267"/>
  <c r="AB22" i="267"/>
  <c r="M22" i="267"/>
  <c r="O23" i="267" s="1"/>
  <c r="K22" i="267"/>
  <c r="J22" i="267"/>
  <c r="H22" i="267"/>
  <c r="I22" i="267" s="1"/>
  <c r="B22" i="267"/>
  <c r="AB21" i="267"/>
  <c r="M21" i="267"/>
  <c r="O22" i="267" s="1"/>
  <c r="K21" i="267"/>
  <c r="J21" i="267"/>
  <c r="H21" i="267"/>
  <c r="I21" i="267" s="1"/>
  <c r="B21" i="267"/>
  <c r="AB20" i="267"/>
  <c r="X20" i="267"/>
  <c r="W20" i="267"/>
  <c r="V20" i="267"/>
  <c r="M20" i="267"/>
  <c r="O21" i="267" s="1"/>
  <c r="L20" i="267"/>
  <c r="K20" i="267"/>
  <c r="J20" i="267"/>
  <c r="I20" i="267"/>
  <c r="H20" i="267"/>
  <c r="G20" i="267"/>
  <c r="F20" i="267"/>
  <c r="B20" i="267"/>
  <c r="AB19" i="267"/>
  <c r="M19" i="267"/>
  <c r="O20" i="267" s="1"/>
  <c r="L19" i="267"/>
  <c r="K19" i="267"/>
  <c r="J19" i="267"/>
  <c r="H19" i="267"/>
  <c r="I19" i="267" s="1"/>
  <c r="F19" i="267"/>
  <c r="B19" i="267"/>
  <c r="AB18" i="267"/>
  <c r="M18" i="267"/>
  <c r="O19" i="267" s="1"/>
  <c r="K18" i="267"/>
  <c r="J18" i="267"/>
  <c r="I18" i="267"/>
  <c r="H18" i="267"/>
  <c r="B18" i="267"/>
  <c r="AB17" i="267"/>
  <c r="M17" i="267"/>
  <c r="O18" i="267" s="1"/>
  <c r="K17" i="267"/>
  <c r="J17" i="267"/>
  <c r="I17" i="267"/>
  <c r="H17" i="267"/>
  <c r="G17" i="267"/>
  <c r="F17" i="267"/>
  <c r="B17" i="267"/>
  <c r="AB16" i="267"/>
  <c r="M16" i="267"/>
  <c r="N17" i="267" s="1"/>
  <c r="X17" i="267" s="1"/>
  <c r="L16" i="267"/>
  <c r="K16" i="267"/>
  <c r="J16" i="267"/>
  <c r="H16" i="267"/>
  <c r="I16" i="267" s="1"/>
  <c r="G16" i="267"/>
  <c r="F16" i="267"/>
  <c r="B16" i="267"/>
  <c r="AB15" i="267"/>
  <c r="M15" i="267"/>
  <c r="O16" i="267" s="1"/>
  <c r="K15" i="267"/>
  <c r="J15" i="267"/>
  <c r="H15" i="267"/>
  <c r="I15" i="267" s="1"/>
  <c r="F15" i="267"/>
  <c r="B15" i="267"/>
  <c r="AB14" i="267"/>
  <c r="M14" i="267"/>
  <c r="O15" i="267" s="1"/>
  <c r="L14" i="267"/>
  <c r="K14" i="267"/>
  <c r="J14" i="267"/>
  <c r="H14" i="267"/>
  <c r="I14" i="267" s="1"/>
  <c r="G14" i="267"/>
  <c r="B14" i="267"/>
  <c r="AB13" i="267"/>
  <c r="M13" i="267"/>
  <c r="O14" i="267" s="1"/>
  <c r="K13" i="267"/>
  <c r="J13" i="267"/>
  <c r="H13" i="267"/>
  <c r="I13" i="267" s="1"/>
  <c r="B13" i="267"/>
  <c r="AB12" i="267"/>
  <c r="M12" i="267"/>
  <c r="N13" i="267" s="1"/>
  <c r="X13" i="267" s="1"/>
  <c r="K12" i="267"/>
  <c r="J12" i="267"/>
  <c r="H12" i="267"/>
  <c r="I12" i="267" s="1"/>
  <c r="B12" i="267"/>
  <c r="AB11" i="267"/>
  <c r="M11" i="267"/>
  <c r="O12" i="267" s="1"/>
  <c r="K11" i="267"/>
  <c r="J11" i="267"/>
  <c r="H11" i="267"/>
  <c r="I11" i="267" s="1"/>
  <c r="B11" i="267"/>
  <c r="AB10" i="267"/>
  <c r="M10" i="267"/>
  <c r="L10" i="267" s="1"/>
  <c r="K10" i="267"/>
  <c r="J10" i="267"/>
  <c r="H10" i="267"/>
  <c r="I10" i="267" s="1"/>
  <c r="B10" i="267"/>
  <c r="AB9" i="267"/>
  <c r="V9" i="267"/>
  <c r="M9" i="267"/>
  <c r="O10" i="267" s="1"/>
  <c r="K9" i="267"/>
  <c r="J9" i="267"/>
  <c r="I9" i="267"/>
  <c r="H9" i="267"/>
  <c r="B9" i="267"/>
  <c r="AB8" i="267"/>
  <c r="X8" i="267"/>
  <c r="W8" i="267"/>
  <c r="V8" i="267"/>
  <c r="S8" i="267"/>
  <c r="M8" i="267"/>
  <c r="O9" i="267" s="1"/>
  <c r="L8" i="267"/>
  <c r="K8" i="267"/>
  <c r="J8" i="267"/>
  <c r="H8" i="267"/>
  <c r="I8" i="267" s="1"/>
  <c r="B8" i="267"/>
  <c r="AB7" i="267"/>
  <c r="X7" i="267"/>
  <c r="W7" i="267"/>
  <c r="V7" i="267"/>
  <c r="S7" i="267"/>
  <c r="N7" i="267"/>
  <c r="M7" i="267"/>
  <c r="N8" i="267" s="1"/>
  <c r="P8" i="267" s="1"/>
  <c r="L7" i="267"/>
  <c r="K7" i="267"/>
  <c r="J7" i="267"/>
  <c r="H7" i="267"/>
  <c r="I7" i="267" s="1"/>
  <c r="B7" i="267"/>
  <c r="AB6" i="267"/>
  <c r="X6" i="267"/>
  <c r="W6" i="267"/>
  <c r="V6" i="267"/>
  <c r="S6" i="267"/>
  <c r="O6" i="267"/>
  <c r="N6" i="267"/>
  <c r="M6" i="267"/>
  <c r="O7" i="267" s="1"/>
  <c r="L6" i="267"/>
  <c r="K6" i="267"/>
  <c r="J6" i="267"/>
  <c r="H6" i="267"/>
  <c r="B6" i="267"/>
  <c r="V5" i="267"/>
  <c r="R33" i="267" s="1"/>
  <c r="H1" i="267"/>
  <c r="H31" i="260"/>
  <c r="G59" i="260"/>
  <c r="G49" i="260"/>
  <c r="G56" i="260"/>
  <c r="G47" i="260"/>
  <c r="G13" i="260"/>
  <c r="G58" i="260"/>
  <c r="G64" i="260"/>
  <c r="G57" i="260"/>
  <c r="G60" i="260"/>
  <c r="G70" i="260"/>
  <c r="G69" i="260"/>
  <c r="P35" i="278" l="1"/>
  <c r="V35" i="278"/>
  <c r="W35" i="278"/>
  <c r="X35" i="278"/>
  <c r="P35" i="276"/>
  <c r="X35" i="276"/>
  <c r="V35" i="276"/>
  <c r="W35" i="276"/>
  <c r="P35" i="275"/>
  <c r="W35" i="275"/>
  <c r="X35" i="275"/>
  <c r="V35" i="275"/>
  <c r="P35" i="274"/>
  <c r="X35" i="274"/>
  <c r="W35" i="274"/>
  <c r="V35" i="274"/>
  <c r="P35" i="271"/>
  <c r="W35" i="271"/>
  <c r="X35" i="271"/>
  <c r="V35" i="271"/>
  <c r="P35" i="272"/>
  <c r="W35" i="272"/>
  <c r="V35" i="272"/>
  <c r="X35" i="272"/>
  <c r="P35" i="273"/>
  <c r="V35" i="273"/>
  <c r="W35" i="273"/>
  <c r="X35" i="273"/>
  <c r="P35" i="270"/>
  <c r="V35" i="270"/>
  <c r="X35" i="270"/>
  <c r="W35" i="270"/>
  <c r="P35" i="269"/>
  <c r="V35" i="269"/>
  <c r="X35" i="269"/>
  <c r="W35" i="269"/>
  <c r="P35" i="268"/>
  <c r="W35" i="268"/>
  <c r="X35" i="268"/>
  <c r="V35" i="268"/>
  <c r="L3" i="280"/>
  <c r="P34" i="276"/>
  <c r="V34" i="276"/>
  <c r="W34" i="276"/>
  <c r="X34" i="276"/>
  <c r="P34" i="274"/>
  <c r="W34" i="274"/>
  <c r="V34" i="274"/>
  <c r="X34" i="274"/>
  <c r="P34" i="271"/>
  <c r="V34" i="271"/>
  <c r="X34" i="271"/>
  <c r="W34" i="271"/>
  <c r="P34" i="272"/>
  <c r="W34" i="272"/>
  <c r="X34" i="272"/>
  <c r="V34" i="272"/>
  <c r="P34" i="273"/>
  <c r="X34" i="273"/>
  <c r="W34" i="273"/>
  <c r="V34" i="273"/>
  <c r="P34" i="270"/>
  <c r="V34" i="270"/>
  <c r="X34" i="270"/>
  <c r="W34" i="270"/>
  <c r="P34" i="269"/>
  <c r="W34" i="269"/>
  <c r="X34" i="269"/>
  <c r="V34" i="269"/>
  <c r="P34" i="268"/>
  <c r="X34" i="268"/>
  <c r="W34" i="268"/>
  <c r="V34" i="268"/>
  <c r="L34" i="267"/>
  <c r="P30" i="279"/>
  <c r="W30" i="279"/>
  <c r="X30" i="279"/>
  <c r="V30" i="279"/>
  <c r="P32" i="278"/>
  <c r="W32" i="278"/>
  <c r="X32" i="278"/>
  <c r="V32" i="278"/>
  <c r="P33" i="278"/>
  <c r="V33" i="278"/>
  <c r="X33" i="278"/>
  <c r="W33" i="278"/>
  <c r="W28" i="278"/>
  <c r="V28" i="278"/>
  <c r="X28" i="278"/>
  <c r="P31" i="278"/>
  <c r="X31" i="278"/>
  <c r="W31" i="278"/>
  <c r="V31" i="278"/>
  <c r="P29" i="278"/>
  <c r="V29" i="278"/>
  <c r="W29" i="278"/>
  <c r="X29" i="278"/>
  <c r="P30" i="278"/>
  <c r="X30" i="278"/>
  <c r="W30" i="278"/>
  <c r="V30" i="278"/>
  <c r="P31" i="277"/>
  <c r="W31" i="277"/>
  <c r="V31" i="277"/>
  <c r="X31" i="277"/>
  <c r="P28" i="276"/>
  <c r="W28" i="276"/>
  <c r="X28" i="276"/>
  <c r="V28" i="276"/>
  <c r="P30" i="276"/>
  <c r="W30" i="276"/>
  <c r="V30" i="276"/>
  <c r="X30" i="276"/>
  <c r="P33" i="275"/>
  <c r="V33" i="275"/>
  <c r="X33" i="275"/>
  <c r="W33" i="275"/>
  <c r="P29" i="275"/>
  <c r="X29" i="275"/>
  <c r="W29" i="275"/>
  <c r="V29" i="275"/>
  <c r="P30" i="275"/>
  <c r="X30" i="275"/>
  <c r="W30" i="275"/>
  <c r="V30" i="275"/>
  <c r="P32" i="275"/>
  <c r="V32" i="275"/>
  <c r="X32" i="275"/>
  <c r="W32" i="275"/>
  <c r="P31" i="275"/>
  <c r="W31" i="275"/>
  <c r="V31" i="275"/>
  <c r="X31" i="275"/>
  <c r="V32" i="274"/>
  <c r="W32" i="274"/>
  <c r="X32" i="274"/>
  <c r="P30" i="274"/>
  <c r="X30" i="274"/>
  <c r="V30" i="274"/>
  <c r="W30" i="274"/>
  <c r="P29" i="274"/>
  <c r="V29" i="274"/>
  <c r="W29" i="274"/>
  <c r="X29" i="274"/>
  <c r="P31" i="274"/>
  <c r="X31" i="274"/>
  <c r="W31" i="274"/>
  <c r="V31" i="274"/>
  <c r="P28" i="274"/>
  <c r="W28" i="274"/>
  <c r="V28" i="274"/>
  <c r="X28" i="274"/>
  <c r="P31" i="271"/>
  <c r="X31" i="271"/>
  <c r="W31" i="271"/>
  <c r="V31" i="271"/>
  <c r="P32" i="271"/>
  <c r="W32" i="271"/>
  <c r="V32" i="271"/>
  <c r="X32" i="271"/>
  <c r="P28" i="271"/>
  <c r="W28" i="271"/>
  <c r="V28" i="271"/>
  <c r="X28" i="271"/>
  <c r="P30" i="271"/>
  <c r="X30" i="271"/>
  <c r="W30" i="271"/>
  <c r="V30" i="271"/>
  <c r="P29" i="271"/>
  <c r="V29" i="271"/>
  <c r="W29" i="271"/>
  <c r="X29" i="271"/>
  <c r="P30" i="272"/>
  <c r="V30" i="272"/>
  <c r="X30" i="272"/>
  <c r="W30" i="272"/>
  <c r="P33" i="272"/>
  <c r="V33" i="272"/>
  <c r="X33" i="272"/>
  <c r="W33" i="272"/>
  <c r="P28" i="272"/>
  <c r="W28" i="272"/>
  <c r="V28" i="272"/>
  <c r="X28" i="272"/>
  <c r="P32" i="272"/>
  <c r="W32" i="272"/>
  <c r="V32" i="272"/>
  <c r="X32" i="272"/>
  <c r="P31" i="272"/>
  <c r="X31" i="272"/>
  <c r="W31" i="272"/>
  <c r="V31" i="272"/>
  <c r="P29" i="272"/>
  <c r="V29" i="272"/>
  <c r="W29" i="272"/>
  <c r="X29" i="272"/>
  <c r="P32" i="273"/>
  <c r="X32" i="273"/>
  <c r="W32" i="273"/>
  <c r="V32" i="273"/>
  <c r="P29" i="273"/>
  <c r="W29" i="273"/>
  <c r="X29" i="273"/>
  <c r="V29" i="273"/>
  <c r="P31" i="273"/>
  <c r="X31" i="273"/>
  <c r="W31" i="273"/>
  <c r="V31" i="273"/>
  <c r="P33" i="273"/>
  <c r="W33" i="273"/>
  <c r="V33" i="273"/>
  <c r="X33" i="273"/>
  <c r="P28" i="273"/>
  <c r="X28" i="273"/>
  <c r="W28" i="273"/>
  <c r="V28" i="273"/>
  <c r="P30" i="273"/>
  <c r="S32" i="273" s="1"/>
  <c r="V30" i="273"/>
  <c r="W30" i="273"/>
  <c r="X30" i="273"/>
  <c r="P30" i="270"/>
  <c r="X30" i="270"/>
  <c r="W30" i="270"/>
  <c r="V30" i="270"/>
  <c r="P28" i="270"/>
  <c r="W28" i="270"/>
  <c r="X28" i="270"/>
  <c r="V28" i="270"/>
  <c r="P29" i="270"/>
  <c r="V29" i="270"/>
  <c r="W29" i="270"/>
  <c r="X29" i="270"/>
  <c r="P32" i="270"/>
  <c r="W32" i="270"/>
  <c r="V32" i="270"/>
  <c r="X32" i="270"/>
  <c r="P31" i="270"/>
  <c r="X31" i="270"/>
  <c r="W31" i="270"/>
  <c r="V31" i="270"/>
  <c r="P32" i="269"/>
  <c r="V32" i="269"/>
  <c r="W32" i="269"/>
  <c r="X32" i="269"/>
  <c r="P28" i="269"/>
  <c r="V28" i="269"/>
  <c r="W28" i="269"/>
  <c r="X28" i="269"/>
  <c r="P29" i="269"/>
  <c r="X29" i="269"/>
  <c r="W29" i="269"/>
  <c r="V29" i="269"/>
  <c r="P33" i="269"/>
  <c r="X33" i="269"/>
  <c r="W33" i="269"/>
  <c r="V33" i="269"/>
  <c r="P31" i="269"/>
  <c r="W31" i="269"/>
  <c r="V31" i="269"/>
  <c r="X31" i="269"/>
  <c r="P30" i="269"/>
  <c r="X30" i="269"/>
  <c r="W30" i="269"/>
  <c r="V30" i="269"/>
  <c r="P33" i="268"/>
  <c r="V33" i="268"/>
  <c r="W33" i="268"/>
  <c r="X33" i="268"/>
  <c r="P30" i="268"/>
  <c r="V30" i="268"/>
  <c r="X30" i="268"/>
  <c r="W30" i="268"/>
  <c r="P28" i="268"/>
  <c r="W28" i="268"/>
  <c r="V28" i="268"/>
  <c r="X28" i="268"/>
  <c r="P31" i="268"/>
  <c r="X31" i="268"/>
  <c r="W31" i="268"/>
  <c r="V31" i="268"/>
  <c r="P29" i="268"/>
  <c r="V29" i="268"/>
  <c r="X29" i="268"/>
  <c r="W29" i="268"/>
  <c r="L30" i="267"/>
  <c r="F31" i="267"/>
  <c r="L33" i="267"/>
  <c r="G30" i="267"/>
  <c r="G31" i="267"/>
  <c r="F29" i="267"/>
  <c r="G32" i="267"/>
  <c r="F33" i="267"/>
  <c r="L28" i="267"/>
  <c r="F30" i="267"/>
  <c r="L32" i="267"/>
  <c r="G33" i="267"/>
  <c r="P24" i="279"/>
  <c r="X24" i="279"/>
  <c r="W24" i="279"/>
  <c r="V24" i="279"/>
  <c r="P21" i="279"/>
  <c r="X21" i="279"/>
  <c r="W21" i="279"/>
  <c r="V21" i="279"/>
  <c r="P18" i="279"/>
  <c r="W18" i="279"/>
  <c r="V18" i="279"/>
  <c r="X18" i="279"/>
  <c r="P27" i="279"/>
  <c r="S27" i="279" s="1"/>
  <c r="X27" i="279"/>
  <c r="W27" i="279"/>
  <c r="V27" i="279"/>
  <c r="S30" i="279"/>
  <c r="P27" i="276"/>
  <c r="X27" i="276"/>
  <c r="W27" i="276"/>
  <c r="V27" i="276"/>
  <c r="P27" i="274"/>
  <c r="V27" i="274"/>
  <c r="W27" i="274"/>
  <c r="X27" i="274"/>
  <c r="P27" i="271"/>
  <c r="X27" i="271"/>
  <c r="V27" i="271"/>
  <c r="W27" i="271"/>
  <c r="P27" i="272"/>
  <c r="X27" i="272"/>
  <c r="W27" i="272"/>
  <c r="V27" i="272"/>
  <c r="P27" i="273"/>
  <c r="W27" i="273"/>
  <c r="V27" i="273"/>
  <c r="X27" i="273"/>
  <c r="P27" i="270"/>
  <c r="X27" i="270"/>
  <c r="V27" i="270"/>
  <c r="W27" i="270"/>
  <c r="P27" i="269"/>
  <c r="W27" i="269"/>
  <c r="X27" i="269"/>
  <c r="V27" i="269"/>
  <c r="P27" i="268"/>
  <c r="W27" i="268"/>
  <c r="V27" i="268"/>
  <c r="X27" i="268"/>
  <c r="L27" i="267"/>
  <c r="P26" i="278"/>
  <c r="W26" i="278"/>
  <c r="X26" i="278"/>
  <c r="V26" i="278"/>
  <c r="X25" i="278"/>
  <c r="W25" i="278"/>
  <c r="V25" i="278"/>
  <c r="P23" i="278"/>
  <c r="V23" i="278"/>
  <c r="W23" i="278"/>
  <c r="X23" i="278"/>
  <c r="V24" i="278"/>
  <c r="X24" i="278"/>
  <c r="W24" i="278"/>
  <c r="P22" i="278"/>
  <c r="W22" i="278"/>
  <c r="V22" i="278"/>
  <c r="X22" i="278"/>
  <c r="P18" i="278"/>
  <c r="W18" i="278"/>
  <c r="X18" i="278"/>
  <c r="V18" i="278"/>
  <c r="P19" i="278"/>
  <c r="V19" i="278"/>
  <c r="X19" i="278"/>
  <c r="W19" i="278"/>
  <c r="P17" i="278"/>
  <c r="X17" i="278"/>
  <c r="W17" i="278"/>
  <c r="V17" i="278"/>
  <c r="X16" i="278"/>
  <c r="W16" i="278"/>
  <c r="V16" i="278"/>
  <c r="P18" i="277"/>
  <c r="X18" i="277"/>
  <c r="W18" i="277"/>
  <c r="V18" i="277"/>
  <c r="P16" i="277"/>
  <c r="W16" i="277"/>
  <c r="V16" i="277"/>
  <c r="X16" i="277"/>
  <c r="P20" i="277"/>
  <c r="W20" i="277"/>
  <c r="V20" i="277"/>
  <c r="X20" i="277"/>
  <c r="P17" i="277"/>
  <c r="V17" i="277"/>
  <c r="W17" i="277"/>
  <c r="X17" i="277"/>
  <c r="P24" i="276"/>
  <c r="X24" i="276"/>
  <c r="V24" i="276"/>
  <c r="W24" i="276"/>
  <c r="V23" i="276"/>
  <c r="W23" i="276"/>
  <c r="X23" i="276"/>
  <c r="P19" i="276"/>
  <c r="W19" i="276"/>
  <c r="V19" i="276"/>
  <c r="X19" i="276"/>
  <c r="P22" i="276"/>
  <c r="X22" i="276"/>
  <c r="W22" i="276"/>
  <c r="V22" i="276"/>
  <c r="P18" i="276"/>
  <c r="X18" i="276"/>
  <c r="W18" i="276"/>
  <c r="V18" i="276"/>
  <c r="P20" i="276"/>
  <c r="V20" i="276"/>
  <c r="W20" i="276"/>
  <c r="X20" i="276"/>
  <c r="V16" i="276"/>
  <c r="W16" i="276"/>
  <c r="X16" i="276"/>
  <c r="P26" i="275"/>
  <c r="W26" i="275"/>
  <c r="V26" i="275"/>
  <c r="X26" i="275"/>
  <c r="P22" i="275"/>
  <c r="W22" i="275"/>
  <c r="V22" i="275"/>
  <c r="X22" i="275"/>
  <c r="V24" i="275"/>
  <c r="X24" i="275"/>
  <c r="W24" i="275"/>
  <c r="P23" i="275"/>
  <c r="S34" i="275" s="1"/>
  <c r="V23" i="275"/>
  <c r="W23" i="275"/>
  <c r="X23" i="275"/>
  <c r="P26" i="274"/>
  <c r="W26" i="274"/>
  <c r="V26" i="274"/>
  <c r="X26" i="274"/>
  <c r="P25" i="274"/>
  <c r="X25" i="274"/>
  <c r="W25" i="274"/>
  <c r="V25" i="274"/>
  <c r="P24" i="274"/>
  <c r="X24" i="274"/>
  <c r="W24" i="274"/>
  <c r="V24" i="274"/>
  <c r="P23" i="274"/>
  <c r="V23" i="274"/>
  <c r="W23" i="274"/>
  <c r="X23" i="274"/>
  <c r="P22" i="274"/>
  <c r="W22" i="274"/>
  <c r="X22" i="274"/>
  <c r="V22" i="274"/>
  <c r="X21" i="274"/>
  <c r="P20" i="274"/>
  <c r="W20" i="274"/>
  <c r="V20" i="274"/>
  <c r="X20" i="274"/>
  <c r="P19" i="274"/>
  <c r="X19" i="274"/>
  <c r="W19" i="274"/>
  <c r="V19" i="274"/>
  <c r="P17" i="274"/>
  <c r="V17" i="274"/>
  <c r="X17" i="274"/>
  <c r="W17" i="274"/>
  <c r="P26" i="271"/>
  <c r="X26" i="271"/>
  <c r="W26" i="271"/>
  <c r="V26" i="271"/>
  <c r="P20" i="271"/>
  <c r="W20" i="271"/>
  <c r="V20" i="271"/>
  <c r="X20" i="271"/>
  <c r="P19" i="271"/>
  <c r="X19" i="271"/>
  <c r="V19" i="271"/>
  <c r="W19" i="271"/>
  <c r="P23" i="271"/>
  <c r="W23" i="271"/>
  <c r="V23" i="271"/>
  <c r="X23" i="271"/>
  <c r="P18" i="271"/>
  <c r="W18" i="271"/>
  <c r="V18" i="271"/>
  <c r="X18" i="271"/>
  <c r="V24" i="271"/>
  <c r="W24" i="271"/>
  <c r="X24" i="271"/>
  <c r="P16" i="271"/>
  <c r="W16" i="271"/>
  <c r="V16" i="271"/>
  <c r="X16" i="271"/>
  <c r="P26" i="272"/>
  <c r="W26" i="272"/>
  <c r="V26" i="272"/>
  <c r="X26" i="272"/>
  <c r="P23" i="272"/>
  <c r="V23" i="272"/>
  <c r="W23" i="272"/>
  <c r="X23" i="272"/>
  <c r="P22" i="272"/>
  <c r="W22" i="272"/>
  <c r="X22" i="272"/>
  <c r="V22" i="272"/>
  <c r="P18" i="272"/>
  <c r="W18" i="272"/>
  <c r="V18" i="272"/>
  <c r="X18" i="272"/>
  <c r="P21" i="272"/>
  <c r="X21" i="272"/>
  <c r="W21" i="272"/>
  <c r="V21" i="272"/>
  <c r="P24" i="272"/>
  <c r="V24" i="272"/>
  <c r="X24" i="272"/>
  <c r="W24" i="272"/>
  <c r="P19" i="272"/>
  <c r="V19" i="272"/>
  <c r="X19" i="272"/>
  <c r="W19" i="272"/>
  <c r="P20" i="272"/>
  <c r="X20" i="272"/>
  <c r="W20" i="272"/>
  <c r="V20" i="272"/>
  <c r="P16" i="272"/>
  <c r="X16" i="272"/>
  <c r="V16" i="272"/>
  <c r="W16" i="272"/>
  <c r="P26" i="273"/>
  <c r="X26" i="273"/>
  <c r="W26" i="273"/>
  <c r="V26" i="273"/>
  <c r="P22" i="273"/>
  <c r="W22" i="273"/>
  <c r="X22" i="273"/>
  <c r="V22" i="273"/>
  <c r="S27" i="273"/>
  <c r="P19" i="273"/>
  <c r="W19" i="273"/>
  <c r="X19" i="273"/>
  <c r="V19" i="273"/>
  <c r="P21" i="273"/>
  <c r="W21" i="273"/>
  <c r="V21" i="273"/>
  <c r="X21" i="273"/>
  <c r="P23" i="273"/>
  <c r="W23" i="273"/>
  <c r="X23" i="273"/>
  <c r="V23" i="273"/>
  <c r="P25" i="273"/>
  <c r="W25" i="273"/>
  <c r="X25" i="273"/>
  <c r="V25" i="273"/>
  <c r="W17" i="273"/>
  <c r="V17" i="273"/>
  <c r="X17" i="273"/>
  <c r="P20" i="273"/>
  <c r="V20" i="273"/>
  <c r="X20" i="273"/>
  <c r="W20" i="273"/>
  <c r="P24" i="273"/>
  <c r="W24" i="273"/>
  <c r="V24" i="273"/>
  <c r="X24" i="273"/>
  <c r="P16" i="273"/>
  <c r="V16" i="273"/>
  <c r="X16" i="273"/>
  <c r="W16" i="273"/>
  <c r="P18" i="273"/>
  <c r="W18" i="273"/>
  <c r="X18" i="273"/>
  <c r="V18" i="273"/>
  <c r="P26" i="270"/>
  <c r="V26" i="270"/>
  <c r="W26" i="270"/>
  <c r="X26" i="270"/>
  <c r="P20" i="270"/>
  <c r="X20" i="270"/>
  <c r="V20" i="270"/>
  <c r="W20" i="270"/>
  <c r="P24" i="270"/>
  <c r="X24" i="270"/>
  <c r="V24" i="270"/>
  <c r="W24" i="270"/>
  <c r="P22" i="270"/>
  <c r="V22" i="270"/>
  <c r="W22" i="270"/>
  <c r="X22" i="270"/>
  <c r="P19" i="270"/>
  <c r="W19" i="270"/>
  <c r="V19" i="270"/>
  <c r="X19" i="270"/>
  <c r="P23" i="270"/>
  <c r="V23" i="270"/>
  <c r="X23" i="270"/>
  <c r="W23" i="270"/>
  <c r="P18" i="270"/>
  <c r="V18" i="270"/>
  <c r="W18" i="270"/>
  <c r="X18" i="270"/>
  <c r="P16" i="270"/>
  <c r="X16" i="270"/>
  <c r="V16" i="270"/>
  <c r="W16" i="270"/>
  <c r="P26" i="269"/>
  <c r="W26" i="269"/>
  <c r="V26" i="269"/>
  <c r="X26" i="269"/>
  <c r="P22" i="269"/>
  <c r="W22" i="269"/>
  <c r="X22" i="269"/>
  <c r="V22" i="269"/>
  <c r="P24" i="269"/>
  <c r="X24" i="269"/>
  <c r="V24" i="269"/>
  <c r="W24" i="269"/>
  <c r="P25" i="269"/>
  <c r="X25" i="269"/>
  <c r="W25" i="269"/>
  <c r="V25" i="269"/>
  <c r="P19" i="269"/>
  <c r="V19" i="269"/>
  <c r="W19" i="269"/>
  <c r="X19" i="269"/>
  <c r="P20" i="269"/>
  <c r="V20" i="269"/>
  <c r="X20" i="269"/>
  <c r="W20" i="269"/>
  <c r="P21" i="269"/>
  <c r="X21" i="269"/>
  <c r="W21" i="269"/>
  <c r="V21" i="269"/>
  <c r="V23" i="269"/>
  <c r="W23" i="269"/>
  <c r="X23" i="269"/>
  <c r="P18" i="269"/>
  <c r="W18" i="269"/>
  <c r="V18" i="269"/>
  <c r="X18" i="269"/>
  <c r="P17" i="269"/>
  <c r="S23" i="269" s="1"/>
  <c r="X17" i="269"/>
  <c r="W17" i="269"/>
  <c r="V17" i="269"/>
  <c r="P26" i="268"/>
  <c r="W26" i="268"/>
  <c r="V26" i="268"/>
  <c r="X26" i="268"/>
  <c r="P25" i="268"/>
  <c r="X25" i="268"/>
  <c r="W25" i="268"/>
  <c r="V25" i="268"/>
  <c r="P23" i="268"/>
  <c r="V23" i="268"/>
  <c r="X23" i="268"/>
  <c r="W23" i="268"/>
  <c r="W24" i="268"/>
  <c r="V24" i="268"/>
  <c r="X24" i="268"/>
  <c r="P18" i="268"/>
  <c r="W18" i="268"/>
  <c r="X18" i="268"/>
  <c r="V18" i="268"/>
  <c r="P19" i="268"/>
  <c r="V19" i="268"/>
  <c r="X19" i="268"/>
  <c r="W19" i="268"/>
  <c r="P17" i="268"/>
  <c r="X17" i="268"/>
  <c r="V17" i="268"/>
  <c r="W17" i="268"/>
  <c r="P20" i="268"/>
  <c r="W20" i="268"/>
  <c r="X20" i="268"/>
  <c r="V20" i="268"/>
  <c r="P21" i="268"/>
  <c r="X21" i="268"/>
  <c r="W21" i="268"/>
  <c r="V21" i="268"/>
  <c r="F23" i="267"/>
  <c r="V17" i="267"/>
  <c r="W17" i="267"/>
  <c r="L17" i="267"/>
  <c r="F18" i="267"/>
  <c r="G21" i="267"/>
  <c r="L21" i="267"/>
  <c r="F22" i="267"/>
  <c r="G22" i="267"/>
  <c r="G19" i="267"/>
  <c r="G18" i="267"/>
  <c r="F21" i="267"/>
  <c r="F26" i="267"/>
  <c r="L25" i="267"/>
  <c r="P25" i="267"/>
  <c r="L22" i="267"/>
  <c r="G23" i="267"/>
  <c r="F24" i="267"/>
  <c r="L23" i="267"/>
  <c r="G24" i="267"/>
  <c r="F25" i="267"/>
  <c r="V25" i="267"/>
  <c r="X25" i="267"/>
  <c r="L24" i="267"/>
  <c r="G25" i="267"/>
  <c r="W25" i="267"/>
  <c r="L18" i="267"/>
  <c r="S22" i="280"/>
  <c r="S24" i="280"/>
  <c r="S34" i="280"/>
  <c r="S27" i="280"/>
  <c r="S33" i="280"/>
  <c r="S29" i="280"/>
  <c r="S26" i="280"/>
  <c r="S30" i="280"/>
  <c r="S31" i="280"/>
  <c r="S25" i="280"/>
  <c r="W5" i="280"/>
  <c r="T22" i="280" s="1"/>
  <c r="S23" i="280"/>
  <c r="S32" i="280"/>
  <c r="S28" i="280"/>
  <c r="S35" i="280"/>
  <c r="P11" i="274"/>
  <c r="V11" i="274"/>
  <c r="G15" i="267"/>
  <c r="L15" i="267"/>
  <c r="P15" i="271"/>
  <c r="F14" i="267"/>
  <c r="W15" i="271"/>
  <c r="V15" i="271"/>
  <c r="X11" i="272"/>
  <c r="K3" i="279"/>
  <c r="L3" i="279" s="1"/>
  <c r="V12" i="278"/>
  <c r="X12" i="278"/>
  <c r="W12" i="278"/>
  <c r="P15" i="278"/>
  <c r="W15" i="278"/>
  <c r="V15" i="278"/>
  <c r="X15" i="278"/>
  <c r="P11" i="278"/>
  <c r="W11" i="278"/>
  <c r="X11" i="278"/>
  <c r="V11" i="278"/>
  <c r="K3" i="278"/>
  <c r="P14" i="277"/>
  <c r="X14" i="277"/>
  <c r="W14" i="277"/>
  <c r="V14" i="277"/>
  <c r="S21" i="277"/>
  <c r="S12" i="277"/>
  <c r="S29" i="277"/>
  <c r="S10" i="277"/>
  <c r="S18" i="277"/>
  <c r="K3" i="277"/>
  <c r="P15" i="276"/>
  <c r="V15" i="276"/>
  <c r="X15" i="276"/>
  <c r="W15" i="276"/>
  <c r="P10" i="276"/>
  <c r="W10" i="276"/>
  <c r="X10" i="276"/>
  <c r="V10" i="276"/>
  <c r="X11" i="276"/>
  <c r="W11" i="276"/>
  <c r="V11" i="276"/>
  <c r="X12" i="276"/>
  <c r="W12" i="276"/>
  <c r="V12" i="276"/>
  <c r="P11" i="276"/>
  <c r="S11" i="276" s="1"/>
  <c r="K3" i="276"/>
  <c r="P14" i="275"/>
  <c r="V14" i="275"/>
  <c r="W14" i="275"/>
  <c r="X14" i="275"/>
  <c r="X12" i="275"/>
  <c r="W12" i="275"/>
  <c r="V12" i="275"/>
  <c r="K3" i="275"/>
  <c r="V15" i="274"/>
  <c r="X15" i="274"/>
  <c r="W15" i="274"/>
  <c r="P10" i="274"/>
  <c r="W10" i="274"/>
  <c r="X10" i="274"/>
  <c r="V10" i="274"/>
  <c r="K3" i="274"/>
  <c r="K3" i="273"/>
  <c r="V11" i="272"/>
  <c r="W11" i="272"/>
  <c r="P14" i="272"/>
  <c r="X14" i="272"/>
  <c r="W14" i="272"/>
  <c r="V14" i="272"/>
  <c r="V12" i="272"/>
  <c r="X12" i="272"/>
  <c r="P12" i="272"/>
  <c r="W12" i="272"/>
  <c r="V13" i="272"/>
  <c r="X13" i="272"/>
  <c r="W13" i="272"/>
  <c r="P15" i="272"/>
  <c r="W15" i="272"/>
  <c r="V15" i="272"/>
  <c r="X15" i="272"/>
  <c r="K3" i="272"/>
  <c r="X12" i="271"/>
  <c r="W12" i="271"/>
  <c r="V12" i="271"/>
  <c r="P12" i="271"/>
  <c r="P10" i="271"/>
  <c r="W10" i="271"/>
  <c r="V10" i="271"/>
  <c r="X10" i="271"/>
  <c r="P13" i="271"/>
  <c r="X13" i="271"/>
  <c r="W13" i="271"/>
  <c r="V13" i="271"/>
  <c r="K3" i="271"/>
  <c r="V9" i="270"/>
  <c r="X9" i="270"/>
  <c r="X11" i="270"/>
  <c r="W11" i="270"/>
  <c r="V11" i="270"/>
  <c r="P14" i="270"/>
  <c r="X14" i="270"/>
  <c r="V14" i="270"/>
  <c r="W14" i="270"/>
  <c r="P11" i="270"/>
  <c r="X12" i="270"/>
  <c r="W12" i="270"/>
  <c r="V12" i="270"/>
  <c r="P10" i="270"/>
  <c r="S10" i="270" s="1"/>
  <c r="W10" i="270"/>
  <c r="V10" i="270"/>
  <c r="X10" i="270"/>
  <c r="V15" i="270"/>
  <c r="X15" i="270"/>
  <c r="W15" i="270"/>
  <c r="K3" i="270"/>
  <c r="X11" i="269"/>
  <c r="V11" i="269"/>
  <c r="W11" i="269"/>
  <c r="X15" i="269"/>
  <c r="W15" i="269"/>
  <c r="V15" i="269"/>
  <c r="V13" i="269"/>
  <c r="X13" i="269"/>
  <c r="W13" i="269"/>
  <c r="P13" i="269"/>
  <c r="P15" i="269"/>
  <c r="V12" i="269"/>
  <c r="W12" i="269"/>
  <c r="X12" i="269"/>
  <c r="X10" i="269"/>
  <c r="V10" i="269"/>
  <c r="W10" i="269"/>
  <c r="P11" i="269"/>
  <c r="P9" i="269"/>
  <c r="X9" i="269"/>
  <c r="W9" i="269"/>
  <c r="V9" i="269"/>
  <c r="K3" i="269"/>
  <c r="V12" i="268"/>
  <c r="W12" i="268"/>
  <c r="X12" i="268"/>
  <c r="P14" i="268"/>
  <c r="V14" i="268"/>
  <c r="X14" i="268"/>
  <c r="W14" i="268"/>
  <c r="P13" i="268"/>
  <c r="X13" i="268"/>
  <c r="W13" i="268"/>
  <c r="V13" i="268"/>
  <c r="K3" i="268"/>
  <c r="N16" i="267"/>
  <c r="N15" i="267"/>
  <c r="N26" i="267"/>
  <c r="F13" i="267"/>
  <c r="V13" i="267"/>
  <c r="N12" i="267"/>
  <c r="W12" i="267" s="1"/>
  <c r="G13" i="267"/>
  <c r="W13" i="267"/>
  <c r="N14" i="267"/>
  <c r="N9" i="267"/>
  <c r="F12" i="267"/>
  <c r="N11" i="267"/>
  <c r="P11" i="267" s="1"/>
  <c r="F11" i="267"/>
  <c r="L13" i="267"/>
  <c r="N27" i="267"/>
  <c r="N34" i="267"/>
  <c r="R14" i="267"/>
  <c r="O13" i="267"/>
  <c r="Q30" i="267"/>
  <c r="Q6" i="267"/>
  <c r="O17" i="267"/>
  <c r="Q18" i="267"/>
  <c r="N10" i="267"/>
  <c r="X12" i="267"/>
  <c r="N33" i="267"/>
  <c r="Q29" i="267"/>
  <c r="AA32" i="267"/>
  <c r="P9" i="267"/>
  <c r="W9" i="267"/>
  <c r="F10" i="267"/>
  <c r="R10" i="267"/>
  <c r="G11" i="267"/>
  <c r="O11" i="267"/>
  <c r="X11" i="267"/>
  <c r="G12" i="267"/>
  <c r="P13" i="267"/>
  <c r="Q14" i="267"/>
  <c r="N21" i="267"/>
  <c r="N22" i="267"/>
  <c r="N23" i="267"/>
  <c r="N24" i="267"/>
  <c r="O25" i="267"/>
  <c r="R26" i="267"/>
  <c r="Q28" i="267"/>
  <c r="N32" i="267"/>
  <c r="O8" i="267"/>
  <c r="P17" i="267"/>
  <c r="AA35" i="267"/>
  <c r="I6" i="267"/>
  <c r="AA7" i="267"/>
  <c r="R9" i="267"/>
  <c r="X9" i="267"/>
  <c r="Q10" i="267"/>
  <c r="L11" i="267"/>
  <c r="L12" i="267"/>
  <c r="V12" i="267"/>
  <c r="N18" i="267"/>
  <c r="N19" i="267"/>
  <c r="N20" i="267"/>
  <c r="P20" i="267" s="1"/>
  <c r="R22" i="267"/>
  <c r="Q26" i="267"/>
  <c r="N29" i="267"/>
  <c r="N30" i="267"/>
  <c r="N31" i="267"/>
  <c r="Q33" i="267"/>
  <c r="Q34" i="267"/>
  <c r="W11" i="267"/>
  <c r="Q9" i="267"/>
  <c r="L9" i="267"/>
  <c r="V11" i="267"/>
  <c r="R18" i="267"/>
  <c r="Q22" i="267"/>
  <c r="N28" i="267"/>
  <c r="R30" i="267"/>
  <c r="Q32" i="267"/>
  <c r="N35" i="267"/>
  <c r="P7" i="267"/>
  <c r="AA12" i="267"/>
  <c r="Q15" i="267"/>
  <c r="AA20" i="267"/>
  <c r="Q27" i="267"/>
  <c r="R34" i="267"/>
  <c r="Q35" i="267"/>
  <c r="P6" i="267"/>
  <c r="AA6" i="267"/>
  <c r="Q7" i="267"/>
  <c r="R8" i="267"/>
  <c r="R11" i="267"/>
  <c r="Q12" i="267"/>
  <c r="AA13" i="267"/>
  <c r="R15" i="267"/>
  <c r="Q16" i="267"/>
  <c r="AA17" i="267"/>
  <c r="R19" i="267"/>
  <c r="Q20" i="267"/>
  <c r="AA21" i="267"/>
  <c r="R23" i="267"/>
  <c r="Q24" i="267"/>
  <c r="AA25" i="267"/>
  <c r="R27" i="267"/>
  <c r="AA29" i="267"/>
  <c r="R31" i="267"/>
  <c r="AA33" i="267"/>
  <c r="R35" i="267"/>
  <c r="Q11" i="267"/>
  <c r="Q19" i="267"/>
  <c r="Q23" i="267"/>
  <c r="AA24" i="267"/>
  <c r="AA28" i="267"/>
  <c r="AA10" i="267"/>
  <c r="R12" i="267"/>
  <c r="Q13" i="267"/>
  <c r="AA14" i="267"/>
  <c r="R16" i="267"/>
  <c r="Q17" i="267"/>
  <c r="AA18" i="267"/>
  <c r="R20" i="267"/>
  <c r="Q21" i="267"/>
  <c r="AA22" i="267"/>
  <c r="R24" i="267"/>
  <c r="Q25" i="267"/>
  <c r="AA26" i="267"/>
  <c r="R28" i="267"/>
  <c r="AA30" i="267"/>
  <c r="R32" i="267"/>
  <c r="AA34" i="267"/>
  <c r="Q8" i="267"/>
  <c r="AA16" i="267"/>
  <c r="Q31" i="267"/>
  <c r="R7" i="267"/>
  <c r="AA9" i="267"/>
  <c r="B2" i="267"/>
  <c r="R6" i="267"/>
  <c r="AA8" i="267"/>
  <c r="AA11" i="267"/>
  <c r="R13" i="267"/>
  <c r="AA15" i="267"/>
  <c r="R17" i="267"/>
  <c r="AA19" i="267"/>
  <c r="R21" i="267"/>
  <c r="AA23" i="267"/>
  <c r="R25" i="267"/>
  <c r="AA27" i="267"/>
  <c r="R29" i="267"/>
  <c r="AA31" i="267"/>
  <c r="H1" i="262"/>
  <c r="H1" i="223"/>
  <c r="H1" i="224"/>
  <c r="H1" i="225"/>
  <c r="H1" i="226"/>
  <c r="H1" i="211"/>
  <c r="H1" i="212"/>
  <c r="H1" i="213"/>
  <c r="E36" i="266"/>
  <c r="D36" i="266"/>
  <c r="C36" i="266"/>
  <c r="AB35" i="266"/>
  <c r="M35" i="266"/>
  <c r="L35" i="266" s="1"/>
  <c r="K35" i="266"/>
  <c r="J35" i="266"/>
  <c r="H35" i="266"/>
  <c r="I35" i="266" s="1"/>
  <c r="G35" i="266"/>
  <c r="F35" i="266"/>
  <c r="B35" i="266"/>
  <c r="AB34" i="266"/>
  <c r="M34" i="266"/>
  <c r="O35" i="266" s="1"/>
  <c r="K34" i="266"/>
  <c r="J34" i="266"/>
  <c r="H34" i="266"/>
  <c r="I34" i="266" s="1"/>
  <c r="G34" i="266"/>
  <c r="F34" i="266"/>
  <c r="B34" i="266"/>
  <c r="AB33" i="266"/>
  <c r="X33" i="266"/>
  <c r="W33" i="266"/>
  <c r="V33" i="266"/>
  <c r="M33" i="266"/>
  <c r="O34" i="266" s="1"/>
  <c r="L33" i="266"/>
  <c r="K33" i="266"/>
  <c r="J33" i="266"/>
  <c r="I33" i="266"/>
  <c r="H33" i="266"/>
  <c r="G33" i="266"/>
  <c r="F33" i="266"/>
  <c r="B33" i="266"/>
  <c r="AB32" i="266"/>
  <c r="M32" i="266"/>
  <c r="N33" i="266" s="1"/>
  <c r="P33" i="266" s="1"/>
  <c r="K32" i="266"/>
  <c r="J32" i="266"/>
  <c r="H32" i="266"/>
  <c r="I32" i="266" s="1"/>
  <c r="B32" i="266"/>
  <c r="AB31" i="266"/>
  <c r="M31" i="266"/>
  <c r="O32" i="266" s="1"/>
  <c r="K31" i="266"/>
  <c r="J31" i="266"/>
  <c r="H31" i="266"/>
  <c r="I31" i="266" s="1"/>
  <c r="B31" i="266"/>
  <c r="AB30" i="266"/>
  <c r="M30" i="266"/>
  <c r="O31" i="266" s="1"/>
  <c r="K30" i="266"/>
  <c r="J30" i="266"/>
  <c r="H30" i="266"/>
  <c r="I30" i="266" s="1"/>
  <c r="B30" i="266"/>
  <c r="AB29" i="266"/>
  <c r="M29" i="266"/>
  <c r="O30" i="266" s="1"/>
  <c r="K29" i="266"/>
  <c r="J29" i="266"/>
  <c r="I29" i="266"/>
  <c r="H29" i="266"/>
  <c r="G29" i="266"/>
  <c r="B29" i="266"/>
  <c r="AB28" i="266"/>
  <c r="M28" i="266"/>
  <c r="O29" i="266" s="1"/>
  <c r="K28" i="266"/>
  <c r="J28" i="266"/>
  <c r="I28" i="266"/>
  <c r="H28" i="266"/>
  <c r="G28" i="266"/>
  <c r="F28" i="266"/>
  <c r="B28" i="266"/>
  <c r="AB27" i="266"/>
  <c r="X27" i="266"/>
  <c r="W27" i="266"/>
  <c r="V27" i="266"/>
  <c r="M27" i="266"/>
  <c r="O28" i="266" s="1"/>
  <c r="L27" i="266"/>
  <c r="K27" i="266"/>
  <c r="J27" i="266"/>
  <c r="I27" i="266"/>
  <c r="H27" i="266"/>
  <c r="G27" i="266"/>
  <c r="F27" i="266"/>
  <c r="B27" i="266"/>
  <c r="AB26" i="266"/>
  <c r="M26" i="266"/>
  <c r="O27" i="266" s="1"/>
  <c r="K26" i="266"/>
  <c r="J26" i="266"/>
  <c r="H26" i="266"/>
  <c r="I26" i="266" s="1"/>
  <c r="G26" i="266"/>
  <c r="F26" i="266"/>
  <c r="B26" i="266"/>
  <c r="AB25" i="266"/>
  <c r="M25" i="266"/>
  <c r="O26" i="266" s="1"/>
  <c r="K25" i="266"/>
  <c r="J25" i="266"/>
  <c r="I25" i="266"/>
  <c r="H25" i="266"/>
  <c r="B25" i="266"/>
  <c r="AB24" i="266"/>
  <c r="M24" i="266"/>
  <c r="O25" i="266" s="1"/>
  <c r="K24" i="266"/>
  <c r="J24" i="266"/>
  <c r="H24" i="266"/>
  <c r="I24" i="266" s="1"/>
  <c r="B24" i="266"/>
  <c r="AB23" i="266"/>
  <c r="M23" i="266"/>
  <c r="O24" i="266" s="1"/>
  <c r="K23" i="266"/>
  <c r="J23" i="266"/>
  <c r="H23" i="266"/>
  <c r="I23" i="266" s="1"/>
  <c r="B23" i="266"/>
  <c r="AB22" i="266"/>
  <c r="M22" i="266"/>
  <c r="O23" i="266" s="1"/>
  <c r="K22" i="266"/>
  <c r="J22" i="266"/>
  <c r="H22" i="266"/>
  <c r="I22" i="266" s="1"/>
  <c r="B22" i="266"/>
  <c r="AB21" i="266"/>
  <c r="M21" i="266"/>
  <c r="O22" i="266" s="1"/>
  <c r="K21" i="266"/>
  <c r="J21" i="266"/>
  <c r="H21" i="266"/>
  <c r="I21" i="266" s="1"/>
  <c r="B21" i="266"/>
  <c r="AB20" i="266"/>
  <c r="M20" i="266"/>
  <c r="N21" i="266" s="1"/>
  <c r="X21" i="266" s="1"/>
  <c r="K20" i="266"/>
  <c r="J20" i="266"/>
  <c r="I20" i="266"/>
  <c r="H20" i="266"/>
  <c r="F20" i="266"/>
  <c r="B20" i="266"/>
  <c r="AB19" i="266"/>
  <c r="M19" i="266"/>
  <c r="O20" i="266" s="1"/>
  <c r="K19" i="266"/>
  <c r="J19" i="266"/>
  <c r="I19" i="266"/>
  <c r="H19" i="266"/>
  <c r="F19" i="266"/>
  <c r="B19" i="266"/>
  <c r="AB18" i="266"/>
  <c r="M18" i="266"/>
  <c r="O19" i="266" s="1"/>
  <c r="L18" i="266"/>
  <c r="K18" i="266"/>
  <c r="J18" i="266"/>
  <c r="H18" i="266"/>
  <c r="I18" i="266" s="1"/>
  <c r="B18" i="266"/>
  <c r="AB17" i="266"/>
  <c r="M17" i="266"/>
  <c r="O18" i="266" s="1"/>
  <c r="K17" i="266"/>
  <c r="J17" i="266"/>
  <c r="I17" i="266"/>
  <c r="H17" i="266"/>
  <c r="G17" i="266"/>
  <c r="B17" i="266"/>
  <c r="AB16" i="266"/>
  <c r="M16" i="266"/>
  <c r="N17" i="266" s="1"/>
  <c r="X17" i="266" s="1"/>
  <c r="K16" i="266"/>
  <c r="J16" i="266"/>
  <c r="H16" i="266"/>
  <c r="I16" i="266" s="1"/>
  <c r="B16" i="266"/>
  <c r="AB15" i="266"/>
  <c r="M15" i="266"/>
  <c r="O16" i="266" s="1"/>
  <c r="K15" i="266"/>
  <c r="J15" i="266"/>
  <c r="H15" i="266"/>
  <c r="I15" i="266" s="1"/>
  <c r="B15" i="266"/>
  <c r="AB14" i="266"/>
  <c r="M14" i="266"/>
  <c r="O15" i="266" s="1"/>
  <c r="K14" i="266"/>
  <c r="J14" i="266"/>
  <c r="H14" i="266"/>
  <c r="I14" i="266" s="1"/>
  <c r="B14" i="266"/>
  <c r="AB13" i="266"/>
  <c r="X13" i="266"/>
  <c r="W13" i="266"/>
  <c r="V13" i="266"/>
  <c r="M13" i="266"/>
  <c r="O14" i="266" s="1"/>
  <c r="L13" i="266"/>
  <c r="K13" i="266"/>
  <c r="J13" i="266"/>
  <c r="I13" i="266"/>
  <c r="H13" i="266"/>
  <c r="G13" i="266"/>
  <c r="F13" i="266"/>
  <c r="B13" i="266"/>
  <c r="AB12" i="266"/>
  <c r="M12" i="266"/>
  <c r="O13" i="266" s="1"/>
  <c r="K12" i="266"/>
  <c r="J12" i="266"/>
  <c r="H12" i="266"/>
  <c r="B12" i="266"/>
  <c r="AB11" i="266"/>
  <c r="M11" i="266"/>
  <c r="O12" i="266" s="1"/>
  <c r="L11" i="266"/>
  <c r="K11" i="266"/>
  <c r="J11" i="266"/>
  <c r="H11" i="266"/>
  <c r="I11" i="266" s="1"/>
  <c r="B11" i="266"/>
  <c r="AB10" i="266"/>
  <c r="M10" i="266"/>
  <c r="O11" i="266" s="1"/>
  <c r="K10" i="266"/>
  <c r="J10" i="266"/>
  <c r="H10" i="266"/>
  <c r="I10" i="266" s="1"/>
  <c r="B10" i="266"/>
  <c r="AB9" i="266"/>
  <c r="M9" i="266"/>
  <c r="O10" i="266" s="1"/>
  <c r="K9" i="266"/>
  <c r="J9" i="266"/>
  <c r="H9" i="266"/>
  <c r="I9" i="266" s="1"/>
  <c r="B9" i="266"/>
  <c r="AB8" i="266"/>
  <c r="X8" i="266"/>
  <c r="W8" i="266"/>
  <c r="V8" i="266"/>
  <c r="S8" i="266"/>
  <c r="M8" i="266"/>
  <c r="O9" i="266" s="1"/>
  <c r="L8" i="266"/>
  <c r="K8" i="266"/>
  <c r="J8" i="266"/>
  <c r="H8" i="266"/>
  <c r="I8" i="266" s="1"/>
  <c r="B8" i="266"/>
  <c r="AB7" i="266"/>
  <c r="X7" i="266"/>
  <c r="W7" i="266"/>
  <c r="V7" i="266"/>
  <c r="S7" i="266"/>
  <c r="N7" i="266"/>
  <c r="M7" i="266"/>
  <c r="O8" i="266" s="1"/>
  <c r="L7" i="266"/>
  <c r="K7" i="266"/>
  <c r="J7" i="266"/>
  <c r="H7" i="266"/>
  <c r="B7" i="266"/>
  <c r="AB6" i="266"/>
  <c r="X6" i="266"/>
  <c r="W6" i="266"/>
  <c r="V6" i="266"/>
  <c r="S6" i="266"/>
  <c r="O6" i="266"/>
  <c r="N6" i="266"/>
  <c r="M6" i="266"/>
  <c r="O7" i="266" s="1"/>
  <c r="L6" i="266"/>
  <c r="K6" i="266"/>
  <c r="J6" i="266"/>
  <c r="H6" i="266"/>
  <c r="I6" i="266" s="1"/>
  <c r="B6" i="266"/>
  <c r="V5" i="266"/>
  <c r="R33" i="266" s="1"/>
  <c r="H1" i="266"/>
  <c r="E36" i="265"/>
  <c r="D36" i="265"/>
  <c r="C36" i="265"/>
  <c r="AB35" i="265"/>
  <c r="M35" i="265"/>
  <c r="L35" i="265"/>
  <c r="K35" i="265"/>
  <c r="J35" i="265"/>
  <c r="H35" i="265"/>
  <c r="I35" i="265" s="1"/>
  <c r="G35" i="265"/>
  <c r="F35" i="265"/>
  <c r="B35" i="265"/>
  <c r="AB34" i="265"/>
  <c r="M34" i="265"/>
  <c r="O35" i="265" s="1"/>
  <c r="L34" i="265"/>
  <c r="K34" i="265"/>
  <c r="J34" i="265"/>
  <c r="H34" i="265"/>
  <c r="I34" i="265" s="1"/>
  <c r="G34" i="265"/>
  <c r="F34" i="265"/>
  <c r="B34" i="265"/>
  <c r="AB33" i="265"/>
  <c r="M33" i="265"/>
  <c r="O34" i="265" s="1"/>
  <c r="K33" i="265"/>
  <c r="J33" i="265"/>
  <c r="I33" i="265"/>
  <c r="H33" i="265"/>
  <c r="F33" i="265"/>
  <c r="B33" i="265"/>
  <c r="AB32" i="265"/>
  <c r="M32" i="265"/>
  <c r="O33" i="265" s="1"/>
  <c r="K32" i="265"/>
  <c r="J32" i="265"/>
  <c r="H32" i="265"/>
  <c r="I32" i="265" s="1"/>
  <c r="F32" i="265"/>
  <c r="B32" i="265"/>
  <c r="AB31" i="265"/>
  <c r="M31" i="265"/>
  <c r="O32" i="265" s="1"/>
  <c r="L31" i="265"/>
  <c r="K31" i="265"/>
  <c r="J31" i="265"/>
  <c r="H31" i="265"/>
  <c r="I31" i="265" s="1"/>
  <c r="B31" i="265"/>
  <c r="AB30" i="265"/>
  <c r="M30" i="265"/>
  <c r="O31" i="265" s="1"/>
  <c r="L30" i="265"/>
  <c r="K30" i="265"/>
  <c r="J30" i="265"/>
  <c r="H30" i="265"/>
  <c r="I30" i="265" s="1"/>
  <c r="G30" i="265"/>
  <c r="B30" i="265"/>
  <c r="AB29" i="265"/>
  <c r="M29" i="265"/>
  <c r="O30" i="265" s="1"/>
  <c r="K29" i="265"/>
  <c r="J29" i="265"/>
  <c r="I29" i="265"/>
  <c r="H29" i="265"/>
  <c r="G29" i="265"/>
  <c r="F29" i="265"/>
  <c r="B29" i="265"/>
  <c r="AB28" i="265"/>
  <c r="X28" i="265"/>
  <c r="W28" i="265"/>
  <c r="V28" i="265"/>
  <c r="M28" i="265"/>
  <c r="O29" i="265" s="1"/>
  <c r="L28" i="265"/>
  <c r="K28" i="265"/>
  <c r="J28" i="265"/>
  <c r="I28" i="265"/>
  <c r="H28" i="265"/>
  <c r="G28" i="265"/>
  <c r="F28" i="265"/>
  <c r="B28" i="265"/>
  <c r="AB27" i="265"/>
  <c r="M27" i="265"/>
  <c r="O28" i="265" s="1"/>
  <c r="K27" i="265"/>
  <c r="J27" i="265"/>
  <c r="H27" i="265"/>
  <c r="I27" i="265" s="1"/>
  <c r="G27" i="265"/>
  <c r="F27" i="265"/>
  <c r="B27" i="265"/>
  <c r="AB26" i="265"/>
  <c r="X26" i="265"/>
  <c r="W26" i="265"/>
  <c r="V26" i="265"/>
  <c r="M26" i="265"/>
  <c r="O27" i="265" s="1"/>
  <c r="L26" i="265"/>
  <c r="K26" i="265"/>
  <c r="J26" i="265"/>
  <c r="I26" i="265"/>
  <c r="H26" i="265"/>
  <c r="G26" i="265"/>
  <c r="F26" i="265"/>
  <c r="B26" i="265"/>
  <c r="AB25" i="265"/>
  <c r="M25" i="265"/>
  <c r="O26" i="265" s="1"/>
  <c r="K25" i="265"/>
  <c r="J25" i="265"/>
  <c r="H25" i="265"/>
  <c r="I25" i="265" s="1"/>
  <c r="F25" i="265"/>
  <c r="B25" i="265"/>
  <c r="AB24" i="265"/>
  <c r="M24" i="265"/>
  <c r="O25" i="265" s="1"/>
  <c r="L24" i="265"/>
  <c r="K24" i="265"/>
  <c r="J24" i="265"/>
  <c r="H24" i="265"/>
  <c r="I24" i="265" s="1"/>
  <c r="B24" i="265"/>
  <c r="AB23" i="265"/>
  <c r="M23" i="265"/>
  <c r="O24" i="265" s="1"/>
  <c r="L23" i="265"/>
  <c r="K23" i="265"/>
  <c r="J23" i="265"/>
  <c r="H23" i="265"/>
  <c r="I23" i="265" s="1"/>
  <c r="B23" i="265"/>
  <c r="AB22" i="265"/>
  <c r="M22" i="265"/>
  <c r="O23" i="265" s="1"/>
  <c r="K22" i="265"/>
  <c r="J22" i="265"/>
  <c r="H22" i="265"/>
  <c r="I22" i="265" s="1"/>
  <c r="B22" i="265"/>
  <c r="AB21" i="265"/>
  <c r="M21" i="265"/>
  <c r="O22" i="265" s="1"/>
  <c r="K21" i="265"/>
  <c r="J21" i="265"/>
  <c r="H21" i="265"/>
  <c r="I21" i="265" s="1"/>
  <c r="B21" i="265"/>
  <c r="AB20" i="265"/>
  <c r="M20" i="265"/>
  <c r="O21" i="265" s="1"/>
  <c r="K20" i="265"/>
  <c r="J20" i="265"/>
  <c r="H20" i="265"/>
  <c r="I20" i="265" s="1"/>
  <c r="B20" i="265"/>
  <c r="AB19" i="265"/>
  <c r="M19" i="265"/>
  <c r="O20" i="265" s="1"/>
  <c r="L19" i="265"/>
  <c r="K19" i="265"/>
  <c r="J19" i="265"/>
  <c r="H19" i="265"/>
  <c r="I19" i="265" s="1"/>
  <c r="B19" i="265"/>
  <c r="AB18" i="265"/>
  <c r="M18" i="265"/>
  <c r="O19" i="265" s="1"/>
  <c r="K18" i="265"/>
  <c r="J18" i="265"/>
  <c r="H18" i="265"/>
  <c r="I18" i="265" s="1"/>
  <c r="F18" i="265"/>
  <c r="B18" i="265"/>
  <c r="AB17" i="265"/>
  <c r="M17" i="265"/>
  <c r="O18" i="265" s="1"/>
  <c r="K17" i="265"/>
  <c r="J17" i="265"/>
  <c r="H17" i="265"/>
  <c r="I17" i="265" s="1"/>
  <c r="G17" i="265"/>
  <c r="F17" i="265"/>
  <c r="B17" i="265"/>
  <c r="AB16" i="265"/>
  <c r="M16" i="265"/>
  <c r="O17" i="265" s="1"/>
  <c r="L16" i="265"/>
  <c r="K16" i="265"/>
  <c r="J16" i="265"/>
  <c r="H16" i="265"/>
  <c r="I16" i="265" s="1"/>
  <c r="G16" i="265"/>
  <c r="F16" i="265"/>
  <c r="B16" i="265"/>
  <c r="AB15" i="265"/>
  <c r="M15" i="265"/>
  <c r="O16" i="265" s="1"/>
  <c r="K15" i="265"/>
  <c r="J15" i="265"/>
  <c r="H15" i="265"/>
  <c r="I15" i="265" s="1"/>
  <c r="B15" i="265"/>
  <c r="AB14" i="265"/>
  <c r="M14" i="265"/>
  <c r="O15" i="265" s="1"/>
  <c r="K14" i="265"/>
  <c r="J14" i="265"/>
  <c r="H14" i="265"/>
  <c r="I14" i="265" s="1"/>
  <c r="G14" i="265"/>
  <c r="B14" i="265"/>
  <c r="AB13" i="265"/>
  <c r="X13" i="265"/>
  <c r="W13" i="265"/>
  <c r="V13" i="265"/>
  <c r="S13" i="265"/>
  <c r="M13" i="265"/>
  <c r="O14" i="265" s="1"/>
  <c r="K13" i="265"/>
  <c r="J13" i="265"/>
  <c r="H13" i="265"/>
  <c r="I13" i="265" s="1"/>
  <c r="B13" i="265"/>
  <c r="AB12" i="265"/>
  <c r="X12" i="265"/>
  <c r="W12" i="265"/>
  <c r="V12" i="265"/>
  <c r="S12" i="265"/>
  <c r="N12" i="265"/>
  <c r="M12" i="265"/>
  <c r="O13" i="265" s="1"/>
  <c r="L12" i="265"/>
  <c r="K12" i="265"/>
  <c r="J12" i="265"/>
  <c r="I12" i="265"/>
  <c r="H12" i="265"/>
  <c r="G12" i="265"/>
  <c r="F12" i="265"/>
  <c r="B12" i="265"/>
  <c r="AB11" i="265"/>
  <c r="X11" i="265"/>
  <c r="W11" i="265"/>
  <c r="V11" i="265"/>
  <c r="S11" i="265"/>
  <c r="N11" i="265"/>
  <c r="M11" i="265"/>
  <c r="O12" i="265" s="1"/>
  <c r="L11" i="265"/>
  <c r="K11" i="265"/>
  <c r="J11" i="265"/>
  <c r="I11" i="265"/>
  <c r="H11" i="265"/>
  <c r="G11" i="265"/>
  <c r="F11" i="265"/>
  <c r="B11" i="265"/>
  <c r="AB10" i="265"/>
  <c r="X10" i="265"/>
  <c r="W10" i="265"/>
  <c r="V10" i="265"/>
  <c r="S10" i="265"/>
  <c r="N10" i="265"/>
  <c r="M10" i="265"/>
  <c r="O11" i="265" s="1"/>
  <c r="L10" i="265"/>
  <c r="K10" i="265"/>
  <c r="J10" i="265"/>
  <c r="I10" i="265"/>
  <c r="H10" i="265"/>
  <c r="F10" i="265"/>
  <c r="B10" i="265"/>
  <c r="AB9" i="265"/>
  <c r="X9" i="265"/>
  <c r="W9" i="265"/>
  <c r="V9" i="265"/>
  <c r="S9" i="265"/>
  <c r="N9" i="265"/>
  <c r="P9" i="265" s="1"/>
  <c r="M9" i="265"/>
  <c r="O10" i="265" s="1"/>
  <c r="L9" i="265"/>
  <c r="K9" i="265"/>
  <c r="J9" i="265"/>
  <c r="I9" i="265"/>
  <c r="H9" i="265"/>
  <c r="B9" i="265"/>
  <c r="AB8" i="265"/>
  <c r="X8" i="265"/>
  <c r="W8" i="265"/>
  <c r="V8" i="265"/>
  <c r="S8" i="265"/>
  <c r="N8" i="265"/>
  <c r="M8" i="265"/>
  <c r="O9" i="265" s="1"/>
  <c r="L8" i="265"/>
  <c r="K8" i="265"/>
  <c r="J8" i="265"/>
  <c r="I8" i="265"/>
  <c r="H8" i="265"/>
  <c r="B8" i="265"/>
  <c r="AB7" i="265"/>
  <c r="X7" i="265"/>
  <c r="W7" i="265"/>
  <c r="V7" i="265"/>
  <c r="S7" i="265"/>
  <c r="N7" i="265"/>
  <c r="M7" i="265"/>
  <c r="O8" i="265" s="1"/>
  <c r="K7" i="265"/>
  <c r="J7" i="265"/>
  <c r="H7" i="265"/>
  <c r="I7" i="265" s="1"/>
  <c r="B7" i="265"/>
  <c r="AB6" i="265"/>
  <c r="X6" i="265"/>
  <c r="W6" i="265"/>
  <c r="V6" i="265"/>
  <c r="S6" i="265"/>
  <c r="O6" i="265"/>
  <c r="N6" i="265"/>
  <c r="M6" i="265"/>
  <c r="O7" i="265" s="1"/>
  <c r="L6" i="265"/>
  <c r="K6" i="265"/>
  <c r="J6" i="265"/>
  <c r="H6" i="265"/>
  <c r="I6" i="265" s="1"/>
  <c r="B6" i="265"/>
  <c r="V5" i="265"/>
  <c r="R33" i="265" s="1"/>
  <c r="H1" i="265"/>
  <c r="H1" i="215"/>
  <c r="H1" i="216"/>
  <c r="H1" i="217"/>
  <c r="H1" i="218"/>
  <c r="H60" i="260"/>
  <c r="H49" i="260"/>
  <c r="H70" i="260"/>
  <c r="H64" i="260"/>
  <c r="H69" i="260"/>
  <c r="H59" i="260"/>
  <c r="G48" i="260"/>
  <c r="H13" i="260"/>
  <c r="H47" i="260"/>
  <c r="H57" i="260"/>
  <c r="H56" i="260"/>
  <c r="H58" i="260"/>
  <c r="P35" i="267" l="1"/>
  <c r="V35" i="267"/>
  <c r="X35" i="267"/>
  <c r="W35" i="267"/>
  <c r="S31" i="268"/>
  <c r="P34" i="267"/>
  <c r="X34" i="267"/>
  <c r="V34" i="267"/>
  <c r="W34" i="267"/>
  <c r="L34" i="266"/>
  <c r="L3" i="278"/>
  <c r="L3" i="277"/>
  <c r="S25" i="277"/>
  <c r="S16" i="276"/>
  <c r="L3" i="275"/>
  <c r="S21" i="274"/>
  <c r="S22" i="273"/>
  <c r="S28" i="273"/>
  <c r="P28" i="267"/>
  <c r="X28" i="267"/>
  <c r="W28" i="267"/>
  <c r="V28" i="267"/>
  <c r="P32" i="267"/>
  <c r="X32" i="267"/>
  <c r="W32" i="267"/>
  <c r="V32" i="267"/>
  <c r="P33" i="267"/>
  <c r="W33" i="267"/>
  <c r="V33" i="267"/>
  <c r="X33" i="267"/>
  <c r="P29" i="267"/>
  <c r="W29" i="267"/>
  <c r="V29" i="267"/>
  <c r="X29" i="267"/>
  <c r="P31" i="267"/>
  <c r="V31" i="267"/>
  <c r="X31" i="267"/>
  <c r="W31" i="267"/>
  <c r="P30" i="267"/>
  <c r="V30" i="267"/>
  <c r="X30" i="267"/>
  <c r="W30" i="267"/>
  <c r="L30" i="266"/>
  <c r="F31" i="266"/>
  <c r="L31" i="266"/>
  <c r="F32" i="266"/>
  <c r="F29" i="266"/>
  <c r="G32" i="266"/>
  <c r="L28" i="266"/>
  <c r="F30" i="266"/>
  <c r="L32" i="266"/>
  <c r="G31" i="266"/>
  <c r="L29" i="266"/>
  <c r="G30" i="266"/>
  <c r="G33" i="265"/>
  <c r="L33" i="265"/>
  <c r="G32" i="265"/>
  <c r="F30" i="265"/>
  <c r="L32" i="265"/>
  <c r="G31" i="265"/>
  <c r="L29" i="265"/>
  <c r="F31" i="265"/>
  <c r="S34" i="279"/>
  <c r="S32" i="279"/>
  <c r="S20" i="279"/>
  <c r="S22" i="279"/>
  <c r="S35" i="279"/>
  <c r="S26" i="279"/>
  <c r="S19" i="279"/>
  <c r="S24" i="279"/>
  <c r="S29" i="279"/>
  <c r="S25" i="279"/>
  <c r="S23" i="279"/>
  <c r="S18" i="279"/>
  <c r="S21" i="279"/>
  <c r="S33" i="279"/>
  <c r="S31" i="279"/>
  <c r="W5" i="279"/>
  <c r="S28" i="279"/>
  <c r="L3" i="274"/>
  <c r="L3" i="271"/>
  <c r="L3" i="272"/>
  <c r="L3" i="273"/>
  <c r="L3" i="270"/>
  <c r="L3" i="269"/>
  <c r="L3" i="268"/>
  <c r="P27" i="267"/>
  <c r="X27" i="267"/>
  <c r="V27" i="267"/>
  <c r="W27" i="267"/>
  <c r="L27" i="265"/>
  <c r="L3" i="276"/>
  <c r="S11" i="278"/>
  <c r="S27" i="277"/>
  <c r="S14" i="275"/>
  <c r="S16" i="272"/>
  <c r="S18" i="273"/>
  <c r="S29" i="273"/>
  <c r="S25" i="273"/>
  <c r="S23" i="273"/>
  <c r="S30" i="273"/>
  <c r="S26" i="273"/>
  <c r="W5" i="273"/>
  <c r="S35" i="273"/>
  <c r="S20" i="273"/>
  <c r="S31" i="273"/>
  <c r="S34" i="273"/>
  <c r="S16" i="273"/>
  <c r="S24" i="273"/>
  <c r="S17" i="273"/>
  <c r="S21" i="273"/>
  <c r="S19" i="273"/>
  <c r="S33" i="273"/>
  <c r="S9" i="269"/>
  <c r="P16" i="267"/>
  <c r="W16" i="267"/>
  <c r="V16" i="267"/>
  <c r="X16" i="267"/>
  <c r="P26" i="267"/>
  <c r="V26" i="267"/>
  <c r="W26" i="267"/>
  <c r="X26" i="267"/>
  <c r="P22" i="267"/>
  <c r="V22" i="267"/>
  <c r="W22" i="267"/>
  <c r="X22" i="267"/>
  <c r="P21" i="267"/>
  <c r="W21" i="267"/>
  <c r="V21" i="267"/>
  <c r="X21" i="267"/>
  <c r="P24" i="267"/>
  <c r="X24" i="267"/>
  <c r="W24" i="267"/>
  <c r="V24" i="267"/>
  <c r="P23" i="267"/>
  <c r="X23" i="267"/>
  <c r="W23" i="267"/>
  <c r="V23" i="267"/>
  <c r="P18" i="267"/>
  <c r="V18" i="267"/>
  <c r="W18" i="267"/>
  <c r="X18" i="267"/>
  <c r="P19" i="267"/>
  <c r="X19" i="267"/>
  <c r="V19" i="267"/>
  <c r="W19" i="267"/>
  <c r="L26" i="266"/>
  <c r="L22" i="266"/>
  <c r="F23" i="266"/>
  <c r="F24" i="266"/>
  <c r="G19" i="266"/>
  <c r="G23" i="266"/>
  <c r="F17" i="266"/>
  <c r="V17" i="266"/>
  <c r="L19" i="266"/>
  <c r="G20" i="266"/>
  <c r="F21" i="266"/>
  <c r="V21" i="266"/>
  <c r="L23" i="266"/>
  <c r="G24" i="266"/>
  <c r="F25" i="266"/>
  <c r="W17" i="266"/>
  <c r="F18" i="266"/>
  <c r="L20" i="266"/>
  <c r="G21" i="266"/>
  <c r="W21" i="266"/>
  <c r="F22" i="266"/>
  <c r="L24" i="266"/>
  <c r="G25" i="266"/>
  <c r="L17" i="266"/>
  <c r="G18" i="266"/>
  <c r="L21" i="266"/>
  <c r="G22" i="266"/>
  <c r="L25" i="266"/>
  <c r="L20" i="265"/>
  <c r="F21" i="265"/>
  <c r="F22" i="265"/>
  <c r="G20" i="265"/>
  <c r="G25" i="265"/>
  <c r="L17" i="265"/>
  <c r="G18" i="265"/>
  <c r="F19" i="265"/>
  <c r="L21" i="265"/>
  <c r="G22" i="265"/>
  <c r="F23" i="265"/>
  <c r="L25" i="265"/>
  <c r="G24" i="265"/>
  <c r="G21" i="265"/>
  <c r="L18" i="265"/>
  <c r="G19" i="265"/>
  <c r="F20" i="265"/>
  <c r="L22" i="265"/>
  <c r="G23" i="265"/>
  <c r="F24" i="265"/>
  <c r="T28" i="280"/>
  <c r="T19" i="280"/>
  <c r="T8" i="280"/>
  <c r="T16" i="280"/>
  <c r="T13" i="280"/>
  <c r="T9" i="280"/>
  <c r="T30" i="280"/>
  <c r="T17" i="280"/>
  <c r="T31" i="280"/>
  <c r="T14" i="280"/>
  <c r="T29" i="280"/>
  <c r="T10" i="280"/>
  <c r="T33" i="280"/>
  <c r="T12" i="280"/>
  <c r="T32" i="280"/>
  <c r="T15" i="280"/>
  <c r="T21" i="280"/>
  <c r="T11" i="280"/>
  <c r="T25" i="280"/>
  <c r="T20" i="280"/>
  <c r="T6" i="280"/>
  <c r="T35" i="280"/>
  <c r="T18" i="280"/>
  <c r="T34" i="280"/>
  <c r="T7" i="280"/>
  <c r="T27" i="280"/>
  <c r="T24" i="280"/>
  <c r="T26" i="280"/>
  <c r="T23" i="280"/>
  <c r="S15" i="277"/>
  <c r="S33" i="275"/>
  <c r="S29" i="275"/>
  <c r="S20" i="277"/>
  <c r="S30" i="277"/>
  <c r="S23" i="277"/>
  <c r="S32" i="277"/>
  <c r="S28" i="277"/>
  <c r="S16" i="277"/>
  <c r="S17" i="277"/>
  <c r="S13" i="271"/>
  <c r="S13" i="275"/>
  <c r="S28" i="275"/>
  <c r="S34" i="277"/>
  <c r="S24" i="277"/>
  <c r="S22" i="277"/>
  <c r="S35" i="277"/>
  <c r="S31" i="277"/>
  <c r="S33" i="277"/>
  <c r="S13" i="272"/>
  <c r="S14" i="272"/>
  <c r="S16" i="275"/>
  <c r="S13" i="277"/>
  <c r="S14" i="277"/>
  <c r="S19" i="277"/>
  <c r="S26" i="277"/>
  <c r="P11" i="265"/>
  <c r="N13" i="265"/>
  <c r="L12" i="266"/>
  <c r="S26" i="268"/>
  <c r="S25" i="275"/>
  <c r="S30" i="275"/>
  <c r="S15" i="275"/>
  <c r="S32" i="275"/>
  <c r="G13" i="265"/>
  <c r="F14" i="266"/>
  <c r="G15" i="266"/>
  <c r="N23" i="266"/>
  <c r="S15" i="269"/>
  <c r="W5" i="277"/>
  <c r="T24" i="277" s="1"/>
  <c r="P10" i="265"/>
  <c r="P8" i="265"/>
  <c r="F13" i="265"/>
  <c r="L15" i="265"/>
  <c r="N8" i="266"/>
  <c r="P8" i="266" s="1"/>
  <c r="G14" i="266"/>
  <c r="S21" i="275"/>
  <c r="S31" i="275"/>
  <c r="S35" i="275"/>
  <c r="S34" i="276"/>
  <c r="S22" i="278"/>
  <c r="S12" i="278"/>
  <c r="S30" i="278"/>
  <c r="S34" i="278"/>
  <c r="S28" i="278"/>
  <c r="S18" i="278"/>
  <c r="S32" i="278"/>
  <c r="S15" i="278"/>
  <c r="W5" i="278"/>
  <c r="T11" i="278" s="1"/>
  <c r="S33" i="278"/>
  <c r="S24" i="278"/>
  <c r="S19" i="278"/>
  <c r="S31" i="278"/>
  <c r="S26" i="278"/>
  <c r="S17" i="278"/>
  <c r="S14" i="278"/>
  <c r="S20" i="278"/>
  <c r="S23" i="278"/>
  <c r="S9" i="278"/>
  <c r="S16" i="278"/>
  <c r="S13" i="278"/>
  <c r="S27" i="278"/>
  <c r="S10" i="278"/>
  <c r="S35" i="278"/>
  <c r="S25" i="278"/>
  <c r="S29" i="278"/>
  <c r="S21" i="278"/>
  <c r="W5" i="276"/>
  <c r="T8" i="276" s="1"/>
  <c r="S32" i="276"/>
  <c r="S9" i="276"/>
  <c r="S20" i="276"/>
  <c r="S19" i="276"/>
  <c r="S25" i="276"/>
  <c r="S15" i="276"/>
  <c r="S13" i="276"/>
  <c r="S18" i="276"/>
  <c r="S21" i="276"/>
  <c r="S35" i="276"/>
  <c r="S26" i="276"/>
  <c r="S29" i="276"/>
  <c r="S22" i="276"/>
  <c r="S12" i="276"/>
  <c r="S10" i="276"/>
  <c r="S17" i="276"/>
  <c r="S27" i="276"/>
  <c r="S14" i="276"/>
  <c r="S24" i="276"/>
  <c r="S28" i="276"/>
  <c r="S30" i="276"/>
  <c r="S23" i="276"/>
  <c r="S33" i="276"/>
  <c r="S31" i="276"/>
  <c r="S12" i="275"/>
  <c r="S19" i="275"/>
  <c r="S23" i="275"/>
  <c r="W5" i="275"/>
  <c r="S22" i="275"/>
  <c r="S24" i="275"/>
  <c r="S20" i="275"/>
  <c r="S18" i="275"/>
  <c r="S27" i="275"/>
  <c r="S26" i="275"/>
  <c r="S17" i="275"/>
  <c r="S33" i="274"/>
  <c r="S19" i="274"/>
  <c r="S26" i="274"/>
  <c r="S27" i="274"/>
  <c r="S25" i="274"/>
  <c r="S17" i="274"/>
  <c r="W5" i="274"/>
  <c r="S30" i="274"/>
  <c r="S13" i="274"/>
  <c r="S31" i="274"/>
  <c r="S10" i="274"/>
  <c r="S14" i="274"/>
  <c r="S32" i="274"/>
  <c r="S29" i="274"/>
  <c r="S16" i="274"/>
  <c r="S15" i="274"/>
  <c r="S18" i="274"/>
  <c r="S11" i="274"/>
  <c r="S24" i="274"/>
  <c r="S20" i="274"/>
  <c r="S35" i="274"/>
  <c r="S22" i="274"/>
  <c r="S23" i="274"/>
  <c r="S12" i="274"/>
  <c r="S34" i="274"/>
  <c r="S28" i="274"/>
  <c r="S30" i="272"/>
  <c r="S33" i="272"/>
  <c r="S22" i="272"/>
  <c r="S20" i="272"/>
  <c r="S34" i="272"/>
  <c r="S15" i="272"/>
  <c r="S27" i="272"/>
  <c r="S29" i="272"/>
  <c r="S31" i="272"/>
  <c r="W5" i="272"/>
  <c r="T12" i="272" s="1"/>
  <c r="S21" i="272"/>
  <c r="S18" i="272"/>
  <c r="S25" i="272"/>
  <c r="S17" i="272"/>
  <c r="S23" i="272"/>
  <c r="S12" i="272"/>
  <c r="S19" i="272"/>
  <c r="S28" i="272"/>
  <c r="S26" i="272"/>
  <c r="S9" i="272"/>
  <c r="S24" i="272"/>
  <c r="S32" i="272"/>
  <c r="S10" i="272"/>
  <c r="S35" i="272"/>
  <c r="S11" i="272"/>
  <c r="S19" i="271"/>
  <c r="W5" i="271"/>
  <c r="T19" i="271" s="1"/>
  <c r="S31" i="271"/>
  <c r="S24" i="271"/>
  <c r="S20" i="271"/>
  <c r="S14" i="271"/>
  <c r="S9" i="271"/>
  <c r="S30" i="271"/>
  <c r="S23" i="271"/>
  <c r="S27" i="271"/>
  <c r="S29" i="271"/>
  <c r="S22" i="271"/>
  <c r="S17" i="271"/>
  <c r="S32" i="271"/>
  <c r="S21" i="271"/>
  <c r="S15" i="271"/>
  <c r="S11" i="271"/>
  <c r="S34" i="271"/>
  <c r="S18" i="271"/>
  <c r="S16" i="271"/>
  <c r="S26" i="271"/>
  <c r="S25" i="271"/>
  <c r="S35" i="271"/>
  <c r="S10" i="271"/>
  <c r="S12" i="271"/>
  <c r="S33" i="271"/>
  <c r="S28" i="271"/>
  <c r="S22" i="270"/>
  <c r="S18" i="270"/>
  <c r="S24" i="270"/>
  <c r="S23" i="270"/>
  <c r="S9" i="270"/>
  <c r="S26" i="270"/>
  <c r="S13" i="270"/>
  <c r="S15" i="270"/>
  <c r="S28" i="270"/>
  <c r="S32" i="270"/>
  <c r="S16" i="270"/>
  <c r="S12" i="270"/>
  <c r="S11" i="270"/>
  <c r="S34" i="270"/>
  <c r="S25" i="270"/>
  <c r="S14" i="270"/>
  <c r="S17" i="270"/>
  <c r="S19" i="270"/>
  <c r="S35" i="270"/>
  <c r="S33" i="270"/>
  <c r="S20" i="270"/>
  <c r="S29" i="270"/>
  <c r="S27" i="270"/>
  <c r="S30" i="270"/>
  <c r="W5" i="270"/>
  <c r="T14" i="270" s="1"/>
  <c r="S21" i="270"/>
  <c r="S31" i="270"/>
  <c r="S25" i="269"/>
  <c r="S27" i="269"/>
  <c r="S10" i="269"/>
  <c r="W5" i="269"/>
  <c r="T12" i="269" s="1"/>
  <c r="S11" i="269"/>
  <c r="S22" i="269"/>
  <c r="S21" i="269"/>
  <c r="S13" i="269"/>
  <c r="S20" i="269"/>
  <c r="S16" i="269"/>
  <c r="S12" i="269"/>
  <c r="S17" i="269"/>
  <c r="S14" i="269"/>
  <c r="S34" i="269"/>
  <c r="S33" i="269"/>
  <c r="S28" i="269"/>
  <c r="S31" i="269"/>
  <c r="S32" i="269"/>
  <c r="S35" i="269"/>
  <c r="S18" i="269"/>
  <c r="S26" i="269"/>
  <c r="S29" i="269"/>
  <c r="S30" i="269"/>
  <c r="S19" i="269"/>
  <c r="S24" i="269"/>
  <c r="S30" i="268"/>
  <c r="S34" i="268"/>
  <c r="S13" i="268"/>
  <c r="S18" i="268"/>
  <c r="S20" i="268"/>
  <c r="S14" i="268"/>
  <c r="S17" i="268"/>
  <c r="S32" i="268"/>
  <c r="S27" i="268"/>
  <c r="S19" i="268"/>
  <c r="S23" i="268"/>
  <c r="S29" i="268"/>
  <c r="S15" i="268"/>
  <c r="W5" i="268"/>
  <c r="S24" i="268"/>
  <c r="S35" i="268"/>
  <c r="S25" i="268"/>
  <c r="S12" i="268"/>
  <c r="S22" i="268"/>
  <c r="S33" i="268"/>
  <c r="S28" i="268"/>
  <c r="S21" i="268"/>
  <c r="S16" i="268"/>
  <c r="P15" i="267"/>
  <c r="X15" i="267"/>
  <c r="W15" i="267"/>
  <c r="V15" i="267"/>
  <c r="P14" i="267"/>
  <c r="X14" i="267"/>
  <c r="W14" i="267"/>
  <c r="V14" i="267"/>
  <c r="P12" i="267"/>
  <c r="P10" i="267"/>
  <c r="S33" i="267" s="1"/>
  <c r="V10" i="267"/>
  <c r="X10" i="267"/>
  <c r="W10" i="267"/>
  <c r="S27" i="267"/>
  <c r="S12" i="267"/>
  <c r="K3" i="267"/>
  <c r="L15" i="266"/>
  <c r="F16" i="266"/>
  <c r="L14" i="266"/>
  <c r="F15" i="266"/>
  <c r="G16" i="266"/>
  <c r="L16" i="266"/>
  <c r="G11" i="266"/>
  <c r="N18" i="266"/>
  <c r="L9" i="266"/>
  <c r="N22" i="266"/>
  <c r="B2" i="266"/>
  <c r="O21" i="266"/>
  <c r="O33" i="266"/>
  <c r="Q15" i="266"/>
  <c r="Q12" i="266"/>
  <c r="R26" i="266"/>
  <c r="N32" i="266"/>
  <c r="R34" i="266"/>
  <c r="I7" i="266"/>
  <c r="R8" i="266"/>
  <c r="N10" i="266"/>
  <c r="I12" i="266"/>
  <c r="N13" i="266"/>
  <c r="N14" i="266"/>
  <c r="N16" i="266"/>
  <c r="O17" i="266"/>
  <c r="N19" i="266"/>
  <c r="Q21" i="266"/>
  <c r="R22" i="266"/>
  <c r="N29" i="266"/>
  <c r="N30" i="266"/>
  <c r="N31" i="266"/>
  <c r="Q33" i="266"/>
  <c r="Q34" i="266"/>
  <c r="N20" i="266"/>
  <c r="Q28" i="266"/>
  <c r="Q30" i="266"/>
  <c r="AA35" i="266"/>
  <c r="AA6" i="266"/>
  <c r="N9" i="266"/>
  <c r="F10" i="266"/>
  <c r="F11" i="266"/>
  <c r="N11" i="266"/>
  <c r="F12" i="266"/>
  <c r="N12" i="266"/>
  <c r="P12" i="266" s="1"/>
  <c r="N15" i="266"/>
  <c r="Q17" i="266"/>
  <c r="R18" i="266"/>
  <c r="Q20" i="266"/>
  <c r="N25" i="266"/>
  <c r="N26" i="266"/>
  <c r="N28" i="266"/>
  <c r="R30" i="266"/>
  <c r="Q9" i="266"/>
  <c r="Q25" i="266"/>
  <c r="AA7" i="266"/>
  <c r="R9" i="266"/>
  <c r="L10" i="266"/>
  <c r="R10" i="266"/>
  <c r="R11" i="266"/>
  <c r="G12" i="266"/>
  <c r="Q13" i="266"/>
  <c r="R14" i="266"/>
  <c r="N24" i="266"/>
  <c r="N27" i="266"/>
  <c r="P27" i="266" s="1"/>
  <c r="Q29" i="266"/>
  <c r="N34" i="266"/>
  <c r="N35" i="266"/>
  <c r="P7" i="266"/>
  <c r="Q19" i="266"/>
  <c r="AA20" i="266"/>
  <c r="Q23" i="266"/>
  <c r="AA24" i="266"/>
  <c r="Q27" i="266"/>
  <c r="AA28" i="266"/>
  <c r="AA32" i="266"/>
  <c r="Q35" i="266"/>
  <c r="Q7" i="266"/>
  <c r="P13" i="266"/>
  <c r="AA13" i="266"/>
  <c r="R15" i="266"/>
  <c r="Q16" i="266"/>
  <c r="P17" i="266"/>
  <c r="AA17" i="266"/>
  <c r="R19" i="266"/>
  <c r="P21" i="266"/>
  <c r="AA21" i="266"/>
  <c r="R23" i="266"/>
  <c r="Q24" i="266"/>
  <c r="AA25" i="266"/>
  <c r="R27" i="266"/>
  <c r="AA29" i="266"/>
  <c r="R31" i="266"/>
  <c r="Q32" i="266"/>
  <c r="AA33" i="266"/>
  <c r="R35" i="266"/>
  <c r="Q8" i="266"/>
  <c r="Q11" i="266"/>
  <c r="Q31" i="266"/>
  <c r="P6" i="266"/>
  <c r="Q6" i="266"/>
  <c r="R7" i="266"/>
  <c r="AA9" i="266"/>
  <c r="AA10" i="266"/>
  <c r="R12" i="266"/>
  <c r="AA14" i="266"/>
  <c r="R16" i="266"/>
  <c r="AA18" i="266"/>
  <c r="R20" i="266"/>
  <c r="AA22" i="266"/>
  <c r="R24" i="266"/>
  <c r="AA26" i="266"/>
  <c r="R28" i="266"/>
  <c r="AA30" i="266"/>
  <c r="R32" i="266"/>
  <c r="AA34" i="266"/>
  <c r="AA12" i="266"/>
  <c r="AA16" i="266"/>
  <c r="R6" i="266"/>
  <c r="AA8" i="266"/>
  <c r="Q10" i="266"/>
  <c r="AA11" i="266"/>
  <c r="R13" i="266"/>
  <c r="Q14" i="266"/>
  <c r="AA15" i="266"/>
  <c r="R17" i="266"/>
  <c r="Q18" i="266"/>
  <c r="AA19" i="266"/>
  <c r="R21" i="266"/>
  <c r="Q22" i="266"/>
  <c r="AA23" i="266"/>
  <c r="R25" i="266"/>
  <c r="Q26" i="266"/>
  <c r="AA27" i="266"/>
  <c r="R29" i="266"/>
  <c r="AA31" i="266"/>
  <c r="L14" i="265"/>
  <c r="G15" i="265"/>
  <c r="N22" i="265"/>
  <c r="N30" i="265"/>
  <c r="N34" i="265"/>
  <c r="N17" i="265"/>
  <c r="N21" i="265"/>
  <c r="N25" i="265"/>
  <c r="N29" i="265"/>
  <c r="N33" i="265"/>
  <c r="F14" i="265"/>
  <c r="N18" i="265"/>
  <c r="N16" i="265"/>
  <c r="N20" i="265"/>
  <c r="P20" i="265" s="1"/>
  <c r="N24" i="265"/>
  <c r="N28" i="265"/>
  <c r="N32" i="265"/>
  <c r="N14" i="265"/>
  <c r="N26" i="265"/>
  <c r="P26" i="265" s="1"/>
  <c r="P28" i="265"/>
  <c r="AA7" i="265"/>
  <c r="L13" i="265"/>
  <c r="F15" i="265"/>
  <c r="N15" i="265"/>
  <c r="N19" i="265"/>
  <c r="N23" i="265"/>
  <c r="N27" i="265"/>
  <c r="N31" i="265"/>
  <c r="N35" i="265"/>
  <c r="Q13" i="265"/>
  <c r="P12" i="265"/>
  <c r="R9" i="265"/>
  <c r="Q10" i="265"/>
  <c r="Q26" i="265"/>
  <c r="R22" i="265"/>
  <c r="L7" i="265"/>
  <c r="Q9" i="265"/>
  <c r="R18" i="265"/>
  <c r="Q22" i="265"/>
  <c r="Q24" i="265"/>
  <c r="R14" i="265"/>
  <c r="P17" i="265"/>
  <c r="Q18" i="265"/>
  <c r="R30" i="265"/>
  <c r="Q32" i="265"/>
  <c r="Q33" i="265"/>
  <c r="Q34" i="265"/>
  <c r="Q29" i="265"/>
  <c r="AA35" i="265"/>
  <c r="AA20" i="265"/>
  <c r="R10" i="265"/>
  <c r="P13" i="265"/>
  <c r="Q14" i="265"/>
  <c r="R26" i="265"/>
  <c r="Q30" i="265"/>
  <c r="P7" i="265"/>
  <c r="Q19" i="265"/>
  <c r="Q23" i="265"/>
  <c r="AA24" i="265"/>
  <c r="AA28" i="265"/>
  <c r="Q31" i="265"/>
  <c r="AA32" i="265"/>
  <c r="R34" i="265"/>
  <c r="Q35" i="265"/>
  <c r="P6" i="265"/>
  <c r="AA6" i="265"/>
  <c r="Q7" i="265"/>
  <c r="R8" i="265"/>
  <c r="R11" i="265"/>
  <c r="Q12" i="265"/>
  <c r="AA13" i="265"/>
  <c r="R15" i="265"/>
  <c r="Q16" i="265"/>
  <c r="AA17" i="265"/>
  <c r="R19" i="265"/>
  <c r="Q20" i="265"/>
  <c r="AA21" i="265"/>
  <c r="R23" i="265"/>
  <c r="AA25" i="265"/>
  <c r="R27" i="265"/>
  <c r="Q28" i="265"/>
  <c r="AA29" i="265"/>
  <c r="R31" i="265"/>
  <c r="AA33" i="265"/>
  <c r="R35" i="265"/>
  <c r="Q8" i="265"/>
  <c r="Q11" i="265"/>
  <c r="Q15" i="265"/>
  <c r="R7" i="265"/>
  <c r="AA9" i="265"/>
  <c r="AA10" i="265"/>
  <c r="R12" i="265"/>
  <c r="AA14" i="265"/>
  <c r="R16" i="265"/>
  <c r="Q17" i="265"/>
  <c r="AA18" i="265"/>
  <c r="R20" i="265"/>
  <c r="Q21" i="265"/>
  <c r="AA22" i="265"/>
  <c r="R24" i="265"/>
  <c r="Q25" i="265"/>
  <c r="AA26" i="265"/>
  <c r="R28" i="265"/>
  <c r="AA30" i="265"/>
  <c r="R32" i="265"/>
  <c r="AA34" i="265"/>
  <c r="AA12" i="265"/>
  <c r="AA16" i="265"/>
  <c r="Q27" i="265"/>
  <c r="Q6" i="265"/>
  <c r="B2" i="265"/>
  <c r="R6" i="265"/>
  <c r="AA8" i="265"/>
  <c r="AA11" i="265"/>
  <c r="R13" i="265"/>
  <c r="AA15" i="265"/>
  <c r="R17" i="265"/>
  <c r="AA19" i="265"/>
  <c r="R21" i="265"/>
  <c r="AA23" i="265"/>
  <c r="R25" i="265"/>
  <c r="AA27" i="265"/>
  <c r="R29" i="265"/>
  <c r="AA31" i="265"/>
  <c r="H1" i="219"/>
  <c r="H1" i="220"/>
  <c r="H1" i="221"/>
  <c r="H1" i="209"/>
  <c r="H1" i="207"/>
  <c r="H1" i="208"/>
  <c r="H1" i="206"/>
  <c r="E36" i="264"/>
  <c r="D36" i="264"/>
  <c r="C36" i="264"/>
  <c r="AB35" i="264"/>
  <c r="M35" i="264"/>
  <c r="L35" i="264" s="1"/>
  <c r="K35" i="264"/>
  <c r="J35" i="264"/>
  <c r="I35" i="264"/>
  <c r="H35" i="264"/>
  <c r="G35" i="264"/>
  <c r="F35" i="264"/>
  <c r="B35" i="264"/>
  <c r="AB34" i="264"/>
  <c r="M34" i="264"/>
  <c r="O35" i="264" s="1"/>
  <c r="K34" i="264"/>
  <c r="J34" i="264"/>
  <c r="H34" i="264"/>
  <c r="I34" i="264" s="1"/>
  <c r="G34" i="264"/>
  <c r="F34" i="264"/>
  <c r="B34" i="264"/>
  <c r="AB33" i="264"/>
  <c r="M33" i="264"/>
  <c r="O34" i="264" s="1"/>
  <c r="K33" i="264"/>
  <c r="J33" i="264"/>
  <c r="H33" i="264"/>
  <c r="I33" i="264" s="1"/>
  <c r="G33" i="264"/>
  <c r="F33" i="264"/>
  <c r="B33" i="264"/>
  <c r="AB32" i="264"/>
  <c r="X32" i="264"/>
  <c r="W32" i="264"/>
  <c r="V32" i="264"/>
  <c r="M32" i="264"/>
  <c r="N33" i="264" s="1"/>
  <c r="P33" i="264" s="1"/>
  <c r="L32" i="264"/>
  <c r="K32" i="264"/>
  <c r="J32" i="264"/>
  <c r="I32" i="264"/>
  <c r="H32" i="264"/>
  <c r="G32" i="264"/>
  <c r="F32" i="264"/>
  <c r="B32" i="264"/>
  <c r="AB31" i="264"/>
  <c r="M31" i="264"/>
  <c r="O32" i="264" s="1"/>
  <c r="K31" i="264"/>
  <c r="J31" i="264"/>
  <c r="I31" i="264"/>
  <c r="H31" i="264"/>
  <c r="F31" i="264"/>
  <c r="B31" i="264"/>
  <c r="AB30" i="264"/>
  <c r="M30" i="264"/>
  <c r="O31" i="264" s="1"/>
  <c r="K30" i="264"/>
  <c r="J30" i="264"/>
  <c r="I30" i="264"/>
  <c r="H30" i="264"/>
  <c r="B30" i="264"/>
  <c r="AB29" i="264"/>
  <c r="M29" i="264"/>
  <c r="O30" i="264" s="1"/>
  <c r="K29" i="264"/>
  <c r="J29" i="264"/>
  <c r="H29" i="264"/>
  <c r="I29" i="264" s="1"/>
  <c r="G29" i="264"/>
  <c r="B29" i="264"/>
  <c r="AB28" i="264"/>
  <c r="M28" i="264"/>
  <c r="N29" i="264" s="1"/>
  <c r="P29" i="264" s="1"/>
  <c r="K28" i="264"/>
  <c r="J28" i="264"/>
  <c r="H28" i="264"/>
  <c r="I28" i="264" s="1"/>
  <c r="G28" i="264"/>
  <c r="F28" i="264"/>
  <c r="B28" i="264"/>
  <c r="AB27" i="264"/>
  <c r="M27" i="264"/>
  <c r="O28" i="264" s="1"/>
  <c r="K27" i="264"/>
  <c r="J27" i="264"/>
  <c r="H27" i="264"/>
  <c r="I27" i="264" s="1"/>
  <c r="G27" i="264"/>
  <c r="F27" i="264"/>
  <c r="B27" i="264"/>
  <c r="AB26" i="264"/>
  <c r="M26" i="264"/>
  <c r="O27" i="264" s="1"/>
  <c r="L26" i="264"/>
  <c r="K26" i="264"/>
  <c r="J26" i="264"/>
  <c r="H26" i="264"/>
  <c r="I26" i="264" s="1"/>
  <c r="G26" i="264"/>
  <c r="F26" i="264"/>
  <c r="B26" i="264"/>
  <c r="AB25" i="264"/>
  <c r="M25" i="264"/>
  <c r="O26" i="264" s="1"/>
  <c r="K25" i="264"/>
  <c r="J25" i="264"/>
  <c r="H25" i="264"/>
  <c r="I25" i="264" s="1"/>
  <c r="B25" i="264"/>
  <c r="AB24" i="264"/>
  <c r="M24" i="264"/>
  <c r="O25" i="264" s="1"/>
  <c r="K24" i="264"/>
  <c r="J24" i="264"/>
  <c r="I24" i="264"/>
  <c r="H24" i="264"/>
  <c r="F24" i="264"/>
  <c r="B24" i="264"/>
  <c r="AB23" i="264"/>
  <c r="M23" i="264"/>
  <c r="O24" i="264" s="1"/>
  <c r="L23" i="264"/>
  <c r="K23" i="264"/>
  <c r="J23" i="264"/>
  <c r="H23" i="264"/>
  <c r="I23" i="264" s="1"/>
  <c r="F23" i="264"/>
  <c r="B23" i="264"/>
  <c r="AB22" i="264"/>
  <c r="M22" i="264"/>
  <c r="O23" i="264" s="1"/>
  <c r="K22" i="264"/>
  <c r="J22" i="264"/>
  <c r="H22" i="264"/>
  <c r="I22" i="264" s="1"/>
  <c r="B22" i="264"/>
  <c r="AB21" i="264"/>
  <c r="M21" i="264"/>
  <c r="O22" i="264" s="1"/>
  <c r="L21" i="264"/>
  <c r="K21" i="264"/>
  <c r="J21" i="264"/>
  <c r="H21" i="264"/>
  <c r="I21" i="264" s="1"/>
  <c r="B21" i="264"/>
  <c r="AB20" i="264"/>
  <c r="M20" i="264"/>
  <c r="O21" i="264" s="1"/>
  <c r="K20" i="264"/>
  <c r="J20" i="264"/>
  <c r="I20" i="264"/>
  <c r="H20" i="264"/>
  <c r="B20" i="264"/>
  <c r="AB19" i="264"/>
  <c r="M19" i="264"/>
  <c r="O20" i="264" s="1"/>
  <c r="K19" i="264"/>
  <c r="J19" i="264"/>
  <c r="H19" i="264"/>
  <c r="I19" i="264" s="1"/>
  <c r="B19" i="264"/>
  <c r="AB18" i="264"/>
  <c r="M18" i="264"/>
  <c r="N19" i="264" s="1"/>
  <c r="X19" i="264" s="1"/>
  <c r="K18" i="264"/>
  <c r="J18" i="264"/>
  <c r="H18" i="264"/>
  <c r="I18" i="264" s="1"/>
  <c r="B18" i="264"/>
  <c r="AB17" i="264"/>
  <c r="M17" i="264"/>
  <c r="O18" i="264" s="1"/>
  <c r="L17" i="264"/>
  <c r="K17" i="264"/>
  <c r="J17" i="264"/>
  <c r="H17" i="264"/>
  <c r="I17" i="264" s="1"/>
  <c r="G17" i="264"/>
  <c r="B17" i="264"/>
  <c r="AB16" i="264"/>
  <c r="M16" i="264"/>
  <c r="N17" i="264" s="1"/>
  <c r="P17" i="264" s="1"/>
  <c r="K16" i="264"/>
  <c r="J16" i="264"/>
  <c r="I16" i="264"/>
  <c r="H16" i="264"/>
  <c r="G16" i="264"/>
  <c r="F16" i="264"/>
  <c r="B16" i="264"/>
  <c r="AB15" i="264"/>
  <c r="M15" i="264"/>
  <c r="O16" i="264" s="1"/>
  <c r="K15" i="264"/>
  <c r="J15" i="264"/>
  <c r="H15" i="264"/>
  <c r="I15" i="264" s="1"/>
  <c r="B15" i="264"/>
  <c r="AB14" i="264"/>
  <c r="X14" i="264"/>
  <c r="W14" i="264"/>
  <c r="V14" i="264"/>
  <c r="M14" i="264"/>
  <c r="O15" i="264" s="1"/>
  <c r="L14" i="264"/>
  <c r="K14" i="264"/>
  <c r="J14" i="264"/>
  <c r="I14" i="264"/>
  <c r="H14" i="264"/>
  <c r="G14" i="264"/>
  <c r="F14" i="264"/>
  <c r="B14" i="264"/>
  <c r="AB13" i="264"/>
  <c r="M13" i="264"/>
  <c r="O14" i="264" s="1"/>
  <c r="L13" i="264"/>
  <c r="K13" i="264"/>
  <c r="J13" i="264"/>
  <c r="H13" i="264"/>
  <c r="I13" i="264" s="1"/>
  <c r="B13" i="264"/>
  <c r="AB12" i="264"/>
  <c r="M12" i="264"/>
  <c r="N13" i="264" s="1"/>
  <c r="K12" i="264"/>
  <c r="J12" i="264"/>
  <c r="H12" i="264"/>
  <c r="I12" i="264" s="1"/>
  <c r="B12" i="264"/>
  <c r="AB11" i="264"/>
  <c r="M11" i="264"/>
  <c r="O12" i="264" s="1"/>
  <c r="K11" i="264"/>
  <c r="J11" i="264"/>
  <c r="H11" i="264"/>
  <c r="I11" i="264" s="1"/>
  <c r="B11" i="264"/>
  <c r="AB10" i="264"/>
  <c r="M10" i="264"/>
  <c r="L10" i="264" s="1"/>
  <c r="K10" i="264"/>
  <c r="J10" i="264"/>
  <c r="H10" i="264"/>
  <c r="I10" i="264" s="1"/>
  <c r="B10" i="264"/>
  <c r="AB9" i="264"/>
  <c r="M9" i="264"/>
  <c r="O10" i="264" s="1"/>
  <c r="K9" i="264"/>
  <c r="J9" i="264"/>
  <c r="H9" i="264"/>
  <c r="I9" i="264" s="1"/>
  <c r="B9" i="264"/>
  <c r="AB8" i="264"/>
  <c r="X8" i="264"/>
  <c r="W8" i="264"/>
  <c r="V8" i="264"/>
  <c r="S8" i="264"/>
  <c r="M8" i="264"/>
  <c r="O9" i="264" s="1"/>
  <c r="K8" i="264"/>
  <c r="J8" i="264"/>
  <c r="H8" i="264"/>
  <c r="I8" i="264" s="1"/>
  <c r="B8" i="264"/>
  <c r="AB7" i="264"/>
  <c r="X7" i="264"/>
  <c r="W7" i="264"/>
  <c r="V7" i="264"/>
  <c r="S7" i="264"/>
  <c r="N7" i="264"/>
  <c r="M7" i="264"/>
  <c r="N8" i="264" s="1"/>
  <c r="P8" i="264" s="1"/>
  <c r="K7" i="264"/>
  <c r="J7" i="264"/>
  <c r="H7" i="264"/>
  <c r="I7" i="264" s="1"/>
  <c r="B7" i="264"/>
  <c r="AB6" i="264"/>
  <c r="X6" i="264"/>
  <c r="W6" i="264"/>
  <c r="V6" i="264"/>
  <c r="S6" i="264"/>
  <c r="O6" i="264"/>
  <c r="N6" i="264"/>
  <c r="M6" i="264"/>
  <c r="O7" i="264" s="1"/>
  <c r="K6" i="264"/>
  <c r="J6" i="264"/>
  <c r="H6" i="264"/>
  <c r="I6" i="264" s="1"/>
  <c r="B6" i="264"/>
  <c r="V5" i="264"/>
  <c r="R33" i="264" s="1"/>
  <c r="H1" i="264"/>
  <c r="H1" i="261"/>
  <c r="H1" i="257"/>
  <c r="H1" i="256"/>
  <c r="H1" i="255"/>
  <c r="E36" i="263"/>
  <c r="D36" i="263"/>
  <c r="C36" i="263"/>
  <c r="AB35" i="263"/>
  <c r="M35" i="263"/>
  <c r="L35" i="263" s="1"/>
  <c r="K35" i="263"/>
  <c r="J35" i="263"/>
  <c r="I35" i="263"/>
  <c r="H35" i="263"/>
  <c r="G35" i="263"/>
  <c r="F35" i="263"/>
  <c r="B35" i="263"/>
  <c r="AB34" i="263"/>
  <c r="M34" i="263"/>
  <c r="O35" i="263" s="1"/>
  <c r="K34" i="263"/>
  <c r="J34" i="263"/>
  <c r="H34" i="263"/>
  <c r="I34" i="263" s="1"/>
  <c r="G34" i="263"/>
  <c r="F34" i="263"/>
  <c r="B34" i="263"/>
  <c r="AB33" i="263"/>
  <c r="M33" i="263"/>
  <c r="O34" i="263" s="1"/>
  <c r="K33" i="263"/>
  <c r="J33" i="263"/>
  <c r="H33" i="263"/>
  <c r="I33" i="263" s="1"/>
  <c r="G33" i="263"/>
  <c r="F33" i="263"/>
  <c r="B33" i="263"/>
  <c r="AB32" i="263"/>
  <c r="X32" i="263"/>
  <c r="W32" i="263"/>
  <c r="V32" i="263"/>
  <c r="M32" i="263"/>
  <c r="N33" i="263" s="1"/>
  <c r="P33" i="263" s="1"/>
  <c r="L32" i="263"/>
  <c r="K32" i="263"/>
  <c r="J32" i="263"/>
  <c r="I32" i="263"/>
  <c r="H32" i="263"/>
  <c r="G32" i="263"/>
  <c r="F32" i="263"/>
  <c r="B32" i="263"/>
  <c r="AB31" i="263"/>
  <c r="M31" i="263"/>
  <c r="O32" i="263" s="1"/>
  <c r="K31" i="263"/>
  <c r="J31" i="263"/>
  <c r="I31" i="263"/>
  <c r="H31" i="263"/>
  <c r="F31" i="263"/>
  <c r="B31" i="263"/>
  <c r="AB30" i="263"/>
  <c r="M30" i="263"/>
  <c r="O31" i="263" s="1"/>
  <c r="K30" i="263"/>
  <c r="J30" i="263"/>
  <c r="I30" i="263"/>
  <c r="H30" i="263"/>
  <c r="G30" i="263"/>
  <c r="B30" i="263"/>
  <c r="AB29" i="263"/>
  <c r="M29" i="263"/>
  <c r="O30" i="263" s="1"/>
  <c r="K29" i="263"/>
  <c r="J29" i="263"/>
  <c r="H29" i="263"/>
  <c r="I29" i="263" s="1"/>
  <c r="G29" i="263"/>
  <c r="F29" i="263"/>
  <c r="B29" i="263"/>
  <c r="AB28" i="263"/>
  <c r="X28" i="263"/>
  <c r="W28" i="263"/>
  <c r="V28" i="263"/>
  <c r="M28" i="263"/>
  <c r="O29" i="263" s="1"/>
  <c r="L28" i="263"/>
  <c r="K28" i="263"/>
  <c r="J28" i="263"/>
  <c r="I28" i="263"/>
  <c r="H28" i="263"/>
  <c r="G28" i="263"/>
  <c r="F28" i="263"/>
  <c r="B28" i="263"/>
  <c r="AB27" i="263"/>
  <c r="X27" i="263"/>
  <c r="M27" i="263"/>
  <c r="O28" i="263" s="1"/>
  <c r="L27" i="263"/>
  <c r="K27" i="263"/>
  <c r="J27" i="263"/>
  <c r="H27" i="263"/>
  <c r="I27" i="263" s="1"/>
  <c r="G27" i="263"/>
  <c r="F27" i="263"/>
  <c r="B27" i="263"/>
  <c r="AB26" i="263"/>
  <c r="M26" i="263"/>
  <c r="N27" i="263" s="1"/>
  <c r="W27" i="263" s="1"/>
  <c r="K26" i="263"/>
  <c r="J26" i="263"/>
  <c r="H26" i="263"/>
  <c r="I26" i="263" s="1"/>
  <c r="B26" i="263"/>
  <c r="AB25" i="263"/>
  <c r="X25" i="263"/>
  <c r="W25" i="263"/>
  <c r="V25" i="263"/>
  <c r="M25" i="263"/>
  <c r="O26" i="263" s="1"/>
  <c r="L25" i="263"/>
  <c r="K25" i="263"/>
  <c r="J25" i="263"/>
  <c r="I25" i="263"/>
  <c r="H25" i="263"/>
  <c r="G25" i="263"/>
  <c r="F25" i="263"/>
  <c r="B25" i="263"/>
  <c r="AB24" i="263"/>
  <c r="X24" i="263"/>
  <c r="W24" i="263"/>
  <c r="V24" i="263"/>
  <c r="M24" i="263"/>
  <c r="N25" i="263" s="1"/>
  <c r="L24" i="263"/>
  <c r="K24" i="263"/>
  <c r="J24" i="263"/>
  <c r="I24" i="263"/>
  <c r="H24" i="263"/>
  <c r="G24" i="263"/>
  <c r="F24" i="263"/>
  <c r="B24" i="263"/>
  <c r="AB23" i="263"/>
  <c r="X23" i="263"/>
  <c r="W23" i="263"/>
  <c r="V23" i="263"/>
  <c r="M23" i="263"/>
  <c r="O24" i="263" s="1"/>
  <c r="L23" i="263"/>
  <c r="K23" i="263"/>
  <c r="J23" i="263"/>
  <c r="I23" i="263"/>
  <c r="H23" i="263"/>
  <c r="G23" i="263"/>
  <c r="F23" i="263"/>
  <c r="B23" i="263"/>
  <c r="AB22" i="263"/>
  <c r="X22" i="263"/>
  <c r="W22" i="263"/>
  <c r="V22" i="263"/>
  <c r="M22" i="263"/>
  <c r="O23" i="263" s="1"/>
  <c r="L22" i="263"/>
  <c r="K22" i="263"/>
  <c r="J22" i="263"/>
  <c r="I22" i="263"/>
  <c r="H22" i="263"/>
  <c r="G22" i="263"/>
  <c r="F22" i="263"/>
  <c r="B22" i="263"/>
  <c r="AB21" i="263"/>
  <c r="X21" i="263"/>
  <c r="W21" i="263"/>
  <c r="V21" i="263"/>
  <c r="M21" i="263"/>
  <c r="O22" i="263" s="1"/>
  <c r="L21" i="263"/>
  <c r="K21" i="263"/>
  <c r="J21" i="263"/>
  <c r="I21" i="263"/>
  <c r="H21" i="263"/>
  <c r="G21" i="263"/>
  <c r="F21" i="263"/>
  <c r="B21" i="263"/>
  <c r="AB20" i="263"/>
  <c r="M20" i="263"/>
  <c r="N21" i="263" s="1"/>
  <c r="P21" i="263" s="1"/>
  <c r="K20" i="263"/>
  <c r="J20" i="263"/>
  <c r="H20" i="263"/>
  <c r="I20" i="263" s="1"/>
  <c r="G20" i="263"/>
  <c r="F20" i="263"/>
  <c r="B20" i="263"/>
  <c r="AB19" i="263"/>
  <c r="X19" i="263"/>
  <c r="W19" i="263"/>
  <c r="V19" i="263"/>
  <c r="M19" i="263"/>
  <c r="O20" i="263" s="1"/>
  <c r="L19" i="263"/>
  <c r="K19" i="263"/>
  <c r="J19" i="263"/>
  <c r="I19" i="263"/>
  <c r="H19" i="263"/>
  <c r="G19" i="263"/>
  <c r="F19" i="263"/>
  <c r="B19" i="263"/>
  <c r="AB18" i="263"/>
  <c r="M18" i="263"/>
  <c r="O19" i="263" s="1"/>
  <c r="L18" i="263"/>
  <c r="K18" i="263"/>
  <c r="J18" i="263"/>
  <c r="H18" i="263"/>
  <c r="I18" i="263" s="1"/>
  <c r="B18" i="263"/>
  <c r="AB17" i="263"/>
  <c r="M17" i="263"/>
  <c r="O18" i="263" s="1"/>
  <c r="K17" i="263"/>
  <c r="J17" i="263"/>
  <c r="I17" i="263"/>
  <c r="H17" i="263"/>
  <c r="G17" i="263"/>
  <c r="F17" i="263"/>
  <c r="B17" i="263"/>
  <c r="AB16" i="263"/>
  <c r="M16" i="263"/>
  <c r="O17" i="263" s="1"/>
  <c r="K16" i="263"/>
  <c r="J16" i="263"/>
  <c r="I16" i="263"/>
  <c r="H16" i="263"/>
  <c r="G16" i="263"/>
  <c r="F16" i="263"/>
  <c r="B16" i="263"/>
  <c r="AB15" i="263"/>
  <c r="M15" i="263"/>
  <c r="O16" i="263" s="1"/>
  <c r="L15" i="263"/>
  <c r="K15" i="263"/>
  <c r="J15" i="263"/>
  <c r="H15" i="263"/>
  <c r="I15" i="263" s="1"/>
  <c r="F15" i="263"/>
  <c r="B15" i="263"/>
  <c r="AB14" i="263"/>
  <c r="X14" i="263"/>
  <c r="W14" i="263"/>
  <c r="V14" i="263"/>
  <c r="M14" i="263"/>
  <c r="O15" i="263" s="1"/>
  <c r="L14" i="263"/>
  <c r="K14" i="263"/>
  <c r="J14" i="263"/>
  <c r="I14" i="263"/>
  <c r="H14" i="263"/>
  <c r="G14" i="263"/>
  <c r="F14" i="263"/>
  <c r="B14" i="263"/>
  <c r="AB13" i="263"/>
  <c r="M13" i="263"/>
  <c r="O14" i="263" s="1"/>
  <c r="K13" i="263"/>
  <c r="J13" i="263"/>
  <c r="H13" i="263"/>
  <c r="I13" i="263" s="1"/>
  <c r="B13" i="263"/>
  <c r="AB12" i="263"/>
  <c r="M12" i="263"/>
  <c r="O13" i="263" s="1"/>
  <c r="K12" i="263"/>
  <c r="J12" i="263"/>
  <c r="H12" i="263"/>
  <c r="I12" i="263" s="1"/>
  <c r="B12" i="263"/>
  <c r="AB11" i="263"/>
  <c r="M11" i="263"/>
  <c r="O12" i="263" s="1"/>
  <c r="K11" i="263"/>
  <c r="J11" i="263"/>
  <c r="H11" i="263"/>
  <c r="I11" i="263" s="1"/>
  <c r="B11" i="263"/>
  <c r="AB10" i="263"/>
  <c r="M10" i="263"/>
  <c r="N11" i="263" s="1"/>
  <c r="K10" i="263"/>
  <c r="J10" i="263"/>
  <c r="H10" i="263"/>
  <c r="I10" i="263" s="1"/>
  <c r="B10" i="263"/>
  <c r="AB9" i="263"/>
  <c r="M9" i="263"/>
  <c r="O10" i="263" s="1"/>
  <c r="K9" i="263"/>
  <c r="J9" i="263"/>
  <c r="H9" i="263"/>
  <c r="B9" i="263"/>
  <c r="AB8" i="263"/>
  <c r="X8" i="263"/>
  <c r="W8" i="263"/>
  <c r="V8" i="263"/>
  <c r="S8" i="263"/>
  <c r="M8" i="263"/>
  <c r="O9" i="263" s="1"/>
  <c r="L8" i="263"/>
  <c r="K8" i="263"/>
  <c r="J8" i="263"/>
  <c r="H8" i="263"/>
  <c r="I8" i="263" s="1"/>
  <c r="B8" i="263"/>
  <c r="AB7" i="263"/>
  <c r="X7" i="263"/>
  <c r="W7" i="263"/>
  <c r="V7" i="263"/>
  <c r="S7" i="263"/>
  <c r="N7" i="263"/>
  <c r="M7" i="263"/>
  <c r="O8" i="263" s="1"/>
  <c r="L7" i="263"/>
  <c r="K7" i="263"/>
  <c r="J7" i="263"/>
  <c r="H7" i="263"/>
  <c r="B7" i="263"/>
  <c r="AB6" i="263"/>
  <c r="X6" i="263"/>
  <c r="W6" i="263"/>
  <c r="V6" i="263"/>
  <c r="S6" i="263"/>
  <c r="O6" i="263"/>
  <c r="N6" i="263"/>
  <c r="M6" i="263"/>
  <c r="O7" i="263" s="1"/>
  <c r="L6" i="263"/>
  <c r="K6" i="263"/>
  <c r="J6" i="263"/>
  <c r="H6" i="263"/>
  <c r="B6" i="263"/>
  <c r="V5" i="263"/>
  <c r="R33" i="263" s="1"/>
  <c r="H1" i="263"/>
  <c r="H1" i="205"/>
  <c r="H1" i="203"/>
  <c r="H1" i="202"/>
  <c r="H1" i="200"/>
  <c r="H1" i="199"/>
  <c r="H1" i="198"/>
  <c r="H1" i="197"/>
  <c r="H1" i="195"/>
  <c r="H1" i="196"/>
  <c r="H1" i="194"/>
  <c r="H1" i="193"/>
  <c r="B6" i="193"/>
  <c r="H1" i="254"/>
  <c r="H1" i="190"/>
  <c r="H1" i="27"/>
  <c r="H1" i="189"/>
  <c r="H1" i="126"/>
  <c r="G18" i="260"/>
  <c r="H48" i="260"/>
  <c r="G40" i="260"/>
  <c r="P35" i="266" l="1"/>
  <c r="X35" i="266"/>
  <c r="W35" i="266"/>
  <c r="V35" i="266"/>
  <c r="P35" i="265"/>
  <c r="V35" i="265"/>
  <c r="W35" i="265"/>
  <c r="X35" i="265"/>
  <c r="P34" i="266"/>
  <c r="X34" i="266"/>
  <c r="W34" i="266"/>
  <c r="V34" i="266"/>
  <c r="P34" i="265"/>
  <c r="V34" i="265"/>
  <c r="W34" i="265"/>
  <c r="X34" i="265"/>
  <c r="L34" i="264"/>
  <c r="L34" i="263"/>
  <c r="T30" i="277"/>
  <c r="T11" i="277"/>
  <c r="T27" i="277"/>
  <c r="T17" i="277"/>
  <c r="T20" i="277"/>
  <c r="T12" i="276"/>
  <c r="T11" i="276"/>
  <c r="P32" i="266"/>
  <c r="V32" i="266"/>
  <c r="X32" i="266"/>
  <c r="W32" i="266"/>
  <c r="P29" i="266"/>
  <c r="X29" i="266"/>
  <c r="W29" i="266"/>
  <c r="V29" i="266"/>
  <c r="P28" i="266"/>
  <c r="X28" i="266"/>
  <c r="V28" i="266"/>
  <c r="W28" i="266"/>
  <c r="P31" i="266"/>
  <c r="V31" i="266"/>
  <c r="W31" i="266"/>
  <c r="X31" i="266"/>
  <c r="P30" i="266"/>
  <c r="W30" i="266"/>
  <c r="X30" i="266"/>
  <c r="V30" i="266"/>
  <c r="P33" i="265"/>
  <c r="X33" i="265"/>
  <c r="W33" i="265"/>
  <c r="V33" i="265"/>
  <c r="P31" i="265"/>
  <c r="V31" i="265"/>
  <c r="X31" i="265"/>
  <c r="W31" i="265"/>
  <c r="P30" i="265"/>
  <c r="W30" i="265"/>
  <c r="V30" i="265"/>
  <c r="X30" i="265"/>
  <c r="P32" i="265"/>
  <c r="X32" i="265"/>
  <c r="W32" i="265"/>
  <c r="V32" i="265"/>
  <c r="P29" i="265"/>
  <c r="X29" i="265"/>
  <c r="W29" i="265"/>
  <c r="V29" i="265"/>
  <c r="L33" i="264"/>
  <c r="X33" i="264"/>
  <c r="V33" i="264"/>
  <c r="W33" i="264"/>
  <c r="L29" i="264"/>
  <c r="L31" i="264"/>
  <c r="L30" i="264"/>
  <c r="G31" i="264"/>
  <c r="X29" i="264"/>
  <c r="G30" i="264"/>
  <c r="F29" i="264"/>
  <c r="V29" i="264"/>
  <c r="L28" i="264"/>
  <c r="W29" i="264"/>
  <c r="F30" i="264"/>
  <c r="L33" i="263"/>
  <c r="X33" i="263"/>
  <c r="V33" i="263"/>
  <c r="W33" i="263"/>
  <c r="L31" i="263"/>
  <c r="L29" i="263"/>
  <c r="F30" i="263"/>
  <c r="L30" i="263"/>
  <c r="G31" i="263"/>
  <c r="T11" i="279"/>
  <c r="T33" i="279"/>
  <c r="T10" i="279"/>
  <c r="T7" i="279"/>
  <c r="T34" i="279"/>
  <c r="T12" i="279"/>
  <c r="T32" i="279"/>
  <c r="T16" i="279"/>
  <c r="T21" i="279"/>
  <c r="T20" i="279"/>
  <c r="T8" i="279"/>
  <c r="T24" i="279"/>
  <c r="T9" i="279"/>
  <c r="T28" i="279"/>
  <c r="T18" i="279"/>
  <c r="T6" i="279"/>
  <c r="T19" i="279"/>
  <c r="T23" i="279"/>
  <c r="T14" i="279"/>
  <c r="T22" i="279"/>
  <c r="T26" i="279"/>
  <c r="T13" i="279"/>
  <c r="T30" i="279"/>
  <c r="T17" i="279"/>
  <c r="T25" i="279"/>
  <c r="T27" i="279"/>
  <c r="T29" i="279"/>
  <c r="T15" i="279"/>
  <c r="T35" i="279"/>
  <c r="T31" i="279"/>
  <c r="T12" i="271"/>
  <c r="T11" i="271"/>
  <c r="L3" i="267"/>
  <c r="P27" i="265"/>
  <c r="W27" i="265"/>
  <c r="X27" i="265"/>
  <c r="V27" i="265"/>
  <c r="L27" i="264"/>
  <c r="V27" i="263"/>
  <c r="T18" i="277"/>
  <c r="T16" i="277"/>
  <c r="T34" i="277"/>
  <c r="T22" i="276"/>
  <c r="T18" i="276"/>
  <c r="T10" i="276"/>
  <c r="T15" i="276"/>
  <c r="T20" i="276"/>
  <c r="T16" i="276"/>
  <c r="T25" i="276"/>
  <c r="T24" i="276"/>
  <c r="T27" i="276"/>
  <c r="T6" i="276"/>
  <c r="T28" i="276"/>
  <c r="T30" i="276"/>
  <c r="T31" i="276"/>
  <c r="T35" i="276"/>
  <c r="T22" i="271"/>
  <c r="T26" i="271"/>
  <c r="T16" i="271"/>
  <c r="T31" i="271"/>
  <c r="T20" i="271"/>
  <c r="T9" i="271"/>
  <c r="T21" i="271"/>
  <c r="T18" i="271"/>
  <c r="T35" i="271"/>
  <c r="T6" i="273"/>
  <c r="T8" i="273"/>
  <c r="T30" i="273"/>
  <c r="T27" i="273"/>
  <c r="T9" i="273"/>
  <c r="T25" i="273"/>
  <c r="T34" i="273"/>
  <c r="T7" i="273"/>
  <c r="T11" i="273"/>
  <c r="T29" i="273"/>
  <c r="T10" i="273"/>
  <c r="T13" i="273"/>
  <c r="T18" i="273"/>
  <c r="T16" i="273"/>
  <c r="T31" i="273"/>
  <c r="T28" i="273"/>
  <c r="T23" i="273"/>
  <c r="T32" i="273"/>
  <c r="T35" i="273"/>
  <c r="T12" i="273"/>
  <c r="T21" i="273"/>
  <c r="T15" i="273"/>
  <c r="T14" i="273"/>
  <c r="T33" i="273"/>
  <c r="T26" i="273"/>
  <c r="T20" i="273"/>
  <c r="T17" i="273"/>
  <c r="T22" i="273"/>
  <c r="T19" i="273"/>
  <c r="T24" i="273"/>
  <c r="P26" i="266"/>
  <c r="W26" i="266"/>
  <c r="V26" i="266"/>
  <c r="X26" i="266"/>
  <c r="P25" i="266"/>
  <c r="X25" i="266"/>
  <c r="W25" i="266"/>
  <c r="V25" i="266"/>
  <c r="P23" i="266"/>
  <c r="V23" i="266"/>
  <c r="W23" i="266"/>
  <c r="X23" i="266"/>
  <c r="P22" i="266"/>
  <c r="W22" i="266"/>
  <c r="V22" i="266"/>
  <c r="X22" i="266"/>
  <c r="P24" i="266"/>
  <c r="V24" i="266"/>
  <c r="X24" i="266"/>
  <c r="W24" i="266"/>
  <c r="P18" i="266"/>
  <c r="W18" i="266"/>
  <c r="V18" i="266"/>
  <c r="X18" i="266"/>
  <c r="P20" i="266"/>
  <c r="X20" i="266"/>
  <c r="W20" i="266"/>
  <c r="V20" i="266"/>
  <c r="P19" i="266"/>
  <c r="V19" i="266"/>
  <c r="W19" i="266"/>
  <c r="X19" i="266"/>
  <c r="V16" i="265"/>
  <c r="W16" i="265"/>
  <c r="X16" i="265"/>
  <c r="P16" i="265"/>
  <c r="P18" i="265"/>
  <c r="X18" i="265"/>
  <c r="W18" i="265"/>
  <c r="V18" i="265"/>
  <c r="P25" i="265"/>
  <c r="V25" i="265"/>
  <c r="X25" i="265"/>
  <c r="W25" i="265"/>
  <c r="P24" i="265"/>
  <c r="V24" i="265"/>
  <c r="X24" i="265"/>
  <c r="W24" i="265"/>
  <c r="P21" i="265"/>
  <c r="X21" i="265"/>
  <c r="W21" i="265"/>
  <c r="V21" i="265"/>
  <c r="P22" i="265"/>
  <c r="X22" i="265"/>
  <c r="V22" i="265"/>
  <c r="W22" i="265"/>
  <c r="P19" i="265"/>
  <c r="W19" i="265"/>
  <c r="V19" i="265"/>
  <c r="X19" i="265"/>
  <c r="P23" i="265"/>
  <c r="W23" i="265"/>
  <c r="X23" i="265"/>
  <c r="V23" i="265"/>
  <c r="V20" i="265"/>
  <c r="X20" i="265"/>
  <c r="W20" i="265"/>
  <c r="W17" i="265"/>
  <c r="X17" i="265"/>
  <c r="V17" i="265"/>
  <c r="F19" i="264"/>
  <c r="L19" i="264"/>
  <c r="F20" i="264"/>
  <c r="V19" i="264"/>
  <c r="L25" i="264"/>
  <c r="L18" i="264"/>
  <c r="G19" i="264"/>
  <c r="W19" i="264"/>
  <c r="L22" i="264"/>
  <c r="G23" i="264"/>
  <c r="X17" i="264"/>
  <c r="G22" i="264"/>
  <c r="F17" i="264"/>
  <c r="V17" i="264"/>
  <c r="G20" i="264"/>
  <c r="F21" i="264"/>
  <c r="G24" i="264"/>
  <c r="F25" i="264"/>
  <c r="G18" i="264"/>
  <c r="L16" i="264"/>
  <c r="W17" i="264"/>
  <c r="F18" i="264"/>
  <c r="L20" i="264"/>
  <c r="G21" i="264"/>
  <c r="F22" i="264"/>
  <c r="L24" i="264"/>
  <c r="G25" i="264"/>
  <c r="F26" i="263"/>
  <c r="N24" i="263"/>
  <c r="G26" i="263"/>
  <c r="L20" i="263"/>
  <c r="L26" i="263"/>
  <c r="L16" i="263"/>
  <c r="F18" i="263"/>
  <c r="L17" i="263"/>
  <c r="G18" i="263"/>
  <c r="T29" i="277"/>
  <c r="T32" i="277"/>
  <c r="T10" i="277"/>
  <c r="T25" i="277"/>
  <c r="T7" i="277"/>
  <c r="T22" i="277"/>
  <c r="T19" i="277"/>
  <c r="T33" i="277"/>
  <c r="O13" i="264"/>
  <c r="F15" i="264"/>
  <c r="S26" i="267"/>
  <c r="T33" i="271"/>
  <c r="T6" i="271"/>
  <c r="T28" i="271"/>
  <c r="T14" i="271"/>
  <c r="T28" i="277"/>
  <c r="T31" i="277"/>
  <c r="T35" i="277"/>
  <c r="T6" i="277"/>
  <c r="T15" i="277"/>
  <c r="T8" i="277"/>
  <c r="T12" i="277"/>
  <c r="P25" i="263"/>
  <c r="T14" i="277"/>
  <c r="T21" i="277"/>
  <c r="T13" i="277"/>
  <c r="T9" i="277"/>
  <c r="T26" i="277"/>
  <c r="T23" i="277"/>
  <c r="G13" i="264"/>
  <c r="S17" i="267"/>
  <c r="L13" i="263"/>
  <c r="F11" i="264"/>
  <c r="S11" i="267"/>
  <c r="T9" i="276"/>
  <c r="T7" i="276"/>
  <c r="T21" i="276"/>
  <c r="T19" i="276"/>
  <c r="T33" i="276"/>
  <c r="T23" i="276"/>
  <c r="T14" i="276"/>
  <c r="G15" i="263"/>
  <c r="N11" i="264"/>
  <c r="V11" i="264" s="1"/>
  <c r="G15" i="264"/>
  <c r="L15" i="264"/>
  <c r="S34" i="267"/>
  <c r="S31" i="267"/>
  <c r="T13" i="276"/>
  <c r="T32" i="276"/>
  <c r="T34" i="276"/>
  <c r="T29" i="276"/>
  <c r="T17" i="276"/>
  <c r="T26" i="276"/>
  <c r="T9" i="278"/>
  <c r="T23" i="278"/>
  <c r="T6" i="278"/>
  <c r="T21" i="278"/>
  <c r="T24" i="278"/>
  <c r="T7" i="278"/>
  <c r="T16" i="278"/>
  <c r="T30" i="278"/>
  <c r="T19" i="278"/>
  <c r="T35" i="278"/>
  <c r="T13" i="278"/>
  <c r="T25" i="278"/>
  <c r="T26" i="278"/>
  <c r="T8" i="278"/>
  <c r="T33" i="278"/>
  <c r="T17" i="278"/>
  <c r="T20" i="278"/>
  <c r="T34" i="278"/>
  <c r="T14" i="278"/>
  <c r="T15" i="278"/>
  <c r="T31" i="278"/>
  <c r="T29" i="278"/>
  <c r="T32" i="278"/>
  <c r="T12" i="278"/>
  <c r="T22" i="278"/>
  <c r="T18" i="278"/>
  <c r="T28" i="278"/>
  <c r="T27" i="278"/>
  <c r="T10" i="278"/>
  <c r="T21" i="275"/>
  <c r="T32" i="275"/>
  <c r="T22" i="275"/>
  <c r="T34" i="275"/>
  <c r="T35" i="275"/>
  <c r="T13" i="275"/>
  <c r="T9" i="275"/>
  <c r="T6" i="275"/>
  <c r="T8" i="275"/>
  <c r="T27" i="275"/>
  <c r="T16" i="275"/>
  <c r="T11" i="275"/>
  <c r="T18" i="275"/>
  <c r="T33" i="275"/>
  <c r="T24" i="275"/>
  <c r="T7" i="275"/>
  <c r="T23" i="275"/>
  <c r="T14" i="275"/>
  <c r="T15" i="275"/>
  <c r="T28" i="275"/>
  <c r="T26" i="275"/>
  <c r="T12" i="275"/>
  <c r="T19" i="275"/>
  <c r="T29" i="275"/>
  <c r="T31" i="275"/>
  <c r="T10" i="275"/>
  <c r="T25" i="275"/>
  <c r="T30" i="275"/>
  <c r="T20" i="275"/>
  <c r="T17" i="275"/>
  <c r="T32" i="274"/>
  <c r="T34" i="274"/>
  <c r="T9" i="274"/>
  <c r="T6" i="274"/>
  <c r="T21" i="274"/>
  <c r="T27" i="274"/>
  <c r="T28" i="274"/>
  <c r="T25" i="274"/>
  <c r="T12" i="274"/>
  <c r="T35" i="274"/>
  <c r="T30" i="274"/>
  <c r="T19" i="274"/>
  <c r="T24" i="274"/>
  <c r="T13" i="274"/>
  <c r="T17" i="274"/>
  <c r="T23" i="274"/>
  <c r="T16" i="274"/>
  <c r="T11" i="274"/>
  <c r="T22" i="274"/>
  <c r="T26" i="274"/>
  <c r="T14" i="274"/>
  <c r="T7" i="274"/>
  <c r="T8" i="274"/>
  <c r="T15" i="274"/>
  <c r="T31" i="274"/>
  <c r="T20" i="274"/>
  <c r="T33" i="274"/>
  <c r="T18" i="274"/>
  <c r="T29" i="274"/>
  <c r="T10" i="274"/>
  <c r="T8" i="272"/>
  <c r="T31" i="272"/>
  <c r="T29" i="272"/>
  <c r="T32" i="272"/>
  <c r="T22" i="272"/>
  <c r="T13" i="272"/>
  <c r="T19" i="272"/>
  <c r="T23" i="272"/>
  <c r="T14" i="272"/>
  <c r="T25" i="272"/>
  <c r="T34" i="272"/>
  <c r="T18" i="272"/>
  <c r="T16" i="272"/>
  <c r="T24" i="272"/>
  <c r="T15" i="272"/>
  <c r="T35" i="272"/>
  <c r="T33" i="272"/>
  <c r="T6" i="272"/>
  <c r="T26" i="272"/>
  <c r="T17" i="272"/>
  <c r="T28" i="272"/>
  <c r="T11" i="272"/>
  <c r="T10" i="272"/>
  <c r="T21" i="272"/>
  <c r="T30" i="272"/>
  <c r="T9" i="272"/>
  <c r="T20" i="272"/>
  <c r="T7" i="272"/>
  <c r="T27" i="272"/>
  <c r="T25" i="271"/>
  <c r="T23" i="271"/>
  <c r="T29" i="271"/>
  <c r="T30" i="271"/>
  <c r="T8" i="271"/>
  <c r="T7" i="271"/>
  <c r="T10" i="271"/>
  <c r="T13" i="271"/>
  <c r="T15" i="271"/>
  <c r="T34" i="271"/>
  <c r="T24" i="271"/>
  <c r="T17" i="271"/>
  <c r="T32" i="271"/>
  <c r="T27" i="271"/>
  <c r="T12" i="270"/>
  <c r="T10" i="270"/>
  <c r="T27" i="270"/>
  <c r="T29" i="270"/>
  <c r="T21" i="270"/>
  <c r="T26" i="270"/>
  <c r="T28" i="270"/>
  <c r="T24" i="270"/>
  <c r="T23" i="270"/>
  <c r="T30" i="270"/>
  <c r="T6" i="270"/>
  <c r="T8" i="270"/>
  <c r="T22" i="270"/>
  <c r="T17" i="270"/>
  <c r="T33" i="270"/>
  <c r="T16" i="270"/>
  <c r="T20" i="270"/>
  <c r="T31" i="270"/>
  <c r="T19" i="270"/>
  <c r="T35" i="270"/>
  <c r="T25" i="270"/>
  <c r="T32" i="270"/>
  <c r="T7" i="270"/>
  <c r="T18" i="270"/>
  <c r="T34" i="270"/>
  <c r="T9" i="270"/>
  <c r="T13" i="270"/>
  <c r="T15" i="270"/>
  <c r="T11" i="270"/>
  <c r="T21" i="269"/>
  <c r="T19" i="269"/>
  <c r="T22" i="269"/>
  <c r="T20" i="269"/>
  <c r="T33" i="269"/>
  <c r="T6" i="269"/>
  <c r="T29" i="269"/>
  <c r="T8" i="269"/>
  <c r="T16" i="269"/>
  <c r="T24" i="269"/>
  <c r="T27" i="269"/>
  <c r="T34" i="269"/>
  <c r="T18" i="269"/>
  <c r="T7" i="269"/>
  <c r="T10" i="269"/>
  <c r="T31" i="269"/>
  <c r="T14" i="269"/>
  <c r="T28" i="269"/>
  <c r="T17" i="269"/>
  <c r="T23" i="269"/>
  <c r="T25" i="269"/>
  <c r="T26" i="269"/>
  <c r="T11" i="269"/>
  <c r="T30" i="269"/>
  <c r="T32" i="269"/>
  <c r="T15" i="269"/>
  <c r="T9" i="269"/>
  <c r="T35" i="269"/>
  <c r="T13" i="269"/>
  <c r="T23" i="268"/>
  <c r="T8" i="268"/>
  <c r="T13" i="268"/>
  <c r="T7" i="268"/>
  <c r="T15" i="268"/>
  <c r="T30" i="268"/>
  <c r="T22" i="268"/>
  <c r="T31" i="268"/>
  <c r="T9" i="268"/>
  <c r="T27" i="268"/>
  <c r="T26" i="268"/>
  <c r="T12" i="268"/>
  <c r="T25" i="268"/>
  <c r="T10" i="268"/>
  <c r="T11" i="268"/>
  <c r="T21" i="268"/>
  <c r="T6" i="268"/>
  <c r="T24" i="268"/>
  <c r="T29" i="268"/>
  <c r="T20" i="268"/>
  <c r="T18" i="268"/>
  <c r="T32" i="268"/>
  <c r="T17" i="268"/>
  <c r="T16" i="268"/>
  <c r="T19" i="268"/>
  <c r="T33" i="268"/>
  <c r="T35" i="268"/>
  <c r="T34" i="268"/>
  <c r="T28" i="268"/>
  <c r="T14" i="268"/>
  <c r="S32" i="267"/>
  <c r="S23" i="267"/>
  <c r="S25" i="267"/>
  <c r="S22" i="267"/>
  <c r="S16" i="267"/>
  <c r="S9" i="267"/>
  <c r="S30" i="267"/>
  <c r="S35" i="267"/>
  <c r="S10" i="267"/>
  <c r="S14" i="267"/>
  <c r="S15" i="267"/>
  <c r="S13" i="267"/>
  <c r="S18" i="267"/>
  <c r="W5" i="267"/>
  <c r="S29" i="267"/>
  <c r="S19" i="267"/>
  <c r="S21" i="267"/>
  <c r="S24" i="267"/>
  <c r="S28" i="267"/>
  <c r="S20" i="267"/>
  <c r="P16" i="266"/>
  <c r="X16" i="266"/>
  <c r="V16" i="266"/>
  <c r="W16" i="266"/>
  <c r="P15" i="266"/>
  <c r="W15" i="266"/>
  <c r="X15" i="266"/>
  <c r="V15" i="266"/>
  <c r="P14" i="266"/>
  <c r="V14" i="266"/>
  <c r="X14" i="266"/>
  <c r="W14" i="266"/>
  <c r="P11" i="266"/>
  <c r="X11" i="266"/>
  <c r="W11" i="266"/>
  <c r="V11" i="266"/>
  <c r="P10" i="266"/>
  <c r="X10" i="266"/>
  <c r="W10" i="266"/>
  <c r="V10" i="266"/>
  <c r="P9" i="266"/>
  <c r="X9" i="266"/>
  <c r="W9" i="266"/>
  <c r="V9" i="266"/>
  <c r="K3" i="266"/>
  <c r="V12" i="266"/>
  <c r="X12" i="266"/>
  <c r="W12" i="266"/>
  <c r="P14" i="265"/>
  <c r="W14" i="265"/>
  <c r="V14" i="265"/>
  <c r="X14" i="265"/>
  <c r="P15" i="265"/>
  <c r="X15" i="265"/>
  <c r="W15" i="265"/>
  <c r="V15" i="265"/>
  <c r="K3" i="265"/>
  <c r="O29" i="264"/>
  <c r="N27" i="264"/>
  <c r="F12" i="264"/>
  <c r="N15" i="264"/>
  <c r="N26" i="264"/>
  <c r="N28" i="264"/>
  <c r="N30" i="264"/>
  <c r="P6" i="264"/>
  <c r="N12" i="264"/>
  <c r="W12" i="264" s="1"/>
  <c r="N14" i="264"/>
  <c r="P14" i="264" s="1"/>
  <c r="N16" i="264"/>
  <c r="N34" i="264"/>
  <c r="AA7" i="264"/>
  <c r="O19" i="264"/>
  <c r="Q20" i="264"/>
  <c r="R14" i="264"/>
  <c r="Q13" i="264"/>
  <c r="O17" i="264"/>
  <c r="Q18" i="264"/>
  <c r="P13" i="264"/>
  <c r="W13" i="264"/>
  <c r="X13" i="264"/>
  <c r="V13" i="264"/>
  <c r="N25" i="264"/>
  <c r="Q29" i="264"/>
  <c r="L6" i="264"/>
  <c r="AA35" i="264"/>
  <c r="L8" i="264"/>
  <c r="AA20" i="264"/>
  <c r="N9" i="264"/>
  <c r="F10" i="264"/>
  <c r="R10" i="264"/>
  <c r="G11" i="264"/>
  <c r="O11" i="264"/>
  <c r="X11" i="264"/>
  <c r="G12" i="264"/>
  <c r="Q14" i="264"/>
  <c r="N21" i="264"/>
  <c r="N22" i="264"/>
  <c r="N23" i="264"/>
  <c r="N24" i="264"/>
  <c r="R26" i="264"/>
  <c r="Q30" i="264"/>
  <c r="N32" i="264"/>
  <c r="P32" i="264" s="1"/>
  <c r="O33" i="264"/>
  <c r="O8" i="264"/>
  <c r="N10" i="264"/>
  <c r="W11" i="264"/>
  <c r="P19" i="264"/>
  <c r="R9" i="264"/>
  <c r="Q10" i="264"/>
  <c r="P11" i="264"/>
  <c r="L11" i="264"/>
  <c r="P12" i="264"/>
  <c r="L12" i="264"/>
  <c r="N18" i="264"/>
  <c r="N20" i="264"/>
  <c r="R22" i="264"/>
  <c r="Q26" i="264"/>
  <c r="Q28" i="264"/>
  <c r="N31" i="264"/>
  <c r="Q33" i="264"/>
  <c r="Q34" i="264"/>
  <c r="L7" i="264"/>
  <c r="Q9" i="264"/>
  <c r="L9" i="264"/>
  <c r="F13" i="264"/>
  <c r="R18" i="264"/>
  <c r="Q22" i="264"/>
  <c r="Q32" i="264"/>
  <c r="N35" i="264"/>
  <c r="Q11" i="264"/>
  <c r="AA12" i="264"/>
  <c r="AA16" i="264"/>
  <c r="Q19" i="264"/>
  <c r="P20" i="264"/>
  <c r="Q27" i="264"/>
  <c r="AA28" i="264"/>
  <c r="R30" i="264"/>
  <c r="Q31" i="264"/>
  <c r="AA32" i="264"/>
  <c r="R34" i="264"/>
  <c r="Q35" i="264"/>
  <c r="AA6" i="264"/>
  <c r="Q7" i="264"/>
  <c r="R8" i="264"/>
  <c r="R11" i="264"/>
  <c r="Q12" i="264"/>
  <c r="AA13" i="264"/>
  <c r="R15" i="264"/>
  <c r="Q16" i="264"/>
  <c r="AA17" i="264"/>
  <c r="R19" i="264"/>
  <c r="AA21" i="264"/>
  <c r="R23" i="264"/>
  <c r="Q24" i="264"/>
  <c r="AA25" i="264"/>
  <c r="R27" i="264"/>
  <c r="AA29" i="264"/>
  <c r="R31" i="264"/>
  <c r="AA33" i="264"/>
  <c r="R35" i="264"/>
  <c r="AA24" i="264"/>
  <c r="AA10" i="264"/>
  <c r="AA14" i="264"/>
  <c r="R16" i="264"/>
  <c r="Q17" i="264"/>
  <c r="AA18" i="264"/>
  <c r="R20" i="264"/>
  <c r="Q21" i="264"/>
  <c r="AA22" i="264"/>
  <c r="R24" i="264"/>
  <c r="Q25" i="264"/>
  <c r="AA26" i="264"/>
  <c r="R28" i="264"/>
  <c r="AA30" i="264"/>
  <c r="R32" i="264"/>
  <c r="AA34" i="264"/>
  <c r="P7" i="264"/>
  <c r="Q8" i="264"/>
  <c r="Q15" i="264"/>
  <c r="Q23" i="264"/>
  <c r="Q6" i="264"/>
  <c r="R7" i="264"/>
  <c r="AA9" i="264"/>
  <c r="R12" i="264"/>
  <c r="B2" i="264"/>
  <c r="R6" i="264"/>
  <c r="AA8" i="264"/>
  <c r="AA11" i="264"/>
  <c r="R13" i="264"/>
  <c r="AA15" i="264"/>
  <c r="R17" i="264"/>
  <c r="AA19" i="264"/>
  <c r="R21" i="264"/>
  <c r="AA23" i="264"/>
  <c r="R25" i="264"/>
  <c r="AA27" i="264"/>
  <c r="R29" i="264"/>
  <c r="AA31" i="264"/>
  <c r="N22" i="263"/>
  <c r="P22" i="263" s="1"/>
  <c r="F10" i="263"/>
  <c r="G11" i="263"/>
  <c r="N8" i="263"/>
  <c r="P8" i="263" s="1"/>
  <c r="N9" i="263"/>
  <c r="X9" i="263" s="1"/>
  <c r="G12" i="263"/>
  <c r="O11" i="263"/>
  <c r="N23" i="263"/>
  <c r="P23" i="263" s="1"/>
  <c r="L9" i="263"/>
  <c r="N34" i="263"/>
  <c r="R26" i="263"/>
  <c r="AA35" i="263"/>
  <c r="R10" i="263"/>
  <c r="Q29" i="263"/>
  <c r="O25" i="263"/>
  <c r="O27" i="263"/>
  <c r="W11" i="263"/>
  <c r="X11" i="263"/>
  <c r="V11" i="263"/>
  <c r="W9" i="263"/>
  <c r="I6" i="263"/>
  <c r="AA7" i="263"/>
  <c r="R9" i="263"/>
  <c r="Q10" i="263"/>
  <c r="L10" i="263"/>
  <c r="P11" i="263"/>
  <c r="L11" i="263"/>
  <c r="Q12" i="263"/>
  <c r="L12" i="263"/>
  <c r="N17" i="263"/>
  <c r="N18" i="263"/>
  <c r="N19" i="263"/>
  <c r="P19" i="263" s="1"/>
  <c r="N20" i="263"/>
  <c r="O21" i="263"/>
  <c r="R22" i="263"/>
  <c r="Q26" i="263"/>
  <c r="P27" i="263"/>
  <c r="N32" i="263"/>
  <c r="P32" i="263" s="1"/>
  <c r="O33" i="263"/>
  <c r="AA20" i="263"/>
  <c r="Q30" i="263"/>
  <c r="Q6" i="263"/>
  <c r="Q9" i="263"/>
  <c r="F13" i="263"/>
  <c r="N13" i="263"/>
  <c r="N14" i="263"/>
  <c r="P14" i="263" s="1"/>
  <c r="N15" i="263"/>
  <c r="P15" i="263" s="1"/>
  <c r="N16" i="263"/>
  <c r="R18" i="263"/>
  <c r="Q22" i="263"/>
  <c r="P24" i="263"/>
  <c r="N29" i="263"/>
  <c r="N30" i="263"/>
  <c r="N31" i="263"/>
  <c r="Q33" i="263"/>
  <c r="Q34" i="263"/>
  <c r="Q14" i="263"/>
  <c r="P6" i="263"/>
  <c r="I7" i="263"/>
  <c r="I9" i="263"/>
  <c r="N10" i="263"/>
  <c r="F11" i="263"/>
  <c r="F12" i="263"/>
  <c r="N12" i="263"/>
  <c r="G13" i="263"/>
  <c r="R14" i="263"/>
  <c r="Q18" i="263"/>
  <c r="P20" i="263"/>
  <c r="N26" i="263"/>
  <c r="N28" i="263"/>
  <c r="P28" i="263" s="1"/>
  <c r="R30" i="263"/>
  <c r="Q32" i="263"/>
  <c r="N35" i="263"/>
  <c r="P7" i="263"/>
  <c r="Q11" i="263"/>
  <c r="P12" i="263"/>
  <c r="AA12" i="263"/>
  <c r="AA16" i="263"/>
  <c r="Q19" i="263"/>
  <c r="AA24" i="263"/>
  <c r="AA28" i="263"/>
  <c r="AA32" i="263"/>
  <c r="R34" i="263"/>
  <c r="Q35" i="263"/>
  <c r="AA6" i="263"/>
  <c r="Q7" i="263"/>
  <c r="R8" i="263"/>
  <c r="R11" i="263"/>
  <c r="AA13" i="263"/>
  <c r="R15" i="263"/>
  <c r="Q16" i="263"/>
  <c r="AA17" i="263"/>
  <c r="R19" i="263"/>
  <c r="Q20" i="263"/>
  <c r="AA21" i="263"/>
  <c r="R23" i="263"/>
  <c r="Q24" i="263"/>
  <c r="AA25" i="263"/>
  <c r="R27" i="263"/>
  <c r="Q28" i="263"/>
  <c r="AA29" i="263"/>
  <c r="R31" i="263"/>
  <c r="AA33" i="263"/>
  <c r="R35" i="263"/>
  <c r="Q15" i="263"/>
  <c r="Q23" i="263"/>
  <c r="AA10" i="263"/>
  <c r="Q13" i="263"/>
  <c r="AA14" i="263"/>
  <c r="R16" i="263"/>
  <c r="Q17" i="263"/>
  <c r="AA18" i="263"/>
  <c r="R20" i="263"/>
  <c r="Q21" i="263"/>
  <c r="AA22" i="263"/>
  <c r="R24" i="263"/>
  <c r="Q25" i="263"/>
  <c r="AA26" i="263"/>
  <c r="R28" i="263"/>
  <c r="AA30" i="263"/>
  <c r="R32" i="263"/>
  <c r="AA34" i="263"/>
  <c r="Q8" i="263"/>
  <c r="Q27" i="263"/>
  <c r="Q31" i="263"/>
  <c r="R7" i="263"/>
  <c r="AA9" i="263"/>
  <c r="R12" i="263"/>
  <c r="B2" i="263"/>
  <c r="R6" i="263"/>
  <c r="AA8" i="263"/>
  <c r="AA11" i="263"/>
  <c r="R13" i="263"/>
  <c r="AA15" i="263"/>
  <c r="R17" i="263"/>
  <c r="AA19" i="263"/>
  <c r="R21" i="263"/>
  <c r="AA23" i="263"/>
  <c r="R25" i="263"/>
  <c r="AA27" i="263"/>
  <c r="R29" i="263"/>
  <c r="AA31" i="263"/>
  <c r="E36" i="262"/>
  <c r="D36" i="262"/>
  <c r="C36" i="262"/>
  <c r="AB35" i="262"/>
  <c r="M35" i="262"/>
  <c r="L35" i="262"/>
  <c r="K35" i="262"/>
  <c r="J35" i="262"/>
  <c r="H35" i="262"/>
  <c r="I35" i="262" s="1"/>
  <c r="G35" i="262"/>
  <c r="F35" i="262"/>
  <c r="B35" i="262"/>
  <c r="AB34" i="262"/>
  <c r="M34" i="262"/>
  <c r="O35" i="262" s="1"/>
  <c r="K34" i="262"/>
  <c r="J34" i="262"/>
  <c r="H34" i="262"/>
  <c r="I34" i="262" s="1"/>
  <c r="F34" i="262"/>
  <c r="B34" i="262"/>
  <c r="AB33" i="262"/>
  <c r="M33" i="262"/>
  <c r="O34" i="262" s="1"/>
  <c r="K33" i="262"/>
  <c r="J33" i="262"/>
  <c r="H33" i="262"/>
  <c r="I33" i="262" s="1"/>
  <c r="B33" i="262"/>
  <c r="AB32" i="262"/>
  <c r="M32" i="262"/>
  <c r="O33" i="262" s="1"/>
  <c r="L32" i="262"/>
  <c r="K32" i="262"/>
  <c r="J32" i="262"/>
  <c r="H32" i="262"/>
  <c r="I32" i="262" s="1"/>
  <c r="B32" i="262"/>
  <c r="AB31" i="262"/>
  <c r="M31" i="262"/>
  <c r="O32" i="262" s="1"/>
  <c r="K31" i="262"/>
  <c r="J31" i="262"/>
  <c r="H31" i="262"/>
  <c r="I31" i="262" s="1"/>
  <c r="B31" i="262"/>
  <c r="AB30" i="262"/>
  <c r="M30" i="262"/>
  <c r="O31" i="262" s="1"/>
  <c r="K30" i="262"/>
  <c r="J30" i="262"/>
  <c r="H30" i="262"/>
  <c r="I30" i="262" s="1"/>
  <c r="B30" i="262"/>
  <c r="AB29" i="262"/>
  <c r="M29" i="262"/>
  <c r="O30" i="262" s="1"/>
  <c r="K29" i="262"/>
  <c r="J29" i="262"/>
  <c r="H29" i="262"/>
  <c r="I29" i="262" s="1"/>
  <c r="B29" i="262"/>
  <c r="AB28" i="262"/>
  <c r="M28" i="262"/>
  <c r="O29" i="262" s="1"/>
  <c r="K28" i="262"/>
  <c r="J28" i="262"/>
  <c r="H28" i="262"/>
  <c r="I28" i="262" s="1"/>
  <c r="G28" i="262"/>
  <c r="B28" i="262"/>
  <c r="AB27" i="262"/>
  <c r="M27" i="262"/>
  <c r="O28" i="262" s="1"/>
  <c r="K27" i="262"/>
  <c r="J27" i="262"/>
  <c r="H27" i="262"/>
  <c r="I27" i="262" s="1"/>
  <c r="G27" i="262"/>
  <c r="F27" i="262"/>
  <c r="B27" i="262"/>
  <c r="AB26" i="262"/>
  <c r="M26" i="262"/>
  <c r="O27" i="262" s="1"/>
  <c r="K26" i="262"/>
  <c r="J26" i="262"/>
  <c r="H26" i="262"/>
  <c r="I26" i="262" s="1"/>
  <c r="B26" i="262"/>
  <c r="AB25" i="262"/>
  <c r="M25" i="262"/>
  <c r="O26" i="262" s="1"/>
  <c r="K25" i="262"/>
  <c r="J25" i="262"/>
  <c r="I25" i="262"/>
  <c r="H25" i="262"/>
  <c r="G25" i="262"/>
  <c r="B25" i="262"/>
  <c r="AB24" i="262"/>
  <c r="M24" i="262"/>
  <c r="O25" i="262" s="1"/>
  <c r="K24" i="262"/>
  <c r="J24" i="262"/>
  <c r="H24" i="262"/>
  <c r="I24" i="262" s="1"/>
  <c r="G24" i="262"/>
  <c r="F24" i="262"/>
  <c r="B24" i="262"/>
  <c r="AB23" i="262"/>
  <c r="X23" i="262"/>
  <c r="W23" i="262"/>
  <c r="V23" i="262"/>
  <c r="M23" i="262"/>
  <c r="O24" i="262" s="1"/>
  <c r="L23" i="262"/>
  <c r="K23" i="262"/>
  <c r="J23" i="262"/>
  <c r="I23" i="262"/>
  <c r="H23" i="262"/>
  <c r="G23" i="262"/>
  <c r="F23" i="262"/>
  <c r="B23" i="262"/>
  <c r="AB22" i="262"/>
  <c r="X22" i="262"/>
  <c r="W22" i="262"/>
  <c r="V22" i="262"/>
  <c r="M22" i="262"/>
  <c r="O23" i="262" s="1"/>
  <c r="L22" i="262"/>
  <c r="K22" i="262"/>
  <c r="J22" i="262"/>
  <c r="I22" i="262"/>
  <c r="H22" i="262"/>
  <c r="G22" i="262"/>
  <c r="F22" i="262"/>
  <c r="B22" i="262"/>
  <c r="AB21" i="262"/>
  <c r="M21" i="262"/>
  <c r="O22" i="262" s="1"/>
  <c r="K21" i="262"/>
  <c r="J21" i="262"/>
  <c r="I21" i="262"/>
  <c r="H21" i="262"/>
  <c r="G21" i="262"/>
  <c r="B21" i="262"/>
  <c r="AB20" i="262"/>
  <c r="M20" i="262"/>
  <c r="O21" i="262" s="1"/>
  <c r="L20" i="262"/>
  <c r="K20" i="262"/>
  <c r="J20" i="262"/>
  <c r="H20" i="262"/>
  <c r="I20" i="262" s="1"/>
  <c r="G20" i="262"/>
  <c r="F20" i="262"/>
  <c r="B20" i="262"/>
  <c r="AB19" i="262"/>
  <c r="M19" i="262"/>
  <c r="O20" i="262" s="1"/>
  <c r="K19" i="262"/>
  <c r="J19" i="262"/>
  <c r="H19" i="262"/>
  <c r="I19" i="262" s="1"/>
  <c r="B19" i="262"/>
  <c r="AB18" i="262"/>
  <c r="M18" i="262"/>
  <c r="O19" i="262" s="1"/>
  <c r="K18" i="262"/>
  <c r="J18" i="262"/>
  <c r="H18" i="262"/>
  <c r="I18" i="262" s="1"/>
  <c r="B18" i="262"/>
  <c r="AB17" i="262"/>
  <c r="M17" i="262"/>
  <c r="O18" i="262" s="1"/>
  <c r="L17" i="262"/>
  <c r="K17" i="262"/>
  <c r="J17" i="262"/>
  <c r="H17" i="262"/>
  <c r="I17" i="262" s="1"/>
  <c r="G17" i="262"/>
  <c r="B17" i="262"/>
  <c r="AB16" i="262"/>
  <c r="M16" i="262"/>
  <c r="O17" i="262" s="1"/>
  <c r="K16" i="262"/>
  <c r="J16" i="262"/>
  <c r="H16" i="262"/>
  <c r="I16" i="262" s="1"/>
  <c r="B16" i="262"/>
  <c r="AB15" i="262"/>
  <c r="X15" i="262"/>
  <c r="W15" i="262"/>
  <c r="V15" i="262"/>
  <c r="M15" i="262"/>
  <c r="O16" i="262" s="1"/>
  <c r="L15" i="262"/>
  <c r="K15" i="262"/>
  <c r="J15" i="262"/>
  <c r="I15" i="262"/>
  <c r="H15" i="262"/>
  <c r="G15" i="262"/>
  <c r="F15" i="262"/>
  <c r="B15" i="262"/>
  <c r="AB14" i="262"/>
  <c r="M14" i="262"/>
  <c r="O15" i="262" s="1"/>
  <c r="K14" i="262"/>
  <c r="J14" i="262"/>
  <c r="H14" i="262"/>
  <c r="I14" i="262" s="1"/>
  <c r="B14" i="262"/>
  <c r="AB13" i="262"/>
  <c r="M13" i="262"/>
  <c r="O14" i="262" s="1"/>
  <c r="K13" i="262"/>
  <c r="J13" i="262"/>
  <c r="H13" i="262"/>
  <c r="I13" i="262" s="1"/>
  <c r="B13" i="262"/>
  <c r="AB12" i="262"/>
  <c r="M12" i="262"/>
  <c r="O13" i="262" s="1"/>
  <c r="K12" i="262"/>
  <c r="J12" i="262"/>
  <c r="H12" i="262"/>
  <c r="B12" i="262"/>
  <c r="AB11" i="262"/>
  <c r="M11" i="262"/>
  <c r="O12" i="262" s="1"/>
  <c r="K11" i="262"/>
  <c r="J11" i="262"/>
  <c r="H11" i="262"/>
  <c r="I11" i="262" s="1"/>
  <c r="B11" i="262"/>
  <c r="AB10" i="262"/>
  <c r="M10" i="262"/>
  <c r="O11" i="262" s="1"/>
  <c r="K10" i="262"/>
  <c r="J10" i="262"/>
  <c r="H10" i="262"/>
  <c r="I10" i="262" s="1"/>
  <c r="B10" i="262"/>
  <c r="AB9" i="262"/>
  <c r="M9" i="262"/>
  <c r="O10" i="262" s="1"/>
  <c r="K9" i="262"/>
  <c r="J9" i="262"/>
  <c r="H9" i="262"/>
  <c r="I9" i="262" s="1"/>
  <c r="B9" i="262"/>
  <c r="AB8" i="262"/>
  <c r="X8" i="262"/>
  <c r="W8" i="262"/>
  <c r="V8" i="262"/>
  <c r="S8" i="262"/>
  <c r="M8" i="262"/>
  <c r="O9" i="262" s="1"/>
  <c r="L8" i="262"/>
  <c r="K8" i="262"/>
  <c r="J8" i="262"/>
  <c r="H8" i="262"/>
  <c r="I8" i="262" s="1"/>
  <c r="B8" i="262"/>
  <c r="AB7" i="262"/>
  <c r="X7" i="262"/>
  <c r="W7" i="262"/>
  <c r="V7" i="262"/>
  <c r="S7" i="262"/>
  <c r="N7" i="262"/>
  <c r="M7" i="262"/>
  <c r="O8" i="262" s="1"/>
  <c r="L7" i="262"/>
  <c r="K7" i="262"/>
  <c r="J7" i="262"/>
  <c r="H7" i="262"/>
  <c r="I7" i="262" s="1"/>
  <c r="B7" i="262"/>
  <c r="AB6" i="262"/>
  <c r="X6" i="262"/>
  <c r="W6" i="262"/>
  <c r="V6" i="262"/>
  <c r="S6" i="262"/>
  <c r="O6" i="262"/>
  <c r="N6" i="262"/>
  <c r="M6" i="262"/>
  <c r="O7" i="262" s="1"/>
  <c r="L6" i="262"/>
  <c r="K6" i="262"/>
  <c r="J6" i="262"/>
  <c r="I6" i="262"/>
  <c r="H6" i="262"/>
  <c r="B6" i="262"/>
  <c r="V5" i="262"/>
  <c r="R33" i="262" s="1"/>
  <c r="H18" i="260"/>
  <c r="G14" i="260"/>
  <c r="G34" i="260"/>
  <c r="H40" i="260"/>
  <c r="P35" i="264" l="1"/>
  <c r="X35" i="264"/>
  <c r="W35" i="264"/>
  <c r="V35" i="264"/>
  <c r="P35" i="263"/>
  <c r="X35" i="263"/>
  <c r="W35" i="263"/>
  <c r="V35" i="263"/>
  <c r="L34" i="262"/>
  <c r="P34" i="264"/>
  <c r="W34" i="264"/>
  <c r="X34" i="264"/>
  <c r="V34" i="264"/>
  <c r="P34" i="263"/>
  <c r="X34" i="263"/>
  <c r="W34" i="263"/>
  <c r="V34" i="263"/>
  <c r="L3" i="266"/>
  <c r="S29" i="265"/>
  <c r="P30" i="264"/>
  <c r="V30" i="264"/>
  <c r="W30" i="264"/>
  <c r="X30" i="264"/>
  <c r="P28" i="264"/>
  <c r="X28" i="264"/>
  <c r="W28" i="264"/>
  <c r="V28" i="264"/>
  <c r="P31" i="264"/>
  <c r="X31" i="264"/>
  <c r="V31" i="264"/>
  <c r="W31" i="264"/>
  <c r="P31" i="263"/>
  <c r="X31" i="263"/>
  <c r="V31" i="263"/>
  <c r="W31" i="263"/>
  <c r="P30" i="263"/>
  <c r="V30" i="263"/>
  <c r="X30" i="263"/>
  <c r="W30" i="263"/>
  <c r="P29" i="263"/>
  <c r="W29" i="263"/>
  <c r="V29" i="263"/>
  <c r="X29" i="263"/>
  <c r="L27" i="262"/>
  <c r="L3" i="265"/>
  <c r="V27" i="264"/>
  <c r="X27" i="264"/>
  <c r="W27" i="264"/>
  <c r="P27" i="264"/>
  <c r="L24" i="262"/>
  <c r="F25" i="262"/>
  <c r="L25" i="262"/>
  <c r="L21" i="262"/>
  <c r="F21" i="262"/>
  <c r="L18" i="262"/>
  <c r="G18" i="262"/>
  <c r="F17" i="262"/>
  <c r="F18" i="262"/>
  <c r="S33" i="266"/>
  <c r="S10" i="266"/>
  <c r="S33" i="265"/>
  <c r="P26" i="264"/>
  <c r="V26" i="264"/>
  <c r="W26" i="264"/>
  <c r="X26" i="264"/>
  <c r="X20" i="264"/>
  <c r="W20" i="264"/>
  <c r="V20" i="264"/>
  <c r="P24" i="264"/>
  <c r="X24" i="264"/>
  <c r="W24" i="264"/>
  <c r="V24" i="264"/>
  <c r="P18" i="264"/>
  <c r="V18" i="264"/>
  <c r="X18" i="264"/>
  <c r="W18" i="264"/>
  <c r="P23" i="264"/>
  <c r="X23" i="264"/>
  <c r="W23" i="264"/>
  <c r="V23" i="264"/>
  <c r="P25" i="264"/>
  <c r="W25" i="264"/>
  <c r="V25" i="264"/>
  <c r="X25" i="264"/>
  <c r="P22" i="264"/>
  <c r="V22" i="264"/>
  <c r="W22" i="264"/>
  <c r="X22" i="264"/>
  <c r="P16" i="264"/>
  <c r="X16" i="264"/>
  <c r="W16" i="264"/>
  <c r="V16" i="264"/>
  <c r="P21" i="264"/>
  <c r="W21" i="264"/>
  <c r="V21" i="264"/>
  <c r="X21" i="264"/>
  <c r="X20" i="263"/>
  <c r="W20" i="263"/>
  <c r="V20" i="263"/>
  <c r="P26" i="263"/>
  <c r="V26" i="263"/>
  <c r="X26" i="263"/>
  <c r="W26" i="263"/>
  <c r="P17" i="263"/>
  <c r="X17" i="263"/>
  <c r="W17" i="263"/>
  <c r="V17" i="263"/>
  <c r="P18" i="263"/>
  <c r="W18" i="263"/>
  <c r="V18" i="263"/>
  <c r="X18" i="263"/>
  <c r="P16" i="263"/>
  <c r="W16" i="263"/>
  <c r="X16" i="263"/>
  <c r="V16" i="263"/>
  <c r="S34" i="265"/>
  <c r="T17" i="267"/>
  <c r="T35" i="267"/>
  <c r="T9" i="267"/>
  <c r="T30" i="267"/>
  <c r="T14" i="267"/>
  <c r="T7" i="267"/>
  <c r="T27" i="267"/>
  <c r="T12" i="267"/>
  <c r="T32" i="267"/>
  <c r="T33" i="267"/>
  <c r="T19" i="267"/>
  <c r="T29" i="267"/>
  <c r="T24" i="267"/>
  <c r="T26" i="267"/>
  <c r="T28" i="267"/>
  <c r="T8" i="267"/>
  <c r="T34" i="267"/>
  <c r="T21" i="267"/>
  <c r="T23" i="267"/>
  <c r="T18" i="267"/>
  <c r="T15" i="267"/>
  <c r="T31" i="267"/>
  <c r="T16" i="267"/>
  <c r="T22" i="267"/>
  <c r="T20" i="267"/>
  <c r="T13" i="267"/>
  <c r="T25" i="267"/>
  <c r="T6" i="267"/>
  <c r="T11" i="267"/>
  <c r="T10" i="267"/>
  <c r="N8" i="262"/>
  <c r="P8" i="262" s="1"/>
  <c r="L9" i="262"/>
  <c r="P6" i="262"/>
  <c r="L10" i="262"/>
  <c r="N9" i="262"/>
  <c r="P9" i="262" s="1"/>
  <c r="G11" i="262"/>
  <c r="N10" i="262"/>
  <c r="L13" i="262"/>
  <c r="N16" i="262"/>
  <c r="F11" i="262"/>
  <c r="N11" i="262"/>
  <c r="P11" i="262" s="1"/>
  <c r="N14" i="262"/>
  <c r="P14" i="262" s="1"/>
  <c r="F10" i="262"/>
  <c r="L11" i="262"/>
  <c r="F13" i="262"/>
  <c r="N13" i="262"/>
  <c r="P13" i="262" s="1"/>
  <c r="N15" i="262"/>
  <c r="P15" i="262" s="1"/>
  <c r="N12" i="262"/>
  <c r="G13" i="262"/>
  <c r="S24" i="266"/>
  <c r="S34" i="266"/>
  <c r="S14" i="266"/>
  <c r="S27" i="266"/>
  <c r="S30" i="266"/>
  <c r="S16" i="266"/>
  <c r="S28" i="266"/>
  <c r="S19" i="266"/>
  <c r="S31" i="266"/>
  <c r="S13" i="266"/>
  <c r="S20" i="266"/>
  <c r="W5" i="266"/>
  <c r="T9" i="266" s="1"/>
  <c r="S18" i="266"/>
  <c r="S11" i="266"/>
  <c r="S12" i="266"/>
  <c r="S35" i="266"/>
  <c r="S25" i="266"/>
  <c r="S15" i="266"/>
  <c r="S26" i="266"/>
  <c r="S17" i="266"/>
  <c r="S9" i="266"/>
  <c r="S23" i="266"/>
  <c r="S32" i="266"/>
  <c r="S21" i="266"/>
  <c r="S29" i="266"/>
  <c r="S22" i="266"/>
  <c r="S27" i="265"/>
  <c r="S32" i="265"/>
  <c r="S21" i="265"/>
  <c r="S30" i="265"/>
  <c r="S15" i="265"/>
  <c r="S25" i="265"/>
  <c r="S19" i="265"/>
  <c r="S22" i="265"/>
  <c r="S24" i="265"/>
  <c r="S17" i="265"/>
  <c r="S26" i="265"/>
  <c r="W5" i="265"/>
  <c r="T14" i="265" s="1"/>
  <c r="S14" i="265"/>
  <c r="S18" i="265"/>
  <c r="S35" i="265"/>
  <c r="S28" i="265"/>
  <c r="S23" i="265"/>
  <c r="S20" i="265"/>
  <c r="S16" i="265"/>
  <c r="S31" i="265"/>
  <c r="V15" i="264"/>
  <c r="X15" i="264"/>
  <c r="W15" i="264"/>
  <c r="P15" i="264"/>
  <c r="X12" i="264"/>
  <c r="V12" i="264"/>
  <c r="P9" i="264"/>
  <c r="X9" i="264"/>
  <c r="W9" i="264"/>
  <c r="V9" i="264"/>
  <c r="P10" i="264"/>
  <c r="V10" i="264"/>
  <c r="X10" i="264"/>
  <c r="W10" i="264"/>
  <c r="K3" i="264"/>
  <c r="V15" i="263"/>
  <c r="X15" i="263"/>
  <c r="W15" i="263"/>
  <c r="V9" i="263"/>
  <c r="P9" i="263"/>
  <c r="X12" i="263"/>
  <c r="W12" i="263"/>
  <c r="V12" i="263"/>
  <c r="P13" i="263"/>
  <c r="X13" i="263"/>
  <c r="W13" i="263"/>
  <c r="V13" i="263"/>
  <c r="P10" i="263"/>
  <c r="W10" i="263"/>
  <c r="X10" i="263"/>
  <c r="V10" i="263"/>
  <c r="K3" i="263"/>
  <c r="F19" i="262"/>
  <c r="F28" i="262"/>
  <c r="G29" i="262"/>
  <c r="G19" i="262"/>
  <c r="F12" i="262"/>
  <c r="F14" i="262"/>
  <c r="F16" i="262"/>
  <c r="F26" i="262"/>
  <c r="G12" i="262"/>
  <c r="G14" i="262"/>
  <c r="G16" i="262"/>
  <c r="G26" i="262"/>
  <c r="L28" i="262"/>
  <c r="F30" i="262"/>
  <c r="L30" i="262"/>
  <c r="G33" i="262"/>
  <c r="L29" i="262"/>
  <c r="G30" i="262"/>
  <c r="F31" i="262"/>
  <c r="L33" i="262"/>
  <c r="G34" i="262"/>
  <c r="G31" i="262"/>
  <c r="F32" i="262"/>
  <c r="F29" i="262"/>
  <c r="L31" i="262"/>
  <c r="G32" i="262"/>
  <c r="F33" i="262"/>
  <c r="L26" i="262"/>
  <c r="L19" i="262"/>
  <c r="N19" i="262"/>
  <c r="P19" i="262" s="1"/>
  <c r="L16" i="262"/>
  <c r="N18" i="262"/>
  <c r="N22" i="262"/>
  <c r="P22" i="262" s="1"/>
  <c r="N26" i="262"/>
  <c r="N30" i="262"/>
  <c r="N34" i="262"/>
  <c r="N17" i="262"/>
  <c r="N21" i="262"/>
  <c r="N25" i="262"/>
  <c r="N29" i="262"/>
  <c r="N33" i="262"/>
  <c r="N23" i="262"/>
  <c r="P23" i="262" s="1"/>
  <c r="N20" i="262"/>
  <c r="N24" i="262"/>
  <c r="N28" i="262"/>
  <c r="N32" i="262"/>
  <c r="N27" i="262"/>
  <c r="N31" i="262"/>
  <c r="N35" i="262"/>
  <c r="AA35" i="262"/>
  <c r="L14" i="262"/>
  <c r="AA7" i="262"/>
  <c r="Q10" i="262"/>
  <c r="I12" i="262"/>
  <c r="Q30" i="262"/>
  <c r="R6" i="262"/>
  <c r="Q13" i="262"/>
  <c r="AA8" i="262"/>
  <c r="R10" i="262"/>
  <c r="L12" i="262"/>
  <c r="R18" i="262"/>
  <c r="R26" i="262"/>
  <c r="Q28" i="262"/>
  <c r="R34" i="262"/>
  <c r="Q17" i="262"/>
  <c r="Q25" i="262"/>
  <c r="Q33" i="262"/>
  <c r="Q34" i="262"/>
  <c r="R9" i="262"/>
  <c r="R14" i="262"/>
  <c r="R22" i="262"/>
  <c r="Q24" i="262"/>
  <c r="R30" i="262"/>
  <c r="Q32" i="262"/>
  <c r="Q21" i="262"/>
  <c r="Q29" i="262"/>
  <c r="Q15" i="262"/>
  <c r="AA32" i="262"/>
  <c r="AA6" i="262"/>
  <c r="Q7" i="262"/>
  <c r="R8" i="262"/>
  <c r="R11" i="262"/>
  <c r="Q12" i="262"/>
  <c r="AA13" i="262"/>
  <c r="R15" i="262"/>
  <c r="Q16" i="262"/>
  <c r="AA17" i="262"/>
  <c r="R19" i="262"/>
  <c r="Q20" i="262"/>
  <c r="AA21" i="262"/>
  <c r="R23" i="262"/>
  <c r="AA25" i="262"/>
  <c r="R27" i="262"/>
  <c r="AA29" i="262"/>
  <c r="R31" i="262"/>
  <c r="AA33" i="262"/>
  <c r="R35" i="262"/>
  <c r="Q8" i="262"/>
  <c r="AA12" i="262"/>
  <c r="AA16" i="262"/>
  <c r="AA20" i="262"/>
  <c r="AA24" i="262"/>
  <c r="AA28" i="262"/>
  <c r="Q31" i="262"/>
  <c r="Q35" i="262"/>
  <c r="Q6" i="262"/>
  <c r="R7" i="262"/>
  <c r="AA9" i="262"/>
  <c r="AA10" i="262"/>
  <c r="R12" i="262"/>
  <c r="AA14" i="262"/>
  <c r="R16" i="262"/>
  <c r="AA18" i="262"/>
  <c r="R20" i="262"/>
  <c r="AA22" i="262"/>
  <c r="R24" i="262"/>
  <c r="AA26" i="262"/>
  <c r="R28" i="262"/>
  <c r="AA30" i="262"/>
  <c r="R32" i="262"/>
  <c r="AA34" i="262"/>
  <c r="P7" i="262"/>
  <c r="Q11" i="262"/>
  <c r="Q19" i="262"/>
  <c r="Q23" i="262"/>
  <c r="Q27" i="262"/>
  <c r="B2" i="262"/>
  <c r="Q9" i="262"/>
  <c r="AA11" i="262"/>
  <c r="R13" i="262"/>
  <c r="Q14" i="262"/>
  <c r="AA15" i="262"/>
  <c r="R17" i="262"/>
  <c r="Q18" i="262"/>
  <c r="AA19" i="262"/>
  <c r="R21" i="262"/>
  <c r="Q22" i="262"/>
  <c r="AA23" i="262"/>
  <c r="R25" i="262"/>
  <c r="Q26" i="262"/>
  <c r="AA27" i="262"/>
  <c r="R29" i="262"/>
  <c r="AA31" i="262"/>
  <c r="H34" i="260"/>
  <c r="G46" i="260"/>
  <c r="H14" i="260"/>
  <c r="P35" i="262" l="1"/>
  <c r="V35" i="262"/>
  <c r="X35" i="262"/>
  <c r="W35" i="262"/>
  <c r="P27" i="262"/>
  <c r="W27" i="262"/>
  <c r="V27" i="262"/>
  <c r="X27" i="262"/>
  <c r="L3" i="264"/>
  <c r="L3" i="263"/>
  <c r="P24" i="262"/>
  <c r="W24" i="262"/>
  <c r="X24" i="262"/>
  <c r="V24" i="262"/>
  <c r="P25" i="262"/>
  <c r="V25" i="262"/>
  <c r="X25" i="262"/>
  <c r="W25" i="262"/>
  <c r="P20" i="262"/>
  <c r="W20" i="262"/>
  <c r="V20" i="262"/>
  <c r="X20" i="262"/>
  <c r="P21" i="262"/>
  <c r="V21" i="262"/>
  <c r="W21" i="262"/>
  <c r="X21" i="262"/>
  <c r="P17" i="262"/>
  <c r="W17" i="262"/>
  <c r="V17" i="262"/>
  <c r="X17" i="262"/>
  <c r="P18" i="262"/>
  <c r="V18" i="262"/>
  <c r="W18" i="262"/>
  <c r="X18" i="262"/>
  <c r="P16" i="262"/>
  <c r="X16" i="262"/>
  <c r="W16" i="262"/>
  <c r="V16" i="262"/>
  <c r="S12" i="263"/>
  <c r="S32" i="263"/>
  <c r="S35" i="264"/>
  <c r="W9" i="262"/>
  <c r="V9" i="262"/>
  <c r="X9" i="262"/>
  <c r="X10" i="262"/>
  <c r="V10" i="262"/>
  <c r="W10" i="262"/>
  <c r="P10" i="262"/>
  <c r="X12" i="262"/>
  <c r="W12" i="262"/>
  <c r="V12" i="262"/>
  <c r="V13" i="262"/>
  <c r="X13" i="262"/>
  <c r="W13" i="262"/>
  <c r="V14" i="262"/>
  <c r="X14" i="262"/>
  <c r="W14" i="262"/>
  <c r="P12" i="262"/>
  <c r="W11" i="262"/>
  <c r="V11" i="262"/>
  <c r="X11" i="262"/>
  <c r="T11" i="266"/>
  <c r="T10" i="266"/>
  <c r="T12" i="266"/>
  <c r="T28" i="266"/>
  <c r="T20" i="266"/>
  <c r="T21" i="266"/>
  <c r="T7" i="266"/>
  <c r="T14" i="266"/>
  <c r="T26" i="266"/>
  <c r="T22" i="266"/>
  <c r="T30" i="266"/>
  <c r="T23" i="266"/>
  <c r="T15" i="266"/>
  <c r="T18" i="266"/>
  <c r="T16" i="266"/>
  <c r="T33" i="266"/>
  <c r="T17" i="266"/>
  <c r="T27" i="266"/>
  <c r="T34" i="266"/>
  <c r="T31" i="266"/>
  <c r="T29" i="266"/>
  <c r="T13" i="266"/>
  <c r="T35" i="266"/>
  <c r="T8" i="266"/>
  <c r="T32" i="266"/>
  <c r="T24" i="266"/>
  <c r="T25" i="266"/>
  <c r="T6" i="266"/>
  <c r="T19" i="266"/>
  <c r="T25" i="265"/>
  <c r="T11" i="265"/>
  <c r="T8" i="265"/>
  <c r="T18" i="265"/>
  <c r="T23" i="265"/>
  <c r="T29" i="265"/>
  <c r="T10" i="265"/>
  <c r="T17" i="265"/>
  <c r="T24" i="265"/>
  <c r="T33" i="265"/>
  <c r="T31" i="265"/>
  <c r="T12" i="265"/>
  <c r="T16" i="265"/>
  <c r="T6" i="265"/>
  <c r="T35" i="265"/>
  <c r="T19" i="265"/>
  <c r="T30" i="265"/>
  <c r="T32" i="265"/>
  <c r="T7" i="265"/>
  <c r="T21" i="265"/>
  <c r="T9" i="265"/>
  <c r="T13" i="265"/>
  <c r="T34" i="265"/>
  <c r="T20" i="265"/>
  <c r="T27" i="265"/>
  <c r="T26" i="265"/>
  <c r="T22" i="265"/>
  <c r="T28" i="265"/>
  <c r="T15" i="265"/>
  <c r="S21" i="264"/>
  <c r="S22" i="264"/>
  <c r="S11" i="264"/>
  <c r="S15" i="264"/>
  <c r="S10" i="264"/>
  <c r="S30" i="264"/>
  <c r="S23" i="264"/>
  <c r="S32" i="264"/>
  <c r="S25" i="264"/>
  <c r="S18" i="264"/>
  <c r="S19" i="264"/>
  <c r="S17" i="264"/>
  <c r="W5" i="264"/>
  <c r="T9" i="264" s="1"/>
  <c r="S29" i="264"/>
  <c r="S27" i="264"/>
  <c r="S28" i="264"/>
  <c r="S12" i="264"/>
  <c r="S24" i="264"/>
  <c r="S14" i="264"/>
  <c r="S20" i="264"/>
  <c r="S33" i="264"/>
  <c r="S13" i="264"/>
  <c r="S26" i="264"/>
  <c r="S34" i="264"/>
  <c r="S9" i="264"/>
  <c r="S16" i="264"/>
  <c r="S31" i="264"/>
  <c r="W5" i="263"/>
  <c r="T31" i="263" s="1"/>
  <c r="S13" i="263"/>
  <c r="S35" i="263"/>
  <c r="S16" i="263"/>
  <c r="S19" i="263"/>
  <c r="S11" i="263"/>
  <c r="S18" i="263"/>
  <c r="S14" i="263"/>
  <c r="S10" i="263"/>
  <c r="S33" i="263"/>
  <c r="S22" i="263"/>
  <c r="S23" i="263"/>
  <c r="S25" i="263"/>
  <c r="S28" i="263"/>
  <c r="S21" i="263"/>
  <c r="S30" i="263"/>
  <c r="S34" i="263"/>
  <c r="S17" i="263"/>
  <c r="S29" i="263"/>
  <c r="S31" i="263"/>
  <c r="S24" i="263"/>
  <c r="S20" i="263"/>
  <c r="S26" i="263"/>
  <c r="S27" i="263"/>
  <c r="S15" i="263"/>
  <c r="S9" i="263"/>
  <c r="W32" i="262"/>
  <c r="V32" i="262"/>
  <c r="X32" i="262"/>
  <c r="P32" i="262"/>
  <c r="P28" i="262"/>
  <c r="W28" i="262"/>
  <c r="X28" i="262"/>
  <c r="V28" i="262"/>
  <c r="P33" i="262"/>
  <c r="V33" i="262"/>
  <c r="W33" i="262"/>
  <c r="X33" i="262"/>
  <c r="P31" i="262"/>
  <c r="X31" i="262"/>
  <c r="W31" i="262"/>
  <c r="V31" i="262"/>
  <c r="P29" i="262"/>
  <c r="V29" i="262"/>
  <c r="W29" i="262"/>
  <c r="X29" i="262"/>
  <c r="P30" i="262"/>
  <c r="X30" i="262"/>
  <c r="W30" i="262"/>
  <c r="V30" i="262"/>
  <c r="P34" i="262"/>
  <c r="X34" i="262"/>
  <c r="W34" i="262"/>
  <c r="V34" i="262"/>
  <c r="P26" i="262"/>
  <c r="X26" i="262"/>
  <c r="W26" i="262"/>
  <c r="V26" i="262"/>
  <c r="W19" i="262"/>
  <c r="V19" i="262"/>
  <c r="X19" i="262"/>
  <c r="K3" i="262"/>
  <c r="H46" i="260"/>
  <c r="L3" i="262" l="1"/>
  <c r="S18" i="262"/>
  <c r="T11" i="263"/>
  <c r="T12" i="263"/>
  <c r="T6" i="263"/>
  <c r="T27" i="263"/>
  <c r="T23" i="263"/>
  <c r="T18" i="263"/>
  <c r="T13" i="263"/>
  <c r="T34" i="263"/>
  <c r="T29" i="263"/>
  <c r="T25" i="263"/>
  <c r="T10" i="263"/>
  <c r="T20" i="263"/>
  <c r="T9" i="263"/>
  <c r="T35" i="263"/>
  <c r="T16" i="263"/>
  <c r="T24" i="263"/>
  <c r="T14" i="263"/>
  <c r="T15" i="263"/>
  <c r="T8" i="263"/>
  <c r="T33" i="263"/>
  <c r="T22" i="263"/>
  <c r="T30" i="263"/>
  <c r="T28" i="263"/>
  <c r="S9" i="262"/>
  <c r="S16" i="262"/>
  <c r="S10" i="262"/>
  <c r="S11" i="262"/>
  <c r="S12" i="262"/>
  <c r="S13" i="262"/>
  <c r="S14" i="262"/>
  <c r="S17" i="262"/>
  <c r="S15" i="262"/>
  <c r="T10" i="264"/>
  <c r="T11" i="264"/>
  <c r="T23" i="264"/>
  <c r="T35" i="264"/>
  <c r="T28" i="264"/>
  <c r="T26" i="264"/>
  <c r="T24" i="264"/>
  <c r="T8" i="264"/>
  <c r="T33" i="264"/>
  <c r="T25" i="264"/>
  <c r="T31" i="264"/>
  <c r="T14" i="264"/>
  <c r="T7" i="264"/>
  <c r="T22" i="264"/>
  <c r="T20" i="264"/>
  <c r="T13" i="264"/>
  <c r="T21" i="264"/>
  <c r="T32" i="264"/>
  <c r="T29" i="264"/>
  <c r="T6" i="264"/>
  <c r="T27" i="264"/>
  <c r="T17" i="264"/>
  <c r="T34" i="264"/>
  <c r="T18" i="264"/>
  <c r="T16" i="264"/>
  <c r="T15" i="264"/>
  <c r="T19" i="264"/>
  <c r="T30" i="264"/>
  <c r="T12" i="264"/>
  <c r="T26" i="263"/>
  <c r="T17" i="263"/>
  <c r="T7" i="263"/>
  <c r="T21" i="263"/>
  <c r="T19" i="263"/>
  <c r="T32" i="263"/>
  <c r="S32" i="262"/>
  <c r="S34" i="262"/>
  <c r="S35" i="262"/>
  <c r="S31" i="262"/>
  <c r="S21" i="262"/>
  <c r="S26" i="262"/>
  <c r="S24" i="262"/>
  <c r="S22" i="262"/>
  <c r="S19" i="262"/>
  <c r="S29" i="262"/>
  <c r="S33" i="262"/>
  <c r="S20" i="262"/>
  <c r="S27" i="262"/>
  <c r="S30" i="262"/>
  <c r="S25" i="262"/>
  <c r="S28" i="262"/>
  <c r="S23" i="262"/>
  <c r="W5" i="262"/>
  <c r="T13" i="262" l="1"/>
  <c r="T6" i="262"/>
  <c r="T9" i="262"/>
  <c r="T28" i="262"/>
  <c r="T27" i="262"/>
  <c r="T19" i="262"/>
  <c r="T7" i="262"/>
  <c r="T33" i="262"/>
  <c r="T20" i="262"/>
  <c r="T11" i="262"/>
  <c r="T30" i="262"/>
  <c r="T24" i="262"/>
  <c r="T17" i="262"/>
  <c r="T35" i="262"/>
  <c r="T34" i="262"/>
  <c r="T14" i="262"/>
  <c r="T25" i="262"/>
  <c r="T22" i="262"/>
  <c r="T8" i="262"/>
  <c r="T31" i="262"/>
  <c r="T18" i="262"/>
  <c r="T15" i="262"/>
  <c r="T10" i="262"/>
  <c r="T21" i="262"/>
  <c r="T23" i="262"/>
  <c r="T16" i="262"/>
  <c r="T29" i="262"/>
  <c r="T32" i="262"/>
  <c r="T12" i="262"/>
  <c r="T26" i="262"/>
  <c r="AB31" i="219"/>
  <c r="E36" i="261"/>
  <c r="D36" i="261"/>
  <c r="C36" i="261"/>
  <c r="AB35" i="261"/>
  <c r="X35" i="261"/>
  <c r="W35" i="261"/>
  <c r="V35" i="261"/>
  <c r="M35" i="261"/>
  <c r="L35" i="261"/>
  <c r="K35" i="261"/>
  <c r="J35" i="261"/>
  <c r="I35" i="261"/>
  <c r="H35" i="261"/>
  <c r="G35" i="261"/>
  <c r="F35" i="261"/>
  <c r="B35" i="261"/>
  <c r="AB34" i="261"/>
  <c r="M34" i="261"/>
  <c r="O35" i="261" s="1"/>
  <c r="K34" i="261"/>
  <c r="J34" i="261"/>
  <c r="H34" i="261"/>
  <c r="I34" i="261" s="1"/>
  <c r="B34" i="261"/>
  <c r="AB33" i="261"/>
  <c r="M33" i="261"/>
  <c r="O34" i="261" s="1"/>
  <c r="K33" i="261"/>
  <c r="J33" i="261"/>
  <c r="H33" i="261"/>
  <c r="I33" i="261" s="1"/>
  <c r="B33" i="261"/>
  <c r="AB32" i="261"/>
  <c r="M32" i="261"/>
  <c r="O33" i="261" s="1"/>
  <c r="K32" i="261"/>
  <c r="J32" i="261"/>
  <c r="H32" i="261"/>
  <c r="I32" i="261" s="1"/>
  <c r="G32" i="261"/>
  <c r="B32" i="261"/>
  <c r="AB31" i="261"/>
  <c r="M31" i="261"/>
  <c r="O32" i="261" s="1"/>
  <c r="K31" i="261"/>
  <c r="J31" i="261"/>
  <c r="H31" i="261"/>
  <c r="I31" i="261" s="1"/>
  <c r="B31" i="261"/>
  <c r="AB30" i="261"/>
  <c r="M30" i="261"/>
  <c r="O31" i="261" s="1"/>
  <c r="K30" i="261"/>
  <c r="J30" i="261"/>
  <c r="H30" i="261"/>
  <c r="I30" i="261" s="1"/>
  <c r="B30" i="261"/>
  <c r="AB29" i="261"/>
  <c r="M29" i="261"/>
  <c r="O30" i="261" s="1"/>
  <c r="K29" i="261"/>
  <c r="J29" i="261"/>
  <c r="H29" i="261"/>
  <c r="I29" i="261" s="1"/>
  <c r="B29" i="261"/>
  <c r="AB28" i="261"/>
  <c r="M28" i="261"/>
  <c r="O29" i="261" s="1"/>
  <c r="K28" i="261"/>
  <c r="J28" i="261"/>
  <c r="H28" i="261"/>
  <c r="I28" i="261" s="1"/>
  <c r="B28" i="261"/>
  <c r="AB27" i="261"/>
  <c r="M27" i="261"/>
  <c r="O28" i="261" s="1"/>
  <c r="K27" i="261"/>
  <c r="J27" i="261"/>
  <c r="H27" i="261"/>
  <c r="I27" i="261" s="1"/>
  <c r="B27" i="261"/>
  <c r="AB26" i="261"/>
  <c r="X26" i="261"/>
  <c r="W26" i="261"/>
  <c r="V26" i="261"/>
  <c r="M26" i="261"/>
  <c r="O27" i="261" s="1"/>
  <c r="L26" i="261"/>
  <c r="K26" i="261"/>
  <c r="J26" i="261"/>
  <c r="I26" i="261"/>
  <c r="H26" i="261"/>
  <c r="G26" i="261"/>
  <c r="F26" i="261"/>
  <c r="B26" i="261"/>
  <c r="AB25" i="261"/>
  <c r="X25" i="261"/>
  <c r="W25" i="261"/>
  <c r="V25" i="261"/>
  <c r="M25" i="261"/>
  <c r="O26" i="261" s="1"/>
  <c r="L25" i="261"/>
  <c r="K25" i="261"/>
  <c r="J25" i="261"/>
  <c r="H25" i="261"/>
  <c r="I25" i="261" s="1"/>
  <c r="B25" i="261"/>
  <c r="AB24" i="261"/>
  <c r="M24" i="261"/>
  <c r="O25" i="261" s="1"/>
  <c r="K24" i="261"/>
  <c r="J24" i="261"/>
  <c r="I24" i="261"/>
  <c r="H24" i="261"/>
  <c r="B24" i="261"/>
  <c r="AB23" i="261"/>
  <c r="X23" i="261"/>
  <c r="W23" i="261"/>
  <c r="V23" i="261"/>
  <c r="M23" i="261"/>
  <c r="O24" i="261" s="1"/>
  <c r="L23" i="261"/>
  <c r="K23" i="261"/>
  <c r="J23" i="261"/>
  <c r="I23" i="261"/>
  <c r="H23" i="261"/>
  <c r="G23" i="261"/>
  <c r="F23" i="261"/>
  <c r="B23" i="261"/>
  <c r="AB22" i="261"/>
  <c r="M22" i="261"/>
  <c r="O23" i="261" s="1"/>
  <c r="K22" i="261"/>
  <c r="J22" i="261"/>
  <c r="H22" i="261"/>
  <c r="I22" i="261" s="1"/>
  <c r="F22" i="261"/>
  <c r="B22" i="261"/>
  <c r="AB21" i="261"/>
  <c r="M21" i="261"/>
  <c r="O22" i="261" s="1"/>
  <c r="L21" i="261"/>
  <c r="K21" i="261"/>
  <c r="J21" i="261"/>
  <c r="H21" i="261"/>
  <c r="I21" i="261" s="1"/>
  <c r="B21" i="261"/>
  <c r="AB20" i="261"/>
  <c r="M20" i="261"/>
  <c r="O21" i="261" s="1"/>
  <c r="K20" i="261"/>
  <c r="J20" i="261"/>
  <c r="I20" i="261"/>
  <c r="H20" i="261"/>
  <c r="B20" i="261"/>
  <c r="AB19" i="261"/>
  <c r="M19" i="261"/>
  <c r="O20" i="261" s="1"/>
  <c r="K19" i="261"/>
  <c r="J19" i="261"/>
  <c r="H19" i="261"/>
  <c r="I19" i="261" s="1"/>
  <c r="B19" i="261"/>
  <c r="AB18" i="261"/>
  <c r="M18" i="261"/>
  <c r="O19" i="261" s="1"/>
  <c r="K18" i="261"/>
  <c r="J18" i="261"/>
  <c r="H18" i="261"/>
  <c r="I18" i="261" s="1"/>
  <c r="B18" i="261"/>
  <c r="AB17" i="261"/>
  <c r="M17" i="261"/>
  <c r="O18" i="261" s="1"/>
  <c r="L17" i="261"/>
  <c r="K17" i="261"/>
  <c r="J17" i="261"/>
  <c r="H17" i="261"/>
  <c r="I17" i="261" s="1"/>
  <c r="G17" i="261"/>
  <c r="B17" i="261"/>
  <c r="AB16" i="261"/>
  <c r="M16" i="261"/>
  <c r="O17" i="261" s="1"/>
  <c r="K16" i="261"/>
  <c r="J16" i="261"/>
  <c r="H16" i="261"/>
  <c r="I16" i="261" s="1"/>
  <c r="G16" i="261"/>
  <c r="F16" i="261"/>
  <c r="B16" i="261"/>
  <c r="AB15" i="261"/>
  <c r="M15" i="261"/>
  <c r="O16" i="261" s="1"/>
  <c r="K15" i="261"/>
  <c r="J15" i="261"/>
  <c r="H15" i="261"/>
  <c r="I15" i="261" s="1"/>
  <c r="B15" i="261"/>
  <c r="AB14" i="261"/>
  <c r="M14" i="261"/>
  <c r="O15" i="261" s="1"/>
  <c r="K14" i="261"/>
  <c r="J14" i="261"/>
  <c r="H14" i="261"/>
  <c r="I14" i="261" s="1"/>
  <c r="B14" i="261"/>
  <c r="AB13" i="261"/>
  <c r="X13" i="261"/>
  <c r="W13" i="261"/>
  <c r="V13" i="261"/>
  <c r="S13" i="261"/>
  <c r="M13" i="261"/>
  <c r="O14" i="261" s="1"/>
  <c r="L13" i="261"/>
  <c r="K13" i="261"/>
  <c r="J13" i="261"/>
  <c r="H13" i="261"/>
  <c r="B13" i="261"/>
  <c r="AB12" i="261"/>
  <c r="X12" i="261"/>
  <c r="W12" i="261"/>
  <c r="V12" i="261"/>
  <c r="S12" i="261"/>
  <c r="M12" i="261"/>
  <c r="O13" i="261" s="1"/>
  <c r="L12" i="261"/>
  <c r="K12" i="261"/>
  <c r="J12" i="261"/>
  <c r="I12" i="261"/>
  <c r="H12" i="261"/>
  <c r="G12" i="261"/>
  <c r="F12" i="261"/>
  <c r="B12" i="261"/>
  <c r="AB11" i="261"/>
  <c r="X11" i="261"/>
  <c r="W11" i="261"/>
  <c r="V11" i="261"/>
  <c r="S11" i="261"/>
  <c r="M11" i="261"/>
  <c r="G13" i="261" s="1"/>
  <c r="L11" i="261"/>
  <c r="K11" i="261"/>
  <c r="J11" i="261"/>
  <c r="I11" i="261"/>
  <c r="H11" i="261"/>
  <c r="G11" i="261"/>
  <c r="F11" i="261"/>
  <c r="B11" i="261"/>
  <c r="AB10" i="261"/>
  <c r="X10" i="261"/>
  <c r="W10" i="261"/>
  <c r="V10" i="261"/>
  <c r="S10" i="261"/>
  <c r="M10" i="261"/>
  <c r="O11" i="261" s="1"/>
  <c r="L10" i="261"/>
  <c r="K10" i="261"/>
  <c r="J10" i="261"/>
  <c r="I10" i="261"/>
  <c r="H10" i="261"/>
  <c r="F10" i="261"/>
  <c r="B10" i="261"/>
  <c r="AB9" i="261"/>
  <c r="X9" i="261"/>
  <c r="W9" i="261"/>
  <c r="V9" i="261"/>
  <c r="S9" i="261"/>
  <c r="M9" i="261"/>
  <c r="O10" i="261" s="1"/>
  <c r="K9" i="261"/>
  <c r="J9" i="261"/>
  <c r="H9" i="261"/>
  <c r="I9" i="261" s="1"/>
  <c r="B9" i="261"/>
  <c r="AB8" i="261"/>
  <c r="X8" i="261"/>
  <c r="W8" i="261"/>
  <c r="V8" i="261"/>
  <c r="S8" i="261"/>
  <c r="N8" i="261"/>
  <c r="M8" i="261"/>
  <c r="O9" i="261" s="1"/>
  <c r="K8" i="261"/>
  <c r="J8" i="261"/>
  <c r="H8" i="261"/>
  <c r="I8" i="261" s="1"/>
  <c r="B8" i="261"/>
  <c r="AB7" i="261"/>
  <c r="X7" i="261"/>
  <c r="W7" i="261"/>
  <c r="V7" i="261"/>
  <c r="S7" i="261"/>
  <c r="N7" i="261"/>
  <c r="M7" i="261"/>
  <c r="O8" i="261" s="1"/>
  <c r="K7" i="261"/>
  <c r="J7" i="261"/>
  <c r="H7" i="261"/>
  <c r="I7" i="261" s="1"/>
  <c r="B7" i="261"/>
  <c r="AB6" i="261"/>
  <c r="X6" i="261"/>
  <c r="W6" i="261"/>
  <c r="V6" i="261"/>
  <c r="S6" i="261"/>
  <c r="O6" i="261"/>
  <c r="N6" i="261"/>
  <c r="M6" i="261"/>
  <c r="O7" i="261" s="1"/>
  <c r="L6" i="261"/>
  <c r="K6" i="261"/>
  <c r="J6" i="261"/>
  <c r="H6" i="261"/>
  <c r="I6" i="261" s="1"/>
  <c r="B6" i="261"/>
  <c r="V5" i="261"/>
  <c r="R33" i="261" s="1"/>
  <c r="F24" i="261" l="1"/>
  <c r="F18" i="261"/>
  <c r="F19" i="261"/>
  <c r="L19" i="261"/>
  <c r="G24" i="261"/>
  <c r="L24" i="261"/>
  <c r="G18" i="261"/>
  <c r="L18" i="261"/>
  <c r="G19" i="261"/>
  <c r="F20" i="261"/>
  <c r="L22" i="261"/>
  <c r="G20" i="261"/>
  <c r="F21" i="261"/>
  <c r="G22" i="261"/>
  <c r="F17" i="261"/>
  <c r="L16" i="261"/>
  <c r="L20" i="261"/>
  <c r="G21" i="261"/>
  <c r="G14" i="261"/>
  <c r="L14" i="261"/>
  <c r="F15" i="261"/>
  <c r="L15" i="261"/>
  <c r="G15" i="261"/>
  <c r="P6" i="261"/>
  <c r="F14" i="261"/>
  <c r="N9" i="261"/>
  <c r="P9" i="261" s="1"/>
  <c r="L7" i="261"/>
  <c r="L9" i="261"/>
  <c r="N10" i="261"/>
  <c r="P10" i="261" s="1"/>
  <c r="N13" i="261"/>
  <c r="P13" i="261" s="1"/>
  <c r="L8" i="261"/>
  <c r="N11" i="261"/>
  <c r="P11" i="261" s="1"/>
  <c r="N16" i="261"/>
  <c r="N20" i="261"/>
  <c r="N24" i="261"/>
  <c r="N17" i="261"/>
  <c r="N21" i="261"/>
  <c r="N15" i="261"/>
  <c r="N19" i="261"/>
  <c r="N23" i="261"/>
  <c r="P23" i="261" s="1"/>
  <c r="N12" i="261"/>
  <c r="P12" i="261" s="1"/>
  <c r="N14" i="261"/>
  <c r="N18" i="261"/>
  <c r="N22" i="261"/>
  <c r="F32" i="261"/>
  <c r="G33" i="261"/>
  <c r="L33" i="261"/>
  <c r="L34" i="261"/>
  <c r="F33" i="261"/>
  <c r="G34" i="261"/>
  <c r="L32" i="261"/>
  <c r="F34" i="261"/>
  <c r="L30" i="261"/>
  <c r="L27" i="261"/>
  <c r="L31" i="261"/>
  <c r="N26" i="261"/>
  <c r="P26" i="261" s="1"/>
  <c r="G27" i="261"/>
  <c r="F13" i="261"/>
  <c r="F25" i="261"/>
  <c r="N25" i="261"/>
  <c r="P25" i="261" s="1"/>
  <c r="O12" i="261"/>
  <c r="G25" i="261"/>
  <c r="G28" i="261"/>
  <c r="L28" i="261"/>
  <c r="F27" i="261"/>
  <c r="N27" i="261"/>
  <c r="P27" i="261" s="1"/>
  <c r="N30" i="261"/>
  <c r="F29" i="261"/>
  <c r="N29" i="261"/>
  <c r="G30" i="261"/>
  <c r="N33" i="261"/>
  <c r="AA8" i="261"/>
  <c r="F28" i="261"/>
  <c r="N28" i="261"/>
  <c r="P28" i="261" s="1"/>
  <c r="G29" i="261"/>
  <c r="N32" i="261"/>
  <c r="F30" i="261"/>
  <c r="G31" i="261"/>
  <c r="N34" i="261"/>
  <c r="Q12" i="261"/>
  <c r="Q13" i="261"/>
  <c r="L29" i="261"/>
  <c r="F31" i="261"/>
  <c r="N31" i="261"/>
  <c r="N35" i="261"/>
  <c r="P35" i="261" s="1"/>
  <c r="I13" i="261"/>
  <c r="Q7" i="261"/>
  <c r="AA32" i="261"/>
  <c r="AA35" i="261"/>
  <c r="R34" i="261"/>
  <c r="B2" i="261"/>
  <c r="R9" i="261"/>
  <c r="R26" i="261"/>
  <c r="AA23" i="261"/>
  <c r="R13" i="261"/>
  <c r="R29" i="261"/>
  <c r="Q34" i="261"/>
  <c r="Q6" i="261"/>
  <c r="R6" i="261"/>
  <c r="R8" i="261"/>
  <c r="R14" i="261"/>
  <c r="Q16" i="261"/>
  <c r="Q17" i="261"/>
  <c r="R17" i="261"/>
  <c r="R30" i="261"/>
  <c r="Q32" i="261"/>
  <c r="Q33" i="261"/>
  <c r="Q15" i="261"/>
  <c r="R18" i="261"/>
  <c r="Q20" i="261"/>
  <c r="Q21" i="261"/>
  <c r="R21" i="261"/>
  <c r="Q31" i="261"/>
  <c r="Q23" i="261"/>
  <c r="Q29" i="261"/>
  <c r="Q10" i="261"/>
  <c r="R10" i="261"/>
  <c r="R11" i="261"/>
  <c r="Q19" i="261"/>
  <c r="R22" i="261"/>
  <c r="Q24" i="261"/>
  <c r="Q25" i="261"/>
  <c r="R25" i="261"/>
  <c r="Q9" i="261"/>
  <c r="Q14" i="261"/>
  <c r="Q18" i="261"/>
  <c r="Q22" i="261"/>
  <c r="Q26" i="261"/>
  <c r="AA27" i="261"/>
  <c r="Q30" i="261"/>
  <c r="P7" i="261"/>
  <c r="AA7" i="261"/>
  <c r="Q8" i="261"/>
  <c r="Q11" i="261"/>
  <c r="AA12" i="261"/>
  <c r="AA24" i="261"/>
  <c r="Q27" i="261"/>
  <c r="Q35" i="261"/>
  <c r="AA6" i="261"/>
  <c r="AA13" i="261"/>
  <c r="R15" i="261"/>
  <c r="AA17" i="261"/>
  <c r="R19" i="261"/>
  <c r="AA21" i="261"/>
  <c r="R23" i="261"/>
  <c r="AA25" i="261"/>
  <c r="R27" i="261"/>
  <c r="Q28" i="261"/>
  <c r="AA29" i="261"/>
  <c r="R31" i="261"/>
  <c r="AA33" i="261"/>
  <c r="R35" i="261"/>
  <c r="P8" i="261"/>
  <c r="AA11" i="261"/>
  <c r="AA15" i="261"/>
  <c r="AA19" i="261"/>
  <c r="AA16" i="261"/>
  <c r="AA20" i="261"/>
  <c r="AA28" i="261"/>
  <c r="R7" i="261"/>
  <c r="AA9" i="261"/>
  <c r="AA10" i="261"/>
  <c r="R12" i="261"/>
  <c r="AA14" i="261"/>
  <c r="R16" i="261"/>
  <c r="AA18" i="261"/>
  <c r="R20" i="261"/>
  <c r="AA22" i="261"/>
  <c r="R24" i="261"/>
  <c r="AA26" i="261"/>
  <c r="R28" i="261"/>
  <c r="AA30" i="261"/>
  <c r="R32" i="261"/>
  <c r="AA34" i="261"/>
  <c r="AA31" i="261"/>
  <c r="F38" i="260"/>
  <c r="F37" i="260"/>
  <c r="F6" i="260"/>
  <c r="F65" i="260"/>
  <c r="F20" i="260"/>
  <c r="F8" i="260"/>
  <c r="F16" i="260"/>
  <c r="F23" i="260"/>
  <c r="F12" i="260"/>
  <c r="F5" i="260"/>
  <c r="F36" i="260"/>
  <c r="F4" i="260"/>
  <c r="F7" i="260"/>
  <c r="F66" i="260"/>
  <c r="F33" i="260"/>
  <c r="F17" i="260"/>
  <c r="F11" i="260"/>
  <c r="F28" i="260"/>
  <c r="F29" i="260"/>
  <c r="F30" i="260"/>
  <c r="F32" i="260"/>
  <c r="P24" i="261" l="1"/>
  <c r="X24" i="261"/>
  <c r="W24" i="261"/>
  <c r="V24" i="261"/>
  <c r="P20" i="261"/>
  <c r="X20" i="261"/>
  <c r="W20" i="261"/>
  <c r="V20" i="261"/>
  <c r="P21" i="261"/>
  <c r="W21" i="261"/>
  <c r="X21" i="261"/>
  <c r="V21" i="261"/>
  <c r="P16" i="261"/>
  <c r="X16" i="261"/>
  <c r="W16" i="261"/>
  <c r="V16" i="261"/>
  <c r="P22" i="261"/>
  <c r="V22" i="261"/>
  <c r="W22" i="261"/>
  <c r="X22" i="261"/>
  <c r="P17" i="261"/>
  <c r="W17" i="261"/>
  <c r="V17" i="261"/>
  <c r="X17" i="261"/>
  <c r="P18" i="261"/>
  <c r="V18" i="261"/>
  <c r="W18" i="261"/>
  <c r="X18" i="261"/>
  <c r="P19" i="261"/>
  <c r="X19" i="261"/>
  <c r="V19" i="261"/>
  <c r="W19" i="261"/>
  <c r="V14" i="261"/>
  <c r="X14" i="261"/>
  <c r="W14" i="261"/>
  <c r="P15" i="261"/>
  <c r="X15" i="261"/>
  <c r="W15" i="261"/>
  <c r="V15" i="261"/>
  <c r="P14" i="261"/>
  <c r="P34" i="261"/>
  <c r="V34" i="261"/>
  <c r="X34" i="261"/>
  <c r="W34" i="261"/>
  <c r="W33" i="261"/>
  <c r="V33" i="261"/>
  <c r="X33" i="261"/>
  <c r="P33" i="261"/>
  <c r="P32" i="261"/>
  <c r="X32" i="261"/>
  <c r="W32" i="261"/>
  <c r="V32" i="261"/>
  <c r="X27" i="261"/>
  <c r="W27" i="261"/>
  <c r="V27" i="261"/>
  <c r="P29" i="261"/>
  <c r="V29" i="261"/>
  <c r="X29" i="261"/>
  <c r="W29" i="261"/>
  <c r="P31" i="261"/>
  <c r="X31" i="261"/>
  <c r="W31" i="261"/>
  <c r="V31" i="261"/>
  <c r="X28" i="261"/>
  <c r="W28" i="261"/>
  <c r="V28" i="261"/>
  <c r="P30" i="261"/>
  <c r="W30" i="261"/>
  <c r="X30" i="261"/>
  <c r="V30" i="261"/>
  <c r="K3" i="261"/>
  <c r="L3" i="261" s="1"/>
  <c r="E36" i="257"/>
  <c r="D36" i="257"/>
  <c r="C36" i="257"/>
  <c r="AB35" i="257"/>
  <c r="M35" i="257"/>
  <c r="L35" i="257" s="1"/>
  <c r="K35" i="257"/>
  <c r="J35" i="257"/>
  <c r="H35" i="257"/>
  <c r="I35" i="257" s="1"/>
  <c r="G35" i="257"/>
  <c r="F35" i="257"/>
  <c r="B35" i="257"/>
  <c r="AB34" i="257"/>
  <c r="M34" i="257"/>
  <c r="O35" i="257" s="1"/>
  <c r="K34" i="257"/>
  <c r="J34" i="257"/>
  <c r="H34" i="257"/>
  <c r="I34" i="257" s="1"/>
  <c r="B34" i="257"/>
  <c r="AB33" i="257"/>
  <c r="M33" i="257"/>
  <c r="N34" i="257" s="1"/>
  <c r="K33" i="257"/>
  <c r="J33" i="257"/>
  <c r="H33" i="257"/>
  <c r="I33" i="257" s="1"/>
  <c r="G33" i="257"/>
  <c r="B33" i="257"/>
  <c r="AB32" i="257"/>
  <c r="M32" i="257"/>
  <c r="N33" i="257" s="1"/>
  <c r="V33" i="257" s="1"/>
  <c r="K32" i="257"/>
  <c r="J32" i="257"/>
  <c r="H32" i="257"/>
  <c r="I32" i="257" s="1"/>
  <c r="F32" i="257"/>
  <c r="B32" i="257"/>
  <c r="AB31" i="257"/>
  <c r="M31" i="257"/>
  <c r="O32" i="257" s="1"/>
  <c r="K31" i="257"/>
  <c r="J31" i="257"/>
  <c r="H31" i="257"/>
  <c r="I31" i="257" s="1"/>
  <c r="B31" i="257"/>
  <c r="AB30" i="257"/>
  <c r="M30" i="257"/>
  <c r="O31" i="257" s="1"/>
  <c r="K30" i="257"/>
  <c r="J30" i="257"/>
  <c r="H30" i="257"/>
  <c r="I30" i="257" s="1"/>
  <c r="B30" i="257"/>
  <c r="AB29" i="257"/>
  <c r="M29" i="257"/>
  <c r="N30" i="257" s="1"/>
  <c r="K29" i="257"/>
  <c r="J29" i="257"/>
  <c r="H29" i="257"/>
  <c r="I29" i="257" s="1"/>
  <c r="B29" i="257"/>
  <c r="AB28" i="257"/>
  <c r="M28" i="257"/>
  <c r="N29" i="257" s="1"/>
  <c r="V29" i="257" s="1"/>
  <c r="K28" i="257"/>
  <c r="J28" i="257"/>
  <c r="H28" i="257"/>
  <c r="I28" i="257" s="1"/>
  <c r="B28" i="257"/>
  <c r="AB27" i="257"/>
  <c r="M27" i="257"/>
  <c r="O28" i="257" s="1"/>
  <c r="K27" i="257"/>
  <c r="J27" i="257"/>
  <c r="H27" i="257"/>
  <c r="I27" i="257" s="1"/>
  <c r="B27" i="257"/>
  <c r="AB26" i="257"/>
  <c r="M26" i="257"/>
  <c r="O27" i="257" s="1"/>
  <c r="K26" i="257"/>
  <c r="J26" i="257"/>
  <c r="H26" i="257"/>
  <c r="I26" i="257" s="1"/>
  <c r="B26" i="257"/>
  <c r="AB25" i="257"/>
  <c r="M25" i="257"/>
  <c r="O26" i="257" s="1"/>
  <c r="K25" i="257"/>
  <c r="J25" i="257"/>
  <c r="H25" i="257"/>
  <c r="I25" i="257" s="1"/>
  <c r="B25" i="257"/>
  <c r="AB24" i="257"/>
  <c r="M24" i="257"/>
  <c r="N25" i="257" s="1"/>
  <c r="X25" i="257" s="1"/>
  <c r="K24" i="257"/>
  <c r="J24" i="257"/>
  <c r="H24" i="257"/>
  <c r="I24" i="257" s="1"/>
  <c r="B24" i="257"/>
  <c r="AB23" i="257"/>
  <c r="M23" i="257"/>
  <c r="O24" i="257" s="1"/>
  <c r="K23" i="257"/>
  <c r="J23" i="257"/>
  <c r="I23" i="257"/>
  <c r="H23" i="257"/>
  <c r="B23" i="257"/>
  <c r="AB22" i="257"/>
  <c r="X22" i="257"/>
  <c r="W22" i="257"/>
  <c r="V22" i="257"/>
  <c r="M22" i="257"/>
  <c r="O23" i="257" s="1"/>
  <c r="L22" i="257"/>
  <c r="K22" i="257"/>
  <c r="J22" i="257"/>
  <c r="I22" i="257"/>
  <c r="H22" i="257"/>
  <c r="G22" i="257"/>
  <c r="F22" i="257"/>
  <c r="B22" i="257"/>
  <c r="AB21" i="257"/>
  <c r="M21" i="257"/>
  <c r="O22" i="257" s="1"/>
  <c r="K21" i="257"/>
  <c r="J21" i="257"/>
  <c r="H21" i="257"/>
  <c r="I21" i="257" s="1"/>
  <c r="B21" i="257"/>
  <c r="AB20" i="257"/>
  <c r="M20" i="257"/>
  <c r="N21" i="257" s="1"/>
  <c r="X21" i="257" s="1"/>
  <c r="K20" i="257"/>
  <c r="J20" i="257"/>
  <c r="H20" i="257"/>
  <c r="I20" i="257" s="1"/>
  <c r="B20" i="257"/>
  <c r="AB19" i="257"/>
  <c r="M19" i="257"/>
  <c r="O20" i="257" s="1"/>
  <c r="K19" i="257"/>
  <c r="J19" i="257"/>
  <c r="H19" i="257"/>
  <c r="I19" i="257" s="1"/>
  <c r="B19" i="257"/>
  <c r="AB18" i="257"/>
  <c r="M18" i="257"/>
  <c r="O19" i="257" s="1"/>
  <c r="K18" i="257"/>
  <c r="J18" i="257"/>
  <c r="H18" i="257"/>
  <c r="I18" i="257" s="1"/>
  <c r="B18" i="257"/>
  <c r="AB17" i="257"/>
  <c r="M17" i="257"/>
  <c r="O18" i="257" s="1"/>
  <c r="K17" i="257"/>
  <c r="J17" i="257"/>
  <c r="I17" i="257"/>
  <c r="H17" i="257"/>
  <c r="G17" i="257"/>
  <c r="F17" i="257"/>
  <c r="B17" i="257"/>
  <c r="AB16" i="257"/>
  <c r="M16" i="257"/>
  <c r="N17" i="257" s="1"/>
  <c r="X17" i="257" s="1"/>
  <c r="K16" i="257"/>
  <c r="J16" i="257"/>
  <c r="H16" i="257"/>
  <c r="I16" i="257" s="1"/>
  <c r="B16" i="257"/>
  <c r="AB15" i="257"/>
  <c r="M15" i="257"/>
  <c r="O16" i="257" s="1"/>
  <c r="K15" i="257"/>
  <c r="J15" i="257"/>
  <c r="H15" i="257"/>
  <c r="I15" i="257" s="1"/>
  <c r="B15" i="257"/>
  <c r="AB14" i="257"/>
  <c r="M14" i="257"/>
  <c r="O15" i="257" s="1"/>
  <c r="K14" i="257"/>
  <c r="J14" i="257"/>
  <c r="H14" i="257"/>
  <c r="I14" i="257" s="1"/>
  <c r="B14" i="257"/>
  <c r="AB13" i="257"/>
  <c r="M13" i="257"/>
  <c r="O14" i="257" s="1"/>
  <c r="K13" i="257"/>
  <c r="J13" i="257"/>
  <c r="H13" i="257"/>
  <c r="I13" i="257" s="1"/>
  <c r="B13" i="257"/>
  <c r="AB12" i="257"/>
  <c r="X12" i="257"/>
  <c r="W12" i="257"/>
  <c r="V12" i="257"/>
  <c r="M12" i="257"/>
  <c r="N13" i="257" s="1"/>
  <c r="V13" i="257" s="1"/>
  <c r="L12" i="257"/>
  <c r="K12" i="257"/>
  <c r="J12" i="257"/>
  <c r="I12" i="257"/>
  <c r="H12" i="257"/>
  <c r="G12" i="257"/>
  <c r="F12" i="257"/>
  <c r="B12" i="257"/>
  <c r="AB11" i="257"/>
  <c r="M11" i="257"/>
  <c r="O12" i="257" s="1"/>
  <c r="K11" i="257"/>
  <c r="J11" i="257"/>
  <c r="H11" i="257"/>
  <c r="I11" i="257" s="1"/>
  <c r="B11" i="257"/>
  <c r="AB10" i="257"/>
  <c r="M10" i="257"/>
  <c r="O11" i="257" s="1"/>
  <c r="K10" i="257"/>
  <c r="J10" i="257"/>
  <c r="H10" i="257"/>
  <c r="I10" i="257" s="1"/>
  <c r="B10" i="257"/>
  <c r="AB9" i="257"/>
  <c r="X9" i="257"/>
  <c r="W9" i="257"/>
  <c r="V9" i="257"/>
  <c r="S9" i="257"/>
  <c r="M9" i="257"/>
  <c r="N10" i="257" s="1"/>
  <c r="L9" i="257"/>
  <c r="K9" i="257"/>
  <c r="J9" i="257"/>
  <c r="H9" i="257"/>
  <c r="I9" i="257" s="1"/>
  <c r="B9" i="257"/>
  <c r="AB8" i="257"/>
  <c r="X8" i="257"/>
  <c r="W8" i="257"/>
  <c r="V8" i="257"/>
  <c r="S8" i="257"/>
  <c r="N8" i="257"/>
  <c r="M8" i="257"/>
  <c r="O9" i="257" s="1"/>
  <c r="L8" i="257"/>
  <c r="K8" i="257"/>
  <c r="J8" i="257"/>
  <c r="H8" i="257"/>
  <c r="I8" i="257" s="1"/>
  <c r="B8" i="257"/>
  <c r="AB7" i="257"/>
  <c r="X7" i="257"/>
  <c r="W7" i="257"/>
  <c r="V7" i="257"/>
  <c r="S7" i="257"/>
  <c r="N7" i="257"/>
  <c r="M7" i="257"/>
  <c r="O8" i="257" s="1"/>
  <c r="L7" i="257"/>
  <c r="K7" i="257"/>
  <c r="J7" i="257"/>
  <c r="H7" i="257"/>
  <c r="I7" i="257" s="1"/>
  <c r="B7" i="257"/>
  <c r="AB6" i="257"/>
  <c r="X6" i="257"/>
  <c r="W6" i="257"/>
  <c r="V6" i="257"/>
  <c r="S6" i="257"/>
  <c r="O6" i="257"/>
  <c r="N6" i="257"/>
  <c r="M6" i="257"/>
  <c r="O7" i="257" s="1"/>
  <c r="L6" i="257"/>
  <c r="K6" i="257"/>
  <c r="J6" i="257"/>
  <c r="H6" i="257"/>
  <c r="I6" i="257" s="1"/>
  <c r="B6" i="257"/>
  <c r="V5" i="257"/>
  <c r="R33" i="257" s="1"/>
  <c r="E36" i="256"/>
  <c r="D36" i="256"/>
  <c r="C36" i="256"/>
  <c r="AB35" i="256"/>
  <c r="M35" i="256"/>
  <c r="L35" i="256" s="1"/>
  <c r="K35" i="256"/>
  <c r="J35" i="256"/>
  <c r="H35" i="256"/>
  <c r="I35" i="256" s="1"/>
  <c r="G35" i="256"/>
  <c r="F35" i="256"/>
  <c r="B35" i="256"/>
  <c r="AB34" i="256"/>
  <c r="M34" i="256"/>
  <c r="O35" i="256" s="1"/>
  <c r="K34" i="256"/>
  <c r="J34" i="256"/>
  <c r="H34" i="256"/>
  <c r="I34" i="256" s="1"/>
  <c r="B34" i="256"/>
  <c r="AB33" i="256"/>
  <c r="M33" i="256"/>
  <c r="O34" i="256" s="1"/>
  <c r="K33" i="256"/>
  <c r="J33" i="256"/>
  <c r="H33" i="256"/>
  <c r="I33" i="256" s="1"/>
  <c r="B33" i="256"/>
  <c r="AB32" i="256"/>
  <c r="M32" i="256"/>
  <c r="O33" i="256" s="1"/>
  <c r="K32" i="256"/>
  <c r="J32" i="256"/>
  <c r="H32" i="256"/>
  <c r="I32" i="256" s="1"/>
  <c r="B32" i="256"/>
  <c r="AB31" i="256"/>
  <c r="M31" i="256"/>
  <c r="O32" i="256" s="1"/>
  <c r="K31" i="256"/>
  <c r="J31" i="256"/>
  <c r="H31" i="256"/>
  <c r="I31" i="256" s="1"/>
  <c r="B31" i="256"/>
  <c r="AB30" i="256"/>
  <c r="M30" i="256"/>
  <c r="O31" i="256" s="1"/>
  <c r="K30" i="256"/>
  <c r="J30" i="256"/>
  <c r="H30" i="256"/>
  <c r="I30" i="256" s="1"/>
  <c r="B30" i="256"/>
  <c r="AB29" i="256"/>
  <c r="M29" i="256"/>
  <c r="O30" i="256" s="1"/>
  <c r="K29" i="256"/>
  <c r="J29" i="256"/>
  <c r="H29" i="256"/>
  <c r="I29" i="256" s="1"/>
  <c r="B29" i="256"/>
  <c r="AB28" i="256"/>
  <c r="M28" i="256"/>
  <c r="N29" i="256" s="1"/>
  <c r="K28" i="256"/>
  <c r="J28" i="256"/>
  <c r="H28" i="256"/>
  <c r="I28" i="256" s="1"/>
  <c r="B28" i="256"/>
  <c r="AB27" i="256"/>
  <c r="M27" i="256"/>
  <c r="O28" i="256" s="1"/>
  <c r="K27" i="256"/>
  <c r="J27" i="256"/>
  <c r="H27" i="256"/>
  <c r="I27" i="256" s="1"/>
  <c r="B27" i="256"/>
  <c r="AB26" i="256"/>
  <c r="M26" i="256"/>
  <c r="O27" i="256" s="1"/>
  <c r="K26" i="256"/>
  <c r="J26" i="256"/>
  <c r="H26" i="256"/>
  <c r="I26" i="256" s="1"/>
  <c r="B26" i="256"/>
  <c r="AB25" i="256"/>
  <c r="M25" i="256"/>
  <c r="O26" i="256" s="1"/>
  <c r="K25" i="256"/>
  <c r="J25" i="256"/>
  <c r="H25" i="256"/>
  <c r="I25" i="256" s="1"/>
  <c r="B25" i="256"/>
  <c r="AB24" i="256"/>
  <c r="M24" i="256"/>
  <c r="N25" i="256" s="1"/>
  <c r="K24" i="256"/>
  <c r="J24" i="256"/>
  <c r="H24" i="256"/>
  <c r="I24" i="256" s="1"/>
  <c r="B24" i="256"/>
  <c r="AB23" i="256"/>
  <c r="M23" i="256"/>
  <c r="O24" i="256" s="1"/>
  <c r="K23" i="256"/>
  <c r="J23" i="256"/>
  <c r="H23" i="256"/>
  <c r="I23" i="256" s="1"/>
  <c r="B23" i="256"/>
  <c r="AB22" i="256"/>
  <c r="M22" i="256"/>
  <c r="O23" i="256" s="1"/>
  <c r="K22" i="256"/>
  <c r="J22" i="256"/>
  <c r="H22" i="256"/>
  <c r="I22" i="256" s="1"/>
  <c r="B22" i="256"/>
  <c r="AB21" i="256"/>
  <c r="M21" i="256"/>
  <c r="O22" i="256" s="1"/>
  <c r="K21" i="256"/>
  <c r="J21" i="256"/>
  <c r="H21" i="256"/>
  <c r="I21" i="256" s="1"/>
  <c r="B21" i="256"/>
  <c r="AB20" i="256"/>
  <c r="M20" i="256"/>
  <c r="N21" i="256" s="1"/>
  <c r="K20" i="256"/>
  <c r="J20" i="256"/>
  <c r="H20" i="256"/>
  <c r="I20" i="256" s="1"/>
  <c r="B20" i="256"/>
  <c r="AB19" i="256"/>
  <c r="M19" i="256"/>
  <c r="O20" i="256" s="1"/>
  <c r="K19" i="256"/>
  <c r="J19" i="256"/>
  <c r="H19" i="256"/>
  <c r="I19" i="256" s="1"/>
  <c r="B19" i="256"/>
  <c r="AB18" i="256"/>
  <c r="M18" i="256"/>
  <c r="O19" i="256" s="1"/>
  <c r="K18" i="256"/>
  <c r="J18" i="256"/>
  <c r="H18" i="256"/>
  <c r="I18" i="256" s="1"/>
  <c r="B18" i="256"/>
  <c r="AB17" i="256"/>
  <c r="M17" i="256"/>
  <c r="O18" i="256" s="1"/>
  <c r="K17" i="256"/>
  <c r="J17" i="256"/>
  <c r="H17" i="256"/>
  <c r="I17" i="256" s="1"/>
  <c r="B17" i="256"/>
  <c r="AB16" i="256"/>
  <c r="M16" i="256"/>
  <c r="N17" i="256" s="1"/>
  <c r="K16" i="256"/>
  <c r="J16" i="256"/>
  <c r="H16" i="256"/>
  <c r="I16" i="256" s="1"/>
  <c r="B16" i="256"/>
  <c r="AB15" i="256"/>
  <c r="M15" i="256"/>
  <c r="O16" i="256" s="1"/>
  <c r="K15" i="256"/>
  <c r="J15" i="256"/>
  <c r="H15" i="256"/>
  <c r="I15" i="256" s="1"/>
  <c r="B15" i="256"/>
  <c r="AB14" i="256"/>
  <c r="M14" i="256"/>
  <c r="O15" i="256" s="1"/>
  <c r="K14" i="256"/>
  <c r="J14" i="256"/>
  <c r="H14" i="256"/>
  <c r="I14" i="256" s="1"/>
  <c r="B14" i="256"/>
  <c r="AB13" i="256"/>
  <c r="M13" i="256"/>
  <c r="O14" i="256" s="1"/>
  <c r="K13" i="256"/>
  <c r="J13" i="256"/>
  <c r="H13" i="256"/>
  <c r="B13" i="256"/>
  <c r="AB12" i="256"/>
  <c r="M12" i="256"/>
  <c r="N13" i="256" s="1"/>
  <c r="K12" i="256"/>
  <c r="J12" i="256"/>
  <c r="H12" i="256"/>
  <c r="B12" i="256"/>
  <c r="AB11" i="256"/>
  <c r="M11" i="256"/>
  <c r="O12" i="256" s="1"/>
  <c r="K11" i="256"/>
  <c r="J11" i="256"/>
  <c r="H11" i="256"/>
  <c r="I11" i="256" s="1"/>
  <c r="B11" i="256"/>
  <c r="AB10" i="256"/>
  <c r="M10" i="256"/>
  <c r="O11" i="256" s="1"/>
  <c r="K10" i="256"/>
  <c r="J10" i="256"/>
  <c r="H10" i="256"/>
  <c r="I10" i="256" s="1"/>
  <c r="B10" i="256"/>
  <c r="AB9" i="256"/>
  <c r="M9" i="256"/>
  <c r="O10" i="256" s="1"/>
  <c r="K9" i="256"/>
  <c r="J9" i="256"/>
  <c r="H9" i="256"/>
  <c r="I9" i="256" s="1"/>
  <c r="B9" i="256"/>
  <c r="AB8" i="256"/>
  <c r="X8" i="256"/>
  <c r="W8" i="256"/>
  <c r="V8" i="256"/>
  <c r="S8" i="256"/>
  <c r="M8" i="256"/>
  <c r="O9" i="256" s="1"/>
  <c r="L8" i="256"/>
  <c r="K8" i="256"/>
  <c r="J8" i="256"/>
  <c r="H8" i="256"/>
  <c r="I8" i="256" s="1"/>
  <c r="B8" i="256"/>
  <c r="AB7" i="256"/>
  <c r="X7" i="256"/>
  <c r="W7" i="256"/>
  <c r="V7" i="256"/>
  <c r="S7" i="256"/>
  <c r="N7" i="256"/>
  <c r="M7" i="256"/>
  <c r="O8" i="256" s="1"/>
  <c r="L7" i="256"/>
  <c r="K7" i="256"/>
  <c r="J7" i="256"/>
  <c r="H7" i="256"/>
  <c r="B7" i="256"/>
  <c r="AB6" i="256"/>
  <c r="X6" i="256"/>
  <c r="W6" i="256"/>
  <c r="V6" i="256"/>
  <c r="S6" i="256"/>
  <c r="O6" i="256"/>
  <c r="N6" i="256"/>
  <c r="M6" i="256"/>
  <c r="O7" i="256" s="1"/>
  <c r="K6" i="256"/>
  <c r="J6" i="256"/>
  <c r="H6" i="256"/>
  <c r="B6" i="256"/>
  <c r="V5" i="256"/>
  <c r="R33" i="256" s="1"/>
  <c r="G33" i="256" l="1"/>
  <c r="F32" i="256"/>
  <c r="L21" i="256"/>
  <c r="W17" i="257"/>
  <c r="P29" i="256"/>
  <c r="S24" i="261"/>
  <c r="S22" i="261"/>
  <c r="S20" i="261"/>
  <c r="S19" i="261"/>
  <c r="S21" i="261"/>
  <c r="S17" i="261"/>
  <c r="S15" i="261"/>
  <c r="S26" i="261"/>
  <c r="S16" i="261"/>
  <c r="S25" i="261"/>
  <c r="S14" i="261"/>
  <c r="S23" i="261"/>
  <c r="S18" i="261"/>
  <c r="X13" i="257"/>
  <c r="F13" i="257"/>
  <c r="L13" i="257"/>
  <c r="W13" i="257"/>
  <c r="G13" i="257"/>
  <c r="L6" i="256"/>
  <c r="P34" i="257"/>
  <c r="G16" i="256"/>
  <c r="P17" i="256"/>
  <c r="G32" i="256"/>
  <c r="G32" i="257"/>
  <c r="F14" i="257"/>
  <c r="L14" i="257"/>
  <c r="F23" i="257"/>
  <c r="G24" i="257"/>
  <c r="L12" i="256"/>
  <c r="L20" i="257"/>
  <c r="G26" i="257"/>
  <c r="S31" i="261"/>
  <c r="W33" i="257"/>
  <c r="L32" i="257"/>
  <c r="F33" i="257"/>
  <c r="V34" i="257"/>
  <c r="F34" i="257"/>
  <c r="L33" i="257"/>
  <c r="X33" i="257"/>
  <c r="G34" i="257"/>
  <c r="W34" i="257"/>
  <c r="L34" i="257"/>
  <c r="X34" i="257"/>
  <c r="L34" i="256"/>
  <c r="F33" i="256"/>
  <c r="L32" i="256"/>
  <c r="F34" i="256"/>
  <c r="L33" i="256"/>
  <c r="G34" i="256"/>
  <c r="G27" i="257"/>
  <c r="P25" i="256"/>
  <c r="F29" i="256"/>
  <c r="N9" i="257"/>
  <c r="P9" i="257" s="1"/>
  <c r="O10" i="257"/>
  <c r="G14" i="257"/>
  <c r="G23" i="257"/>
  <c r="P30" i="257"/>
  <c r="V30" i="257"/>
  <c r="F16" i="256"/>
  <c r="G17" i="256"/>
  <c r="L17" i="256"/>
  <c r="P21" i="256"/>
  <c r="F26" i="256"/>
  <c r="F27" i="256"/>
  <c r="G28" i="256"/>
  <c r="F15" i="257"/>
  <c r="F16" i="257"/>
  <c r="L22" i="256"/>
  <c r="F23" i="256"/>
  <c r="G26" i="256"/>
  <c r="G27" i="256"/>
  <c r="N14" i="257"/>
  <c r="X14" i="257" s="1"/>
  <c r="G15" i="257"/>
  <c r="G16" i="257"/>
  <c r="L18" i="257"/>
  <c r="F26" i="257"/>
  <c r="F27" i="257"/>
  <c r="G28" i="257"/>
  <c r="L30" i="257"/>
  <c r="S27" i="261"/>
  <c r="S32" i="261"/>
  <c r="S30" i="261"/>
  <c r="S33" i="261"/>
  <c r="W5" i="261"/>
  <c r="T6" i="261" s="1"/>
  <c r="S29" i="261"/>
  <c r="S28" i="261"/>
  <c r="S34" i="261"/>
  <c r="S35" i="261"/>
  <c r="L28" i="257"/>
  <c r="F29" i="257"/>
  <c r="F30" i="257"/>
  <c r="W29" i="257"/>
  <c r="G29" i="257"/>
  <c r="L29" i="257"/>
  <c r="X29" i="257"/>
  <c r="G30" i="257"/>
  <c r="W30" i="257"/>
  <c r="F31" i="257"/>
  <c r="F28" i="257"/>
  <c r="X30" i="257"/>
  <c r="G31" i="257"/>
  <c r="L27" i="257"/>
  <c r="L31" i="257"/>
  <c r="V29" i="256"/>
  <c r="L27" i="256"/>
  <c r="F28" i="256"/>
  <c r="L31" i="256"/>
  <c r="L28" i="256"/>
  <c r="G29" i="256"/>
  <c r="W29" i="256"/>
  <c r="F30" i="256"/>
  <c r="L29" i="256"/>
  <c r="X29" i="256"/>
  <c r="G30" i="256"/>
  <c r="F31" i="256"/>
  <c r="L30" i="256"/>
  <c r="G31" i="256"/>
  <c r="L26" i="257"/>
  <c r="F24" i="257"/>
  <c r="L24" i="257"/>
  <c r="L23" i="257"/>
  <c r="F25" i="257"/>
  <c r="V25" i="257"/>
  <c r="G25" i="257"/>
  <c r="W25" i="257"/>
  <c r="L25" i="257"/>
  <c r="L16" i="257"/>
  <c r="F20" i="257"/>
  <c r="F21" i="257"/>
  <c r="V21" i="257"/>
  <c r="G21" i="257"/>
  <c r="W21" i="257"/>
  <c r="L21" i="257"/>
  <c r="G19" i="257"/>
  <c r="V17" i="257"/>
  <c r="L19" i="257"/>
  <c r="G20" i="257"/>
  <c r="F18" i="257"/>
  <c r="L17" i="257"/>
  <c r="G18" i="257"/>
  <c r="F19" i="257"/>
  <c r="N19" i="257"/>
  <c r="N23" i="257"/>
  <c r="O21" i="257"/>
  <c r="O34" i="257"/>
  <c r="L15" i="257"/>
  <c r="N20" i="257"/>
  <c r="N22" i="257"/>
  <c r="P22" i="257" s="1"/>
  <c r="N24" i="257"/>
  <c r="N11" i="257"/>
  <c r="P11" i="257" s="1"/>
  <c r="N15" i="257"/>
  <c r="N26" i="257"/>
  <c r="N28" i="257"/>
  <c r="O30" i="257"/>
  <c r="N32" i="257"/>
  <c r="F10" i="257"/>
  <c r="N18" i="257"/>
  <c r="N35" i="257"/>
  <c r="N12" i="257"/>
  <c r="P12" i="257" s="1"/>
  <c r="F11" i="257"/>
  <c r="N16" i="257"/>
  <c r="N27" i="257"/>
  <c r="O29" i="257"/>
  <c r="N31" i="257"/>
  <c r="Q30" i="257"/>
  <c r="AA35" i="257"/>
  <c r="O25" i="257"/>
  <c r="AA7" i="257"/>
  <c r="R8" i="257"/>
  <c r="O13" i="257"/>
  <c r="O33" i="257"/>
  <c r="AA6" i="257"/>
  <c r="O17" i="257"/>
  <c r="P10" i="257"/>
  <c r="V10" i="257"/>
  <c r="X10" i="257"/>
  <c r="W10" i="257"/>
  <c r="R9" i="257"/>
  <c r="Q10" i="257"/>
  <c r="L10" i="257"/>
  <c r="R10" i="257"/>
  <c r="G11" i="257"/>
  <c r="R11" i="257"/>
  <c r="Q13" i="257"/>
  <c r="Q14" i="257"/>
  <c r="R14" i="257"/>
  <c r="R15" i="257"/>
  <c r="Q17" i="257"/>
  <c r="Q18" i="257"/>
  <c r="R18" i="257"/>
  <c r="R19" i="257"/>
  <c r="P21" i="257"/>
  <c r="Q22" i="257"/>
  <c r="R22" i="257"/>
  <c r="R23" i="257"/>
  <c r="Q25" i="257"/>
  <c r="R26" i="257"/>
  <c r="R27" i="257"/>
  <c r="Q29" i="257"/>
  <c r="R30" i="257"/>
  <c r="R31" i="257"/>
  <c r="P33" i="257"/>
  <c r="Q34" i="257"/>
  <c r="R34" i="257"/>
  <c r="R35" i="257"/>
  <c r="Q31" i="257"/>
  <c r="B2" i="257"/>
  <c r="P8" i="257"/>
  <c r="Q9" i="257"/>
  <c r="L11" i="257"/>
  <c r="Q12" i="257"/>
  <c r="Q20" i="257"/>
  <c r="Q28" i="257"/>
  <c r="Q32" i="257"/>
  <c r="L26" i="256"/>
  <c r="L25" i="256"/>
  <c r="L18" i="256"/>
  <c r="F19" i="256"/>
  <c r="X17" i="256"/>
  <c r="F17" i="256"/>
  <c r="V17" i="256"/>
  <c r="L19" i="256"/>
  <c r="G20" i="256"/>
  <c r="F21" i="256"/>
  <c r="V21" i="256"/>
  <c r="L23" i="256"/>
  <c r="G24" i="256"/>
  <c r="F25" i="256"/>
  <c r="V25" i="256"/>
  <c r="O29" i="256"/>
  <c r="L16" i="256"/>
  <c r="W17" i="256"/>
  <c r="F18" i="256"/>
  <c r="L20" i="256"/>
  <c r="G21" i="256"/>
  <c r="W21" i="256"/>
  <c r="F22" i="256"/>
  <c r="L24" i="256"/>
  <c r="G25" i="256"/>
  <c r="W25" i="256"/>
  <c r="G18" i="256"/>
  <c r="X21" i="256"/>
  <c r="G22" i="256"/>
  <c r="X25" i="256"/>
  <c r="G19" i="256"/>
  <c r="F20" i="256"/>
  <c r="G23" i="256"/>
  <c r="F24" i="256"/>
  <c r="AA7" i="256"/>
  <c r="L9" i="256"/>
  <c r="L13" i="256"/>
  <c r="G14" i="256"/>
  <c r="L14" i="256"/>
  <c r="G15" i="256"/>
  <c r="L15" i="256"/>
  <c r="R14" i="256"/>
  <c r="O21" i="256"/>
  <c r="R30" i="256"/>
  <c r="Q9" i="256"/>
  <c r="R6" i="256"/>
  <c r="R10" i="256"/>
  <c r="O13" i="256"/>
  <c r="R22" i="256"/>
  <c r="P13" i="256"/>
  <c r="W13" i="256"/>
  <c r="X13" i="256"/>
  <c r="V13" i="256"/>
  <c r="F12" i="256"/>
  <c r="N28" i="256"/>
  <c r="P28" i="256" s="1"/>
  <c r="I7" i="256"/>
  <c r="N8" i="256"/>
  <c r="P8" i="256" s="1"/>
  <c r="F11" i="256"/>
  <c r="N11" i="256"/>
  <c r="P11" i="256" s="1"/>
  <c r="Q13" i="256"/>
  <c r="N18" i="256"/>
  <c r="N33" i="256"/>
  <c r="N34" i="256"/>
  <c r="N35" i="256"/>
  <c r="AA35" i="256"/>
  <c r="AA8" i="256"/>
  <c r="N9" i="256"/>
  <c r="I13" i="256"/>
  <c r="N16" i="256"/>
  <c r="O17" i="256"/>
  <c r="R18" i="256"/>
  <c r="N24" i="256"/>
  <c r="P24" i="256" s="1"/>
  <c r="O25" i="256"/>
  <c r="R26" i="256"/>
  <c r="Q28" i="256"/>
  <c r="N32" i="256"/>
  <c r="R34" i="256"/>
  <c r="N12" i="256"/>
  <c r="G13" i="256"/>
  <c r="Q16" i="256"/>
  <c r="N20" i="256"/>
  <c r="Q24" i="256"/>
  <c r="Q30" i="256"/>
  <c r="N10" i="256"/>
  <c r="G12" i="256"/>
  <c r="N19" i="256"/>
  <c r="P19" i="256" s="1"/>
  <c r="Q21" i="256"/>
  <c r="N26" i="256"/>
  <c r="N27" i="256"/>
  <c r="Q29" i="256"/>
  <c r="I6" i="256"/>
  <c r="F10" i="256"/>
  <c r="G11" i="256"/>
  <c r="P6" i="256"/>
  <c r="R9" i="256"/>
  <c r="L10" i="256"/>
  <c r="L11" i="256"/>
  <c r="I12" i="256"/>
  <c r="F13" i="256"/>
  <c r="F14" i="256"/>
  <c r="N14" i="256"/>
  <c r="F15" i="256"/>
  <c r="N15" i="256"/>
  <c r="Q17" i="256"/>
  <c r="N22" i="256"/>
  <c r="N23" i="256"/>
  <c r="Q25" i="256"/>
  <c r="N30" i="256"/>
  <c r="N31" i="256"/>
  <c r="Q33" i="256"/>
  <c r="Q34" i="256"/>
  <c r="P7" i="257"/>
  <c r="Q11" i="257"/>
  <c r="AA12" i="257"/>
  <c r="AA16" i="257"/>
  <c r="AA20" i="257"/>
  <c r="AA24" i="257"/>
  <c r="Q27" i="257"/>
  <c r="AA32" i="257"/>
  <c r="Q35" i="257"/>
  <c r="P6" i="257"/>
  <c r="Q7" i="257"/>
  <c r="P13" i="257"/>
  <c r="AA13" i="257"/>
  <c r="Q16" i="257"/>
  <c r="P17" i="257"/>
  <c r="AA21" i="257"/>
  <c r="Q24" i="257"/>
  <c r="P25" i="257"/>
  <c r="AA25" i="257"/>
  <c r="P29" i="257"/>
  <c r="Q6" i="257"/>
  <c r="R7" i="257"/>
  <c r="AA9" i="257"/>
  <c r="AA10" i="257"/>
  <c r="R12" i="257"/>
  <c r="AA14" i="257"/>
  <c r="R16" i="257"/>
  <c r="AA18" i="257"/>
  <c r="R20" i="257"/>
  <c r="Q21" i="257"/>
  <c r="AA22" i="257"/>
  <c r="R24" i="257"/>
  <c r="AA26" i="257"/>
  <c r="R28" i="257"/>
  <c r="AA30" i="257"/>
  <c r="R32" i="257"/>
  <c r="Q33" i="257"/>
  <c r="AA34" i="257"/>
  <c r="Q8" i="257"/>
  <c r="Q15" i="257"/>
  <c r="Q19" i="257"/>
  <c r="Q23" i="257"/>
  <c r="AA28" i="257"/>
  <c r="AA17" i="257"/>
  <c r="AA29" i="257"/>
  <c r="AA33" i="257"/>
  <c r="R6" i="257"/>
  <c r="AA8" i="257"/>
  <c r="AA11" i="257"/>
  <c r="R13" i="257"/>
  <c r="AA15" i="257"/>
  <c r="R17" i="257"/>
  <c r="AA19" i="257"/>
  <c r="R21" i="257"/>
  <c r="AA23" i="257"/>
  <c r="R25" i="257"/>
  <c r="Q26" i="257"/>
  <c r="AA27" i="257"/>
  <c r="R29" i="257"/>
  <c r="AA31" i="257"/>
  <c r="Q11" i="256"/>
  <c r="Q19" i="256"/>
  <c r="AA20" i="256"/>
  <c r="Q23" i="256"/>
  <c r="AA24" i="256"/>
  <c r="Q27" i="256"/>
  <c r="Q35" i="256"/>
  <c r="AA6" i="256"/>
  <c r="Q7" i="256"/>
  <c r="R8" i="256"/>
  <c r="R11" i="256"/>
  <c r="Q12" i="256"/>
  <c r="AA13" i="256"/>
  <c r="R15" i="256"/>
  <c r="AA17" i="256"/>
  <c r="R19" i="256"/>
  <c r="Q20" i="256"/>
  <c r="AA21" i="256"/>
  <c r="R23" i="256"/>
  <c r="AA25" i="256"/>
  <c r="R27" i="256"/>
  <c r="AA29" i="256"/>
  <c r="R31" i="256"/>
  <c r="Q32" i="256"/>
  <c r="AA33" i="256"/>
  <c r="R35" i="256"/>
  <c r="P7" i="256"/>
  <c r="AA12" i="256"/>
  <c r="AA28" i="256"/>
  <c r="Q31" i="256"/>
  <c r="AA32" i="256"/>
  <c r="Q6" i="256"/>
  <c r="R7" i="256"/>
  <c r="AA9" i="256"/>
  <c r="AA10" i="256"/>
  <c r="R12" i="256"/>
  <c r="AA14" i="256"/>
  <c r="R16" i="256"/>
  <c r="AA18" i="256"/>
  <c r="R20" i="256"/>
  <c r="AA22" i="256"/>
  <c r="R24" i="256"/>
  <c r="AA26" i="256"/>
  <c r="R28" i="256"/>
  <c r="AA30" i="256"/>
  <c r="R32" i="256"/>
  <c r="AA34" i="256"/>
  <c r="Q8" i="256"/>
  <c r="Q15" i="256"/>
  <c r="AA16" i="256"/>
  <c r="B2" i="256"/>
  <c r="Q10" i="256"/>
  <c r="AA11" i="256"/>
  <c r="R13" i="256"/>
  <c r="Q14" i="256"/>
  <c r="AA15" i="256"/>
  <c r="R17" i="256"/>
  <c r="Q18" i="256"/>
  <c r="AA19" i="256"/>
  <c r="R21" i="256"/>
  <c r="Q22" i="256"/>
  <c r="AA23" i="256"/>
  <c r="R25" i="256"/>
  <c r="Q26" i="256"/>
  <c r="AA27" i="256"/>
  <c r="R29" i="256"/>
  <c r="AA31" i="256"/>
  <c r="E36" i="255"/>
  <c r="D36" i="255"/>
  <c r="C36" i="255"/>
  <c r="AB35" i="255"/>
  <c r="M35" i="255"/>
  <c r="L35" i="255" s="1"/>
  <c r="K35" i="255"/>
  <c r="J35" i="255"/>
  <c r="H35" i="255"/>
  <c r="I35" i="255" s="1"/>
  <c r="G35" i="255"/>
  <c r="F35" i="255"/>
  <c r="B35" i="255"/>
  <c r="AB34" i="255"/>
  <c r="M34" i="255"/>
  <c r="O35" i="255" s="1"/>
  <c r="K34" i="255"/>
  <c r="J34" i="255"/>
  <c r="H34" i="255"/>
  <c r="I34" i="255" s="1"/>
  <c r="B34" i="255"/>
  <c r="AB33" i="255"/>
  <c r="M33" i="255"/>
  <c r="O34" i="255" s="1"/>
  <c r="K33" i="255"/>
  <c r="J33" i="255"/>
  <c r="H33" i="255"/>
  <c r="I33" i="255" s="1"/>
  <c r="B33" i="255"/>
  <c r="AB32" i="255"/>
  <c r="M32" i="255"/>
  <c r="O33" i="255" s="1"/>
  <c r="K32" i="255"/>
  <c r="J32" i="255"/>
  <c r="H32" i="255"/>
  <c r="I32" i="255" s="1"/>
  <c r="B32" i="255"/>
  <c r="AB31" i="255"/>
  <c r="M31" i="255"/>
  <c r="O32" i="255" s="1"/>
  <c r="K31" i="255"/>
  <c r="J31" i="255"/>
  <c r="H31" i="255"/>
  <c r="I31" i="255" s="1"/>
  <c r="B31" i="255"/>
  <c r="AB30" i="255"/>
  <c r="M30" i="255"/>
  <c r="O31" i="255" s="1"/>
  <c r="K30" i="255"/>
  <c r="J30" i="255"/>
  <c r="H30" i="255"/>
  <c r="I30" i="255" s="1"/>
  <c r="B30" i="255"/>
  <c r="AB29" i="255"/>
  <c r="M29" i="255"/>
  <c r="O30" i="255" s="1"/>
  <c r="K29" i="255"/>
  <c r="J29" i="255"/>
  <c r="H29" i="255"/>
  <c r="I29" i="255" s="1"/>
  <c r="B29" i="255"/>
  <c r="AB28" i="255"/>
  <c r="M28" i="255"/>
  <c r="O29" i="255" s="1"/>
  <c r="K28" i="255"/>
  <c r="J28" i="255"/>
  <c r="H28" i="255"/>
  <c r="I28" i="255" s="1"/>
  <c r="B28" i="255"/>
  <c r="AB27" i="255"/>
  <c r="M27" i="255"/>
  <c r="O28" i="255" s="1"/>
  <c r="K27" i="255"/>
  <c r="J27" i="255"/>
  <c r="H27" i="255"/>
  <c r="I27" i="255" s="1"/>
  <c r="B27" i="255"/>
  <c r="AB26" i="255"/>
  <c r="M26" i="255"/>
  <c r="O27" i="255" s="1"/>
  <c r="K26" i="255"/>
  <c r="J26" i="255"/>
  <c r="H26" i="255"/>
  <c r="I26" i="255" s="1"/>
  <c r="B26" i="255"/>
  <c r="AB25" i="255"/>
  <c r="M25" i="255"/>
  <c r="O26" i="255" s="1"/>
  <c r="K25" i="255"/>
  <c r="J25" i="255"/>
  <c r="H25" i="255"/>
  <c r="I25" i="255" s="1"/>
  <c r="B25" i="255"/>
  <c r="AB24" i="255"/>
  <c r="M24" i="255"/>
  <c r="O25" i="255" s="1"/>
  <c r="K24" i="255"/>
  <c r="J24" i="255"/>
  <c r="H24" i="255"/>
  <c r="I24" i="255" s="1"/>
  <c r="B24" i="255"/>
  <c r="AB23" i="255"/>
  <c r="M23" i="255"/>
  <c r="O24" i="255" s="1"/>
  <c r="K23" i="255"/>
  <c r="J23" i="255"/>
  <c r="H23" i="255"/>
  <c r="I23" i="255" s="1"/>
  <c r="B23" i="255"/>
  <c r="AB22" i="255"/>
  <c r="M22" i="255"/>
  <c r="O23" i="255" s="1"/>
  <c r="K22" i="255"/>
  <c r="J22" i="255"/>
  <c r="H22" i="255"/>
  <c r="I22" i="255" s="1"/>
  <c r="B22" i="255"/>
  <c r="AB21" i="255"/>
  <c r="M21" i="255"/>
  <c r="O22" i="255" s="1"/>
  <c r="K21" i="255"/>
  <c r="J21" i="255"/>
  <c r="H21" i="255"/>
  <c r="I21" i="255" s="1"/>
  <c r="B21" i="255"/>
  <c r="AB20" i="255"/>
  <c r="M20" i="255"/>
  <c r="O21" i="255" s="1"/>
  <c r="K20" i="255"/>
  <c r="J20" i="255"/>
  <c r="H20" i="255"/>
  <c r="I20" i="255" s="1"/>
  <c r="B20" i="255"/>
  <c r="AB19" i="255"/>
  <c r="M19" i="255"/>
  <c r="O20" i="255" s="1"/>
  <c r="K19" i="255"/>
  <c r="J19" i="255"/>
  <c r="H19" i="255"/>
  <c r="I19" i="255" s="1"/>
  <c r="B19" i="255"/>
  <c r="AB18" i="255"/>
  <c r="M18" i="255"/>
  <c r="O19" i="255" s="1"/>
  <c r="K18" i="255"/>
  <c r="J18" i="255"/>
  <c r="H18" i="255"/>
  <c r="I18" i="255" s="1"/>
  <c r="B18" i="255"/>
  <c r="AB17" i="255"/>
  <c r="M17" i="255"/>
  <c r="O18" i="255" s="1"/>
  <c r="K17" i="255"/>
  <c r="J17" i="255"/>
  <c r="H17" i="255"/>
  <c r="I17" i="255" s="1"/>
  <c r="B17" i="255"/>
  <c r="AB16" i="255"/>
  <c r="M16" i="255"/>
  <c r="O17" i="255" s="1"/>
  <c r="K16" i="255"/>
  <c r="J16" i="255"/>
  <c r="H16" i="255"/>
  <c r="I16" i="255" s="1"/>
  <c r="B16" i="255"/>
  <c r="AB15" i="255"/>
  <c r="M15" i="255"/>
  <c r="O16" i="255" s="1"/>
  <c r="K15" i="255"/>
  <c r="J15" i="255"/>
  <c r="H15" i="255"/>
  <c r="I15" i="255" s="1"/>
  <c r="B15" i="255"/>
  <c r="AB14" i="255"/>
  <c r="M14" i="255"/>
  <c r="O15" i="255" s="1"/>
  <c r="K14" i="255"/>
  <c r="J14" i="255"/>
  <c r="H14" i="255"/>
  <c r="I14" i="255" s="1"/>
  <c r="B14" i="255"/>
  <c r="AB13" i="255"/>
  <c r="M13" i="255"/>
  <c r="O14" i="255" s="1"/>
  <c r="K13" i="255"/>
  <c r="J13" i="255"/>
  <c r="H13" i="255"/>
  <c r="I13" i="255" s="1"/>
  <c r="B13" i="255"/>
  <c r="AB12" i="255"/>
  <c r="M12" i="255"/>
  <c r="O13" i="255" s="1"/>
  <c r="K12" i="255"/>
  <c r="J12" i="255"/>
  <c r="H12" i="255"/>
  <c r="I12" i="255" s="1"/>
  <c r="B12" i="255"/>
  <c r="AB11" i="255"/>
  <c r="M11" i="255"/>
  <c r="O12" i="255" s="1"/>
  <c r="K11" i="255"/>
  <c r="J11" i="255"/>
  <c r="H11" i="255"/>
  <c r="I11" i="255" s="1"/>
  <c r="B11" i="255"/>
  <c r="AB10" i="255"/>
  <c r="M10" i="255"/>
  <c r="O11" i="255" s="1"/>
  <c r="K10" i="255"/>
  <c r="J10" i="255"/>
  <c r="H10" i="255"/>
  <c r="B10" i="255"/>
  <c r="AB9" i="255"/>
  <c r="X9" i="255"/>
  <c r="W9" i="255"/>
  <c r="V9" i="255"/>
  <c r="S9" i="255"/>
  <c r="M9" i="255"/>
  <c r="O10" i="255" s="1"/>
  <c r="L9" i="255"/>
  <c r="K9" i="255"/>
  <c r="J9" i="255"/>
  <c r="H9" i="255"/>
  <c r="I9" i="255" s="1"/>
  <c r="B9" i="255"/>
  <c r="AB8" i="255"/>
  <c r="X8" i="255"/>
  <c r="W8" i="255"/>
  <c r="V8" i="255"/>
  <c r="S8" i="255"/>
  <c r="N8" i="255"/>
  <c r="M8" i="255"/>
  <c r="O9" i="255" s="1"/>
  <c r="L8" i="255"/>
  <c r="K8" i="255"/>
  <c r="J8" i="255"/>
  <c r="H8" i="255"/>
  <c r="I8" i="255" s="1"/>
  <c r="B8" i="255"/>
  <c r="AB7" i="255"/>
  <c r="X7" i="255"/>
  <c r="W7" i="255"/>
  <c r="V7" i="255"/>
  <c r="S7" i="255"/>
  <c r="N7" i="255"/>
  <c r="M7" i="255"/>
  <c r="O8" i="255" s="1"/>
  <c r="L7" i="255"/>
  <c r="K7" i="255"/>
  <c r="J7" i="255"/>
  <c r="H7" i="255"/>
  <c r="I7" i="255" s="1"/>
  <c r="B7" i="255"/>
  <c r="AB6" i="255"/>
  <c r="X6" i="255"/>
  <c r="W6" i="255"/>
  <c r="V6" i="255"/>
  <c r="S6" i="255"/>
  <c r="O6" i="255"/>
  <c r="N6" i="255"/>
  <c r="M6" i="255"/>
  <c r="O7" i="255" s="1"/>
  <c r="L6" i="255"/>
  <c r="K6" i="255"/>
  <c r="J6" i="255"/>
  <c r="H6" i="255"/>
  <c r="I6" i="255" s="1"/>
  <c r="B6" i="255"/>
  <c r="V5" i="255"/>
  <c r="R32" i="255" s="1"/>
  <c r="G8" i="260"/>
  <c r="G20" i="260"/>
  <c r="P35" i="256" l="1"/>
  <c r="X35" i="256"/>
  <c r="V35" i="256"/>
  <c r="W35" i="256"/>
  <c r="P35" i="257"/>
  <c r="W35" i="257"/>
  <c r="V35" i="257"/>
  <c r="X35" i="257"/>
  <c r="G33" i="255"/>
  <c r="L17" i="255"/>
  <c r="F25" i="255"/>
  <c r="L25" i="255"/>
  <c r="G25" i="255"/>
  <c r="V11" i="257"/>
  <c r="G32" i="255"/>
  <c r="L32" i="255"/>
  <c r="F34" i="255"/>
  <c r="L34" i="255"/>
  <c r="F32" i="255"/>
  <c r="P32" i="257"/>
  <c r="W32" i="257"/>
  <c r="X32" i="257"/>
  <c r="V32" i="257"/>
  <c r="P32" i="256"/>
  <c r="X32" i="256"/>
  <c r="V32" i="256"/>
  <c r="W32" i="256"/>
  <c r="P34" i="256"/>
  <c r="W34" i="256"/>
  <c r="V34" i="256"/>
  <c r="X34" i="256"/>
  <c r="P33" i="256"/>
  <c r="X33" i="256"/>
  <c r="W33" i="256"/>
  <c r="V33" i="256"/>
  <c r="G34" i="255"/>
  <c r="L33" i="255"/>
  <c r="F33" i="255"/>
  <c r="L15" i="255"/>
  <c r="F16" i="255"/>
  <c r="F19" i="255"/>
  <c r="L24" i="255"/>
  <c r="X11" i="257"/>
  <c r="P14" i="257"/>
  <c r="P6" i="255"/>
  <c r="L11" i="255"/>
  <c r="L14" i="255"/>
  <c r="G16" i="255"/>
  <c r="L16" i="255"/>
  <c r="G17" i="255"/>
  <c r="F18" i="255"/>
  <c r="F26" i="255"/>
  <c r="F27" i="255"/>
  <c r="G28" i="255"/>
  <c r="W11" i="257"/>
  <c r="W14" i="257"/>
  <c r="L10" i="255"/>
  <c r="L13" i="255"/>
  <c r="G26" i="255"/>
  <c r="G27" i="255"/>
  <c r="V14" i="257"/>
  <c r="T13" i="261"/>
  <c r="T10" i="261"/>
  <c r="T14" i="261"/>
  <c r="T15" i="261"/>
  <c r="T21" i="261"/>
  <c r="T32" i="261"/>
  <c r="T17" i="261"/>
  <c r="T25" i="261"/>
  <c r="T7" i="261"/>
  <c r="T28" i="261"/>
  <c r="T26" i="261"/>
  <c r="T9" i="261"/>
  <c r="T35" i="261"/>
  <c r="T18" i="261"/>
  <c r="T22" i="261"/>
  <c r="T19" i="261"/>
  <c r="T29" i="261"/>
  <c r="T16" i="261"/>
  <c r="T20" i="261"/>
  <c r="T33" i="261"/>
  <c r="T30" i="261"/>
  <c r="T23" i="261"/>
  <c r="T11" i="261"/>
  <c r="T31" i="261"/>
  <c r="T8" i="261"/>
  <c r="T27" i="261"/>
  <c r="T24" i="261"/>
  <c r="T12" i="261"/>
  <c r="T34" i="261"/>
  <c r="P27" i="257"/>
  <c r="X27" i="257"/>
  <c r="W27" i="257"/>
  <c r="V27" i="257"/>
  <c r="P28" i="257"/>
  <c r="W28" i="257"/>
  <c r="V28" i="257"/>
  <c r="X28" i="257"/>
  <c r="P31" i="257"/>
  <c r="X31" i="257"/>
  <c r="W31" i="257"/>
  <c r="V31" i="257"/>
  <c r="P31" i="256"/>
  <c r="W31" i="256"/>
  <c r="V31" i="256"/>
  <c r="X31" i="256"/>
  <c r="V28" i="256"/>
  <c r="W28" i="256"/>
  <c r="X28" i="256"/>
  <c r="P30" i="256"/>
  <c r="X30" i="256"/>
  <c r="W30" i="256"/>
  <c r="V30" i="256"/>
  <c r="P27" i="256"/>
  <c r="W27" i="256"/>
  <c r="V27" i="256"/>
  <c r="X27" i="256"/>
  <c r="L28" i="255"/>
  <c r="F29" i="255"/>
  <c r="F30" i="255"/>
  <c r="L29" i="255"/>
  <c r="G30" i="255"/>
  <c r="F31" i="255"/>
  <c r="F28" i="255"/>
  <c r="L30" i="255"/>
  <c r="G31" i="255"/>
  <c r="G29" i="255"/>
  <c r="L27" i="255"/>
  <c r="L31" i="255"/>
  <c r="P26" i="257"/>
  <c r="W26" i="257"/>
  <c r="X26" i="257"/>
  <c r="V26" i="257"/>
  <c r="P24" i="257"/>
  <c r="X24" i="257"/>
  <c r="V24" i="257"/>
  <c r="W24" i="257"/>
  <c r="P23" i="257"/>
  <c r="V23" i="257"/>
  <c r="W23" i="257"/>
  <c r="X23" i="257"/>
  <c r="P16" i="257"/>
  <c r="X16" i="257"/>
  <c r="W16" i="257"/>
  <c r="V16" i="257"/>
  <c r="P18" i="257"/>
  <c r="W18" i="257"/>
  <c r="V18" i="257"/>
  <c r="X18" i="257"/>
  <c r="P19" i="257"/>
  <c r="V19" i="257"/>
  <c r="X19" i="257"/>
  <c r="W19" i="257"/>
  <c r="P20" i="257"/>
  <c r="X20" i="257"/>
  <c r="V20" i="257"/>
  <c r="W20" i="257"/>
  <c r="P15" i="257"/>
  <c r="V15" i="257"/>
  <c r="X15" i="257"/>
  <c r="W15" i="257"/>
  <c r="K3" i="257"/>
  <c r="P26" i="256"/>
  <c r="W26" i="256"/>
  <c r="V26" i="256"/>
  <c r="X26" i="256"/>
  <c r="P22" i="256"/>
  <c r="X22" i="256"/>
  <c r="W22" i="256"/>
  <c r="V22" i="256"/>
  <c r="V24" i="256"/>
  <c r="X24" i="256"/>
  <c r="W24" i="256"/>
  <c r="W19" i="256"/>
  <c r="V19" i="256"/>
  <c r="X19" i="256"/>
  <c r="P23" i="256"/>
  <c r="W23" i="256"/>
  <c r="V23" i="256"/>
  <c r="X23" i="256"/>
  <c r="P20" i="256"/>
  <c r="V20" i="256"/>
  <c r="X20" i="256"/>
  <c r="W20" i="256"/>
  <c r="P16" i="256"/>
  <c r="V16" i="256"/>
  <c r="X16" i="256"/>
  <c r="W16" i="256"/>
  <c r="P18" i="256"/>
  <c r="X18" i="256"/>
  <c r="W18" i="256"/>
  <c r="V18" i="256"/>
  <c r="W12" i="256"/>
  <c r="V12" i="256"/>
  <c r="X12" i="256"/>
  <c r="P12" i="256"/>
  <c r="P9" i="256"/>
  <c r="X9" i="256"/>
  <c r="W9" i="256"/>
  <c r="V9" i="256"/>
  <c r="V11" i="256"/>
  <c r="X11" i="256"/>
  <c r="W11" i="256"/>
  <c r="X15" i="256"/>
  <c r="W15" i="256"/>
  <c r="V15" i="256"/>
  <c r="P10" i="256"/>
  <c r="V10" i="256"/>
  <c r="X10" i="256"/>
  <c r="W10" i="256"/>
  <c r="P14" i="256"/>
  <c r="W14" i="256"/>
  <c r="X14" i="256"/>
  <c r="V14" i="256"/>
  <c r="P15" i="256"/>
  <c r="K3" i="256"/>
  <c r="L26" i="255"/>
  <c r="L21" i="255"/>
  <c r="F22" i="255"/>
  <c r="F23" i="255"/>
  <c r="L20" i="255"/>
  <c r="G21" i="255"/>
  <c r="G22" i="255"/>
  <c r="L18" i="255"/>
  <c r="G19" i="255"/>
  <c r="F20" i="255"/>
  <c r="L22" i="255"/>
  <c r="G23" i="255"/>
  <c r="F24" i="255"/>
  <c r="G18" i="255"/>
  <c r="F17" i="255"/>
  <c r="L19" i="255"/>
  <c r="G20" i="255"/>
  <c r="F21" i="255"/>
  <c r="L23" i="255"/>
  <c r="G24" i="255"/>
  <c r="R6" i="255"/>
  <c r="F10" i="255"/>
  <c r="N9" i="255"/>
  <c r="B2" i="255"/>
  <c r="N17" i="255"/>
  <c r="N26" i="255"/>
  <c r="P26" i="255" s="1"/>
  <c r="N34" i="255"/>
  <c r="N16" i="255"/>
  <c r="N20" i="255"/>
  <c r="N21" i="255"/>
  <c r="N29" i="255"/>
  <c r="I10" i="255"/>
  <c r="F11" i="255"/>
  <c r="N11" i="255"/>
  <c r="P11" i="255" s="1"/>
  <c r="G12" i="255"/>
  <c r="F15" i="255"/>
  <c r="N15" i="255"/>
  <c r="P15" i="255" s="1"/>
  <c r="N19" i="255"/>
  <c r="N24" i="255"/>
  <c r="N28" i="255"/>
  <c r="N32" i="255"/>
  <c r="F13" i="255"/>
  <c r="N13" i="255"/>
  <c r="P13" i="255" s="1"/>
  <c r="G14" i="255"/>
  <c r="N22" i="255"/>
  <c r="N30" i="255"/>
  <c r="F12" i="255"/>
  <c r="N12" i="255"/>
  <c r="P12" i="255" s="1"/>
  <c r="G13" i="255"/>
  <c r="N25" i="255"/>
  <c r="N33" i="255"/>
  <c r="N10" i="255"/>
  <c r="P10" i="255" s="1"/>
  <c r="G11" i="255"/>
  <c r="L12" i="255"/>
  <c r="F14" i="255"/>
  <c r="N14" i="255"/>
  <c r="G15" i="255"/>
  <c r="N18" i="255"/>
  <c r="N23" i="255"/>
  <c r="N27" i="255"/>
  <c r="N31" i="255"/>
  <c r="P31" i="255" s="1"/>
  <c r="N35" i="255"/>
  <c r="P9" i="255"/>
  <c r="AA31" i="255"/>
  <c r="R13" i="255"/>
  <c r="R29" i="255"/>
  <c r="AA8" i="255"/>
  <c r="Q33" i="255"/>
  <c r="R21" i="255"/>
  <c r="AA34" i="255"/>
  <c r="P7" i="255"/>
  <c r="Q6" i="255"/>
  <c r="Q35" i="255"/>
  <c r="Q31" i="255"/>
  <c r="Q11" i="255"/>
  <c r="R17" i="255"/>
  <c r="R25" i="255"/>
  <c r="Q27" i="255"/>
  <c r="P8" i="255"/>
  <c r="Q22" i="255"/>
  <c r="Q30" i="255"/>
  <c r="R33" i="255"/>
  <c r="Q34" i="255"/>
  <c r="AA35" i="255"/>
  <c r="AA7" i="255"/>
  <c r="Q8" i="255"/>
  <c r="R9" i="255"/>
  <c r="R10" i="255"/>
  <c r="AA12" i="255"/>
  <c r="R14" i="255"/>
  <c r="Q15" i="255"/>
  <c r="AA16" i="255"/>
  <c r="R18" i="255"/>
  <c r="Q19" i="255"/>
  <c r="AA20" i="255"/>
  <c r="R22" i="255"/>
  <c r="Q23" i="255"/>
  <c r="AA24" i="255"/>
  <c r="R26" i="255"/>
  <c r="AA28" i="255"/>
  <c r="R30" i="255"/>
  <c r="AA32" i="255"/>
  <c r="R34" i="255"/>
  <c r="AA11" i="255"/>
  <c r="AA15" i="255"/>
  <c r="AA19" i="255"/>
  <c r="AA23" i="255"/>
  <c r="Q26" i="255"/>
  <c r="AA27" i="255"/>
  <c r="AA6" i="255"/>
  <c r="Q7" i="255"/>
  <c r="R8" i="255"/>
  <c r="R11" i="255"/>
  <c r="Q12" i="255"/>
  <c r="AA13" i="255"/>
  <c r="R15" i="255"/>
  <c r="Q16" i="255"/>
  <c r="AA17" i="255"/>
  <c r="R19" i="255"/>
  <c r="Q20" i="255"/>
  <c r="AA21" i="255"/>
  <c r="R23" i="255"/>
  <c r="Q24" i="255"/>
  <c r="AA25" i="255"/>
  <c r="R27" i="255"/>
  <c r="Q28" i="255"/>
  <c r="AA29" i="255"/>
  <c r="R31" i="255"/>
  <c r="Q32" i="255"/>
  <c r="AA33" i="255"/>
  <c r="R35" i="255"/>
  <c r="Q9" i="255"/>
  <c r="Q10" i="255"/>
  <c r="Q14" i="255"/>
  <c r="Q18" i="255"/>
  <c r="R7" i="255"/>
  <c r="AA9" i="255"/>
  <c r="AA10" i="255"/>
  <c r="R12" i="255"/>
  <c r="Q13" i="255"/>
  <c r="AA14" i="255"/>
  <c r="R16" i="255"/>
  <c r="Q17" i="255"/>
  <c r="AA18" i="255"/>
  <c r="R20" i="255"/>
  <c r="Q21" i="255"/>
  <c r="AA22" i="255"/>
  <c r="R24" i="255"/>
  <c r="Q25" i="255"/>
  <c r="AA26" i="255"/>
  <c r="R28" i="255"/>
  <c r="Q29" i="255"/>
  <c r="AA30" i="255"/>
  <c r="E36" i="254"/>
  <c r="D36" i="254"/>
  <c r="C36" i="254"/>
  <c r="AB35" i="254"/>
  <c r="X35" i="254"/>
  <c r="W35" i="254"/>
  <c r="V35" i="254"/>
  <c r="M35" i="254"/>
  <c r="L35" i="254"/>
  <c r="K35" i="254"/>
  <c r="J35" i="254"/>
  <c r="I35" i="254"/>
  <c r="H35" i="254"/>
  <c r="G35" i="254"/>
  <c r="F35" i="254"/>
  <c r="B35" i="254"/>
  <c r="AB34" i="254"/>
  <c r="M34" i="254"/>
  <c r="O35" i="254" s="1"/>
  <c r="K34" i="254"/>
  <c r="J34" i="254"/>
  <c r="H34" i="254"/>
  <c r="I34" i="254" s="1"/>
  <c r="B34" i="254"/>
  <c r="AB33" i="254"/>
  <c r="X33" i="254"/>
  <c r="W33" i="254"/>
  <c r="V33" i="254"/>
  <c r="M33" i="254"/>
  <c r="O34" i="254" s="1"/>
  <c r="L33" i="254"/>
  <c r="K33" i="254"/>
  <c r="J33" i="254"/>
  <c r="I33" i="254"/>
  <c r="H33" i="254"/>
  <c r="G33" i="254"/>
  <c r="F33" i="254"/>
  <c r="B33" i="254"/>
  <c r="AB32" i="254"/>
  <c r="M32" i="254"/>
  <c r="O33" i="254" s="1"/>
  <c r="K32" i="254"/>
  <c r="J32" i="254"/>
  <c r="H32" i="254"/>
  <c r="I32" i="254" s="1"/>
  <c r="B32" i="254"/>
  <c r="AB31" i="254"/>
  <c r="M31" i="254"/>
  <c r="O32" i="254" s="1"/>
  <c r="K31" i="254"/>
  <c r="J31" i="254"/>
  <c r="H31" i="254"/>
  <c r="I31" i="254" s="1"/>
  <c r="B31" i="254"/>
  <c r="AB30" i="254"/>
  <c r="X30" i="254"/>
  <c r="W30" i="254"/>
  <c r="V30" i="254"/>
  <c r="M30" i="254"/>
  <c r="O31" i="254" s="1"/>
  <c r="L30" i="254"/>
  <c r="K30" i="254"/>
  <c r="J30" i="254"/>
  <c r="I30" i="254"/>
  <c r="H30" i="254"/>
  <c r="G30" i="254"/>
  <c r="F30" i="254"/>
  <c r="B30" i="254"/>
  <c r="AB29" i="254"/>
  <c r="X29" i="254"/>
  <c r="W29" i="254"/>
  <c r="V29" i="254"/>
  <c r="M29" i="254"/>
  <c r="O30" i="254" s="1"/>
  <c r="L29" i="254"/>
  <c r="K29" i="254"/>
  <c r="J29" i="254"/>
  <c r="I29" i="254"/>
  <c r="H29" i="254"/>
  <c r="G29" i="254"/>
  <c r="F29" i="254"/>
  <c r="B29" i="254"/>
  <c r="AB28" i="254"/>
  <c r="X28" i="254"/>
  <c r="W28" i="254"/>
  <c r="V28" i="254"/>
  <c r="M28" i="254"/>
  <c r="O29" i="254" s="1"/>
  <c r="L28" i="254"/>
  <c r="K28" i="254"/>
  <c r="J28" i="254"/>
  <c r="I28" i="254"/>
  <c r="H28" i="254"/>
  <c r="G28" i="254"/>
  <c r="F28" i="254"/>
  <c r="B28" i="254"/>
  <c r="AB27" i="254"/>
  <c r="X27" i="254"/>
  <c r="W27" i="254"/>
  <c r="V27" i="254"/>
  <c r="M27" i="254"/>
  <c r="O28" i="254" s="1"/>
  <c r="L27" i="254"/>
  <c r="K27" i="254"/>
  <c r="J27" i="254"/>
  <c r="I27" i="254"/>
  <c r="H27" i="254"/>
  <c r="G27" i="254"/>
  <c r="F27" i="254"/>
  <c r="B27" i="254"/>
  <c r="AB26" i="254"/>
  <c r="M26" i="254"/>
  <c r="O27" i="254" s="1"/>
  <c r="K26" i="254"/>
  <c r="J26" i="254"/>
  <c r="H26" i="254"/>
  <c r="I26" i="254" s="1"/>
  <c r="B26" i="254"/>
  <c r="AB25" i="254"/>
  <c r="M25" i="254"/>
  <c r="O26" i="254" s="1"/>
  <c r="K25" i="254"/>
  <c r="J25" i="254"/>
  <c r="H25" i="254"/>
  <c r="I25" i="254" s="1"/>
  <c r="B25" i="254"/>
  <c r="AB24" i="254"/>
  <c r="M24" i="254"/>
  <c r="O25" i="254" s="1"/>
  <c r="K24" i="254"/>
  <c r="J24" i="254"/>
  <c r="H24" i="254"/>
  <c r="B24" i="254"/>
  <c r="AB23" i="254"/>
  <c r="M23" i="254"/>
  <c r="O24" i="254" s="1"/>
  <c r="K23" i="254"/>
  <c r="J23" i="254"/>
  <c r="H23" i="254"/>
  <c r="I23" i="254" s="1"/>
  <c r="B23" i="254"/>
  <c r="AB22" i="254"/>
  <c r="M22" i="254"/>
  <c r="O23" i="254" s="1"/>
  <c r="K22" i="254"/>
  <c r="J22" i="254"/>
  <c r="H22" i="254"/>
  <c r="I22" i="254" s="1"/>
  <c r="B22" i="254"/>
  <c r="AB21" i="254"/>
  <c r="M21" i="254"/>
  <c r="O22" i="254" s="1"/>
  <c r="K21" i="254"/>
  <c r="J21" i="254"/>
  <c r="H21" i="254"/>
  <c r="B21" i="254"/>
  <c r="AB20" i="254"/>
  <c r="X20" i="254"/>
  <c r="W20" i="254"/>
  <c r="V20" i="254"/>
  <c r="S20" i="254"/>
  <c r="M20" i="254"/>
  <c r="F21" i="254" s="1"/>
  <c r="L20" i="254"/>
  <c r="K20" i="254"/>
  <c r="J20" i="254"/>
  <c r="I20" i="254"/>
  <c r="H20" i="254"/>
  <c r="G20" i="254"/>
  <c r="F20" i="254"/>
  <c r="B20" i="254"/>
  <c r="AB19" i="254"/>
  <c r="X19" i="254"/>
  <c r="W19" i="254"/>
  <c r="V19" i="254"/>
  <c r="S19" i="254"/>
  <c r="M19" i="254"/>
  <c r="O20" i="254" s="1"/>
  <c r="L19" i="254"/>
  <c r="K19" i="254"/>
  <c r="J19" i="254"/>
  <c r="I19" i="254"/>
  <c r="H19" i="254"/>
  <c r="G19" i="254"/>
  <c r="F19" i="254"/>
  <c r="B19" i="254"/>
  <c r="AB18" i="254"/>
  <c r="X18" i="254"/>
  <c r="W18" i="254"/>
  <c r="V18" i="254"/>
  <c r="S18" i="254"/>
  <c r="M18" i="254"/>
  <c r="O19" i="254" s="1"/>
  <c r="L18" i="254"/>
  <c r="K18" i="254"/>
  <c r="J18" i="254"/>
  <c r="I18" i="254"/>
  <c r="H18" i="254"/>
  <c r="G18" i="254"/>
  <c r="F18" i="254"/>
  <c r="B18" i="254"/>
  <c r="AB17" i="254"/>
  <c r="X17" i="254"/>
  <c r="W17" i="254"/>
  <c r="V17" i="254"/>
  <c r="S17" i="254"/>
  <c r="M17" i="254"/>
  <c r="O18" i="254" s="1"/>
  <c r="L17" i="254"/>
  <c r="K17" i="254"/>
  <c r="J17" i="254"/>
  <c r="I17" i="254"/>
  <c r="H17" i="254"/>
  <c r="G17" i="254"/>
  <c r="F17" i="254"/>
  <c r="B17" i="254"/>
  <c r="AB16" i="254"/>
  <c r="X16" i="254"/>
  <c r="W16" i="254"/>
  <c r="V16" i="254"/>
  <c r="S16" i="254"/>
  <c r="M16" i="254"/>
  <c r="O17" i="254" s="1"/>
  <c r="L16" i="254"/>
  <c r="K16" i="254"/>
  <c r="J16" i="254"/>
  <c r="I16" i="254"/>
  <c r="H16" i="254"/>
  <c r="G16" i="254"/>
  <c r="F16" i="254"/>
  <c r="B16" i="254"/>
  <c r="AB15" i="254"/>
  <c r="X15" i="254"/>
  <c r="W15" i="254"/>
  <c r="V15" i="254"/>
  <c r="S15" i="254"/>
  <c r="M15" i="254"/>
  <c r="O16" i="254" s="1"/>
  <c r="L15" i="254"/>
  <c r="K15" i="254"/>
  <c r="J15" i="254"/>
  <c r="I15" i="254"/>
  <c r="H15" i="254"/>
  <c r="G15" i="254"/>
  <c r="F15" i="254"/>
  <c r="B15" i="254"/>
  <c r="AB14" i="254"/>
  <c r="X14" i="254"/>
  <c r="W14" i="254"/>
  <c r="V14" i="254"/>
  <c r="S14" i="254"/>
  <c r="M14" i="254"/>
  <c r="O15" i="254" s="1"/>
  <c r="K14" i="254"/>
  <c r="J14" i="254"/>
  <c r="H14" i="254"/>
  <c r="I14" i="254" s="1"/>
  <c r="B14" i="254"/>
  <c r="AB13" i="254"/>
  <c r="X13" i="254"/>
  <c r="W13" i="254"/>
  <c r="V13" i="254"/>
  <c r="S13" i="254"/>
  <c r="N13" i="254"/>
  <c r="M13" i="254"/>
  <c r="O14" i="254" s="1"/>
  <c r="L13" i="254"/>
  <c r="K13" i="254"/>
  <c r="J13" i="254"/>
  <c r="H13" i="254"/>
  <c r="I13" i="254" s="1"/>
  <c r="B13" i="254"/>
  <c r="AB12" i="254"/>
  <c r="X12" i="254"/>
  <c r="W12" i="254"/>
  <c r="V12" i="254"/>
  <c r="S12" i="254"/>
  <c r="N12" i="254"/>
  <c r="M12" i="254"/>
  <c r="O13" i="254" s="1"/>
  <c r="L12" i="254"/>
  <c r="K12" i="254"/>
  <c r="J12" i="254"/>
  <c r="I12" i="254"/>
  <c r="H12" i="254"/>
  <c r="G12" i="254"/>
  <c r="F12" i="254"/>
  <c r="B12" i="254"/>
  <c r="AB11" i="254"/>
  <c r="X11" i="254"/>
  <c r="W11" i="254"/>
  <c r="V11" i="254"/>
  <c r="S11" i="254"/>
  <c r="N11" i="254"/>
  <c r="M11" i="254"/>
  <c r="O12" i="254" s="1"/>
  <c r="L11" i="254"/>
  <c r="K11" i="254"/>
  <c r="J11" i="254"/>
  <c r="I11" i="254"/>
  <c r="H11" i="254"/>
  <c r="G11" i="254"/>
  <c r="F11" i="254"/>
  <c r="B11" i="254"/>
  <c r="AB10" i="254"/>
  <c r="X10" i="254"/>
  <c r="W10" i="254"/>
  <c r="V10" i="254"/>
  <c r="S10" i="254"/>
  <c r="N10" i="254"/>
  <c r="M10" i="254"/>
  <c r="O11" i="254" s="1"/>
  <c r="L10" i="254"/>
  <c r="K10" i="254"/>
  <c r="J10" i="254"/>
  <c r="I10" i="254"/>
  <c r="H10" i="254"/>
  <c r="F10" i="254"/>
  <c r="B10" i="254"/>
  <c r="AB9" i="254"/>
  <c r="X9" i="254"/>
  <c r="W9" i="254"/>
  <c r="V9" i="254"/>
  <c r="S9" i="254"/>
  <c r="N9" i="254"/>
  <c r="M9" i="254"/>
  <c r="O10" i="254" s="1"/>
  <c r="L9" i="254"/>
  <c r="K9" i="254"/>
  <c r="J9" i="254"/>
  <c r="I9" i="254"/>
  <c r="H9" i="254"/>
  <c r="B9" i="254"/>
  <c r="AB8" i="254"/>
  <c r="X8" i="254"/>
  <c r="W8" i="254"/>
  <c r="V8" i="254"/>
  <c r="S8" i="254"/>
  <c r="N8" i="254"/>
  <c r="M8" i="254"/>
  <c r="O9" i="254" s="1"/>
  <c r="L8" i="254"/>
  <c r="K8" i="254"/>
  <c r="J8" i="254"/>
  <c r="I8" i="254"/>
  <c r="H8" i="254"/>
  <c r="B8" i="254"/>
  <c r="AB7" i="254"/>
  <c r="X7" i="254"/>
  <c r="W7" i="254"/>
  <c r="V7" i="254"/>
  <c r="S7" i="254"/>
  <c r="N7" i="254"/>
  <c r="M7" i="254"/>
  <c r="O8" i="254" s="1"/>
  <c r="K7" i="254"/>
  <c r="J7" i="254"/>
  <c r="H7" i="254"/>
  <c r="I7" i="254" s="1"/>
  <c r="B7" i="254"/>
  <c r="AB6" i="254"/>
  <c r="X6" i="254"/>
  <c r="W6" i="254"/>
  <c r="V6" i="254"/>
  <c r="S6" i="254"/>
  <c r="O6" i="254"/>
  <c r="N6" i="254"/>
  <c r="M6" i="254"/>
  <c r="O7" i="254" s="1"/>
  <c r="L6" i="254"/>
  <c r="K6" i="254"/>
  <c r="J6" i="254"/>
  <c r="I6" i="254"/>
  <c r="H6" i="254"/>
  <c r="B6" i="254"/>
  <c r="V5" i="254"/>
  <c r="R33" i="254" s="1"/>
  <c r="H8" i="260"/>
  <c r="H20" i="260"/>
  <c r="G19" i="260"/>
  <c r="P35" i="255" l="1"/>
  <c r="V35" i="255"/>
  <c r="X35" i="255"/>
  <c r="W35" i="255"/>
  <c r="P25" i="255"/>
  <c r="X25" i="255"/>
  <c r="V25" i="255"/>
  <c r="W25" i="255"/>
  <c r="G13" i="254"/>
  <c r="F13" i="254"/>
  <c r="P11" i="254"/>
  <c r="G14" i="254"/>
  <c r="S20" i="257"/>
  <c r="S14" i="257"/>
  <c r="N17" i="254"/>
  <c r="N21" i="254"/>
  <c r="P21" i="254" s="1"/>
  <c r="L14" i="254"/>
  <c r="N16" i="254"/>
  <c r="P16" i="254" s="1"/>
  <c r="N20" i="254"/>
  <c r="N15" i="254"/>
  <c r="P15" i="254" s="1"/>
  <c r="N19" i="254"/>
  <c r="P19" i="254" s="1"/>
  <c r="F14" i="254"/>
  <c r="N14" i="254"/>
  <c r="N18" i="254"/>
  <c r="P18" i="254" s="1"/>
  <c r="G26" i="254"/>
  <c r="L24" i="254"/>
  <c r="L31" i="254"/>
  <c r="G32" i="254"/>
  <c r="L7" i="254"/>
  <c r="P13" i="254"/>
  <c r="N22" i="254"/>
  <c r="P9" i="254"/>
  <c r="L25" i="254"/>
  <c r="F26" i="254"/>
  <c r="F31" i="254"/>
  <c r="G31" i="254"/>
  <c r="F34" i="254"/>
  <c r="AA7" i="254"/>
  <c r="P34" i="255"/>
  <c r="X34" i="255"/>
  <c r="V34" i="255"/>
  <c r="W34" i="255"/>
  <c r="P32" i="255"/>
  <c r="W32" i="255"/>
  <c r="V32" i="255"/>
  <c r="X32" i="255"/>
  <c r="P33" i="255"/>
  <c r="V33" i="255"/>
  <c r="W33" i="255"/>
  <c r="X33" i="255"/>
  <c r="G34" i="254"/>
  <c r="F32" i="254"/>
  <c r="L34" i="254"/>
  <c r="L32" i="254"/>
  <c r="P10" i="254"/>
  <c r="G22" i="254"/>
  <c r="G23" i="254"/>
  <c r="S22" i="257"/>
  <c r="G21" i="254"/>
  <c r="P8" i="254"/>
  <c r="P20" i="254"/>
  <c r="O21" i="254"/>
  <c r="L23" i="254"/>
  <c r="P14" i="254"/>
  <c r="P17" i="254"/>
  <c r="S32" i="257"/>
  <c r="S29" i="257"/>
  <c r="S13" i="257"/>
  <c r="S19" i="257"/>
  <c r="S27" i="257"/>
  <c r="S28" i="257"/>
  <c r="S34" i="257"/>
  <c r="S23" i="257"/>
  <c r="L3" i="257"/>
  <c r="L3" i="256"/>
  <c r="P30" i="255"/>
  <c r="V30" i="255"/>
  <c r="X30" i="255"/>
  <c r="W30" i="255"/>
  <c r="P29" i="255"/>
  <c r="V29" i="255"/>
  <c r="X29" i="255"/>
  <c r="W29" i="255"/>
  <c r="X31" i="255"/>
  <c r="W31" i="255"/>
  <c r="V31" i="255"/>
  <c r="P27" i="255"/>
  <c r="X27" i="255"/>
  <c r="W27" i="255"/>
  <c r="V27" i="255"/>
  <c r="P28" i="255"/>
  <c r="W28" i="255"/>
  <c r="X28" i="255"/>
  <c r="V28" i="255"/>
  <c r="S21" i="257"/>
  <c r="S26" i="257"/>
  <c r="S30" i="257"/>
  <c r="W5" i="257"/>
  <c r="T24" i="257" s="1"/>
  <c r="S11" i="257"/>
  <c r="S15" i="257"/>
  <c r="S16" i="257"/>
  <c r="S35" i="257"/>
  <c r="S12" i="257"/>
  <c r="S31" i="257"/>
  <c r="S17" i="257"/>
  <c r="S33" i="257"/>
  <c r="S24" i="257"/>
  <c r="S18" i="257"/>
  <c r="S25" i="257"/>
  <c r="S10" i="257"/>
  <c r="S35" i="256"/>
  <c r="S32" i="256"/>
  <c r="S15" i="256"/>
  <c r="S22" i="256"/>
  <c r="S27" i="256"/>
  <c r="S23" i="256"/>
  <c r="S16" i="256"/>
  <c r="S28" i="256"/>
  <c r="S9" i="256"/>
  <c r="S13" i="256"/>
  <c r="S26" i="256"/>
  <c r="S14" i="256"/>
  <c r="S24" i="256"/>
  <c r="S29" i="256"/>
  <c r="S17" i="256"/>
  <c r="W5" i="256"/>
  <c r="T11" i="256" s="1"/>
  <c r="S12" i="256"/>
  <c r="S31" i="256"/>
  <c r="S20" i="256"/>
  <c r="S30" i="256"/>
  <c r="S18" i="256"/>
  <c r="S19" i="256"/>
  <c r="S34" i="256"/>
  <c r="S10" i="256"/>
  <c r="S21" i="256"/>
  <c r="S33" i="256"/>
  <c r="S11" i="256"/>
  <c r="S25" i="256"/>
  <c r="X26" i="255"/>
  <c r="V26" i="255"/>
  <c r="W26" i="255"/>
  <c r="P16" i="255"/>
  <c r="W16" i="255"/>
  <c r="X16" i="255"/>
  <c r="V16" i="255"/>
  <c r="P24" i="255"/>
  <c r="W24" i="255"/>
  <c r="X24" i="255"/>
  <c r="V24" i="255"/>
  <c r="P20" i="255"/>
  <c r="W20" i="255"/>
  <c r="V20" i="255"/>
  <c r="X20" i="255"/>
  <c r="P17" i="255"/>
  <c r="V17" i="255"/>
  <c r="X17" i="255"/>
  <c r="W17" i="255"/>
  <c r="P23" i="255"/>
  <c r="X23" i="255"/>
  <c r="V23" i="255"/>
  <c r="W23" i="255"/>
  <c r="P18" i="255"/>
  <c r="X18" i="255"/>
  <c r="W18" i="255"/>
  <c r="V18" i="255"/>
  <c r="P22" i="255"/>
  <c r="W22" i="255"/>
  <c r="X22" i="255"/>
  <c r="V22" i="255"/>
  <c r="P19" i="255"/>
  <c r="X19" i="255"/>
  <c r="V19" i="255"/>
  <c r="W19" i="255"/>
  <c r="P21" i="255"/>
  <c r="V21" i="255"/>
  <c r="X21" i="255"/>
  <c r="W21" i="255"/>
  <c r="W13" i="255"/>
  <c r="V13" i="255"/>
  <c r="X13" i="255"/>
  <c r="X15" i="255"/>
  <c r="W15" i="255"/>
  <c r="V15" i="255"/>
  <c r="X14" i="255"/>
  <c r="W14" i="255"/>
  <c r="V14" i="255"/>
  <c r="X10" i="255"/>
  <c r="V10" i="255"/>
  <c r="W10" i="255"/>
  <c r="V12" i="255"/>
  <c r="W12" i="255"/>
  <c r="X12" i="255"/>
  <c r="W11" i="255"/>
  <c r="V11" i="255"/>
  <c r="X11" i="255"/>
  <c r="P14" i="255"/>
  <c r="K3" i="255"/>
  <c r="L26" i="254"/>
  <c r="R9" i="254"/>
  <c r="L21" i="254"/>
  <c r="G24" i="254"/>
  <c r="L22" i="254"/>
  <c r="R23" i="254"/>
  <c r="R27" i="254"/>
  <c r="R30" i="254"/>
  <c r="Q10" i="254"/>
  <c r="R10" i="254"/>
  <c r="R11" i="254"/>
  <c r="R14" i="254"/>
  <c r="R15" i="254"/>
  <c r="R18" i="254"/>
  <c r="R19" i="254"/>
  <c r="Q21" i="254"/>
  <c r="R22" i="254"/>
  <c r="R26" i="254"/>
  <c r="R31" i="254"/>
  <c r="R34" i="254"/>
  <c r="Q29" i="254"/>
  <c r="Q34" i="254"/>
  <c r="Q9" i="254"/>
  <c r="Q12" i="254"/>
  <c r="Q16" i="254"/>
  <c r="I21" i="254"/>
  <c r="Q28" i="254"/>
  <c r="Q32" i="254"/>
  <c r="Q7" i="254"/>
  <c r="F22" i="254"/>
  <c r="I24" i="254"/>
  <c r="F25" i="254"/>
  <c r="N25" i="254"/>
  <c r="P25" i="254" s="1"/>
  <c r="N26" i="254"/>
  <c r="N29" i="254"/>
  <c r="N30" i="254"/>
  <c r="P30" i="254" s="1"/>
  <c r="N33" i="254"/>
  <c r="P33" i="254" s="1"/>
  <c r="N34" i="254"/>
  <c r="AA33" i="254"/>
  <c r="R8" i="254"/>
  <c r="Q30" i="254"/>
  <c r="AA35" i="254"/>
  <c r="AA6" i="254"/>
  <c r="F23" i="254"/>
  <c r="N23" i="254"/>
  <c r="F24" i="254"/>
  <c r="N24" i="254"/>
  <c r="P24" i="254" s="1"/>
  <c r="G25" i="254"/>
  <c r="N27" i="254"/>
  <c r="P27" i="254" s="1"/>
  <c r="N28" i="254"/>
  <c r="P28" i="254" s="1"/>
  <c r="N31" i="254"/>
  <c r="N32" i="254"/>
  <c r="N35" i="254"/>
  <c r="P35" i="254" s="1"/>
  <c r="Q15" i="254"/>
  <c r="Q27" i="254"/>
  <c r="AA32" i="254"/>
  <c r="P6" i="254"/>
  <c r="Q20" i="254"/>
  <c r="AA21" i="254"/>
  <c r="Q24" i="254"/>
  <c r="R35" i="254"/>
  <c r="P12" i="254"/>
  <c r="Q19" i="254"/>
  <c r="AA20" i="254"/>
  <c r="Q23" i="254"/>
  <c r="AA24" i="254"/>
  <c r="Q35" i="254"/>
  <c r="AA13" i="254"/>
  <c r="AA17" i="254"/>
  <c r="P29" i="254"/>
  <c r="AA29" i="254"/>
  <c r="Q6" i="254"/>
  <c r="AA9" i="254"/>
  <c r="AA10" i="254"/>
  <c r="R12" i="254"/>
  <c r="Q13" i="254"/>
  <c r="AA14" i="254"/>
  <c r="R16" i="254"/>
  <c r="Q17" i="254"/>
  <c r="AA18" i="254"/>
  <c r="R20" i="254"/>
  <c r="AA22" i="254"/>
  <c r="R24" i="254"/>
  <c r="Q25" i="254"/>
  <c r="AA26" i="254"/>
  <c r="R28" i="254"/>
  <c r="AA30" i="254"/>
  <c r="R32" i="254"/>
  <c r="Q33" i="254"/>
  <c r="AA34" i="254"/>
  <c r="P7" i="254"/>
  <c r="Q8" i="254"/>
  <c r="Q11" i="254"/>
  <c r="AA12" i="254"/>
  <c r="AA16" i="254"/>
  <c r="AA28" i="254"/>
  <c r="Q31" i="254"/>
  <c r="AA25" i="254"/>
  <c r="R7" i="254"/>
  <c r="B2" i="254"/>
  <c r="R6" i="254"/>
  <c r="AA8" i="254"/>
  <c r="AA11" i="254"/>
  <c r="R13" i="254"/>
  <c r="Q14" i="254"/>
  <c r="AA15" i="254"/>
  <c r="R17" i="254"/>
  <c r="Q18" i="254"/>
  <c r="AA19" i="254"/>
  <c r="R21" i="254"/>
  <c r="Q22" i="254"/>
  <c r="AA23" i="254"/>
  <c r="R25" i="254"/>
  <c r="Q26" i="254"/>
  <c r="AA27" i="254"/>
  <c r="R29" i="254"/>
  <c r="AA31" i="254"/>
  <c r="E36" i="253"/>
  <c r="D36" i="253"/>
  <c r="C36" i="253"/>
  <c r="AB35" i="253"/>
  <c r="M35" i="253"/>
  <c r="L35" i="253" s="1"/>
  <c r="K35" i="253"/>
  <c r="J35" i="253"/>
  <c r="H35" i="253"/>
  <c r="I35" i="253" s="1"/>
  <c r="G35" i="253"/>
  <c r="F35" i="253"/>
  <c r="B35" i="253"/>
  <c r="AB34" i="253"/>
  <c r="M34" i="253"/>
  <c r="O35" i="253" s="1"/>
  <c r="K34" i="253"/>
  <c r="J34" i="253"/>
  <c r="H34" i="253"/>
  <c r="I34" i="253" s="1"/>
  <c r="B34" i="253"/>
  <c r="AB33" i="253"/>
  <c r="M33" i="253"/>
  <c r="O34" i="253" s="1"/>
  <c r="K33" i="253"/>
  <c r="J33" i="253"/>
  <c r="H33" i="253"/>
  <c r="I33" i="253" s="1"/>
  <c r="B33" i="253"/>
  <c r="AB32" i="253"/>
  <c r="M32" i="253"/>
  <c r="O33" i="253" s="1"/>
  <c r="K32" i="253"/>
  <c r="J32" i="253"/>
  <c r="H32" i="253"/>
  <c r="I32" i="253" s="1"/>
  <c r="B32" i="253"/>
  <c r="AB31" i="253"/>
  <c r="M31" i="253"/>
  <c r="O32" i="253" s="1"/>
  <c r="K31" i="253"/>
  <c r="J31" i="253"/>
  <c r="H31" i="253"/>
  <c r="I31" i="253" s="1"/>
  <c r="B31" i="253"/>
  <c r="AB30" i="253"/>
  <c r="M30" i="253"/>
  <c r="O31" i="253" s="1"/>
  <c r="K30" i="253"/>
  <c r="J30" i="253"/>
  <c r="H30" i="253"/>
  <c r="I30" i="253" s="1"/>
  <c r="B30" i="253"/>
  <c r="AB29" i="253"/>
  <c r="M29" i="253"/>
  <c r="O30" i="253" s="1"/>
  <c r="K29" i="253"/>
  <c r="J29" i="253"/>
  <c r="H29" i="253"/>
  <c r="I29" i="253" s="1"/>
  <c r="B29" i="253"/>
  <c r="AB28" i="253"/>
  <c r="M28" i="253"/>
  <c r="O29" i="253" s="1"/>
  <c r="K28" i="253"/>
  <c r="J28" i="253"/>
  <c r="H28" i="253"/>
  <c r="I28" i="253" s="1"/>
  <c r="B28" i="253"/>
  <c r="AB27" i="253"/>
  <c r="M27" i="253"/>
  <c r="O28" i="253" s="1"/>
  <c r="K27" i="253"/>
  <c r="J27" i="253"/>
  <c r="H27" i="253"/>
  <c r="I27" i="253" s="1"/>
  <c r="B27" i="253"/>
  <c r="AB26" i="253"/>
  <c r="M26" i="253"/>
  <c r="O27" i="253" s="1"/>
  <c r="K26" i="253"/>
  <c r="J26" i="253"/>
  <c r="H26" i="253"/>
  <c r="I26" i="253" s="1"/>
  <c r="B26" i="253"/>
  <c r="AB25" i="253"/>
  <c r="M25" i="253"/>
  <c r="O26" i="253" s="1"/>
  <c r="K25" i="253"/>
  <c r="J25" i="253"/>
  <c r="H25" i="253"/>
  <c r="I25" i="253" s="1"/>
  <c r="B25" i="253"/>
  <c r="AB24" i="253"/>
  <c r="M24" i="253"/>
  <c r="K24" i="253"/>
  <c r="J24" i="253"/>
  <c r="H24" i="253"/>
  <c r="I24" i="253" s="1"/>
  <c r="B24" i="253"/>
  <c r="AB23" i="253"/>
  <c r="M23" i="253"/>
  <c r="O24" i="253" s="1"/>
  <c r="K23" i="253"/>
  <c r="J23" i="253"/>
  <c r="H23" i="253"/>
  <c r="I23" i="253" s="1"/>
  <c r="B23" i="253"/>
  <c r="AB22" i="253"/>
  <c r="M22" i="253"/>
  <c r="O23" i="253" s="1"/>
  <c r="K22" i="253"/>
  <c r="J22" i="253"/>
  <c r="H22" i="253"/>
  <c r="I22" i="253" s="1"/>
  <c r="B22" i="253"/>
  <c r="AB21" i="253"/>
  <c r="M21" i="253"/>
  <c r="O22" i="253" s="1"/>
  <c r="K21" i="253"/>
  <c r="J21" i="253"/>
  <c r="H21" i="253"/>
  <c r="I21" i="253" s="1"/>
  <c r="B21" i="253"/>
  <c r="AB20" i="253"/>
  <c r="M20" i="253"/>
  <c r="O21" i="253" s="1"/>
  <c r="K20" i="253"/>
  <c r="J20" i="253"/>
  <c r="H20" i="253"/>
  <c r="I20" i="253" s="1"/>
  <c r="B20" i="253"/>
  <c r="AB19" i="253"/>
  <c r="M19" i="253"/>
  <c r="O20" i="253" s="1"/>
  <c r="K19" i="253"/>
  <c r="J19" i="253"/>
  <c r="H19" i="253"/>
  <c r="I19" i="253" s="1"/>
  <c r="G19" i="253"/>
  <c r="B19" i="253"/>
  <c r="AB18" i="253"/>
  <c r="M18" i="253"/>
  <c r="O19" i="253" s="1"/>
  <c r="K18" i="253"/>
  <c r="J18" i="253"/>
  <c r="H18" i="253"/>
  <c r="I18" i="253" s="1"/>
  <c r="B18" i="253"/>
  <c r="AB17" i="253"/>
  <c r="M17" i="253"/>
  <c r="O18" i="253" s="1"/>
  <c r="K17" i="253"/>
  <c r="J17" i="253"/>
  <c r="H17" i="253"/>
  <c r="I17" i="253" s="1"/>
  <c r="B17" i="253"/>
  <c r="AB16" i="253"/>
  <c r="M16" i="253"/>
  <c r="O17" i="253" s="1"/>
  <c r="K16" i="253"/>
  <c r="J16" i="253"/>
  <c r="H16" i="253"/>
  <c r="I16" i="253" s="1"/>
  <c r="B16" i="253"/>
  <c r="AB15" i="253"/>
  <c r="M15" i="253"/>
  <c r="O16" i="253" s="1"/>
  <c r="K15" i="253"/>
  <c r="J15" i="253"/>
  <c r="H15" i="253"/>
  <c r="I15" i="253" s="1"/>
  <c r="B15" i="253"/>
  <c r="AB14" i="253"/>
  <c r="M14" i="253"/>
  <c r="K14" i="253"/>
  <c r="J14" i="253"/>
  <c r="H14" i="253"/>
  <c r="I14" i="253" s="1"/>
  <c r="B14" i="253"/>
  <c r="AB13" i="253"/>
  <c r="M13" i="253"/>
  <c r="O14" i="253" s="1"/>
  <c r="K13" i="253"/>
  <c r="J13" i="253"/>
  <c r="H13" i="253"/>
  <c r="I13" i="253" s="1"/>
  <c r="B13" i="253"/>
  <c r="AB12" i="253"/>
  <c r="M12" i="253"/>
  <c r="O13" i="253" s="1"/>
  <c r="K12" i="253"/>
  <c r="J12" i="253"/>
  <c r="H12" i="253"/>
  <c r="I12" i="253" s="1"/>
  <c r="B12" i="253"/>
  <c r="AB11" i="253"/>
  <c r="M11" i="253"/>
  <c r="O12" i="253" s="1"/>
  <c r="K11" i="253"/>
  <c r="J11" i="253"/>
  <c r="H11" i="253"/>
  <c r="I11" i="253" s="1"/>
  <c r="B11" i="253"/>
  <c r="AB10" i="253"/>
  <c r="M10" i="253"/>
  <c r="O11" i="253" s="1"/>
  <c r="K10" i="253"/>
  <c r="J10" i="253"/>
  <c r="H10" i="253"/>
  <c r="I10" i="253" s="1"/>
  <c r="B10" i="253"/>
  <c r="AB9" i="253"/>
  <c r="M9" i="253"/>
  <c r="O10" i="253" s="1"/>
  <c r="K9" i="253"/>
  <c r="J9" i="253"/>
  <c r="H9" i="253"/>
  <c r="I9" i="253" s="1"/>
  <c r="B9" i="253"/>
  <c r="AB8" i="253"/>
  <c r="X8" i="253"/>
  <c r="W8" i="253"/>
  <c r="V8" i="253"/>
  <c r="S8" i="253"/>
  <c r="M8" i="253"/>
  <c r="O9" i="253" s="1"/>
  <c r="L8" i="253"/>
  <c r="K8" i="253"/>
  <c r="J8" i="253"/>
  <c r="H8" i="253"/>
  <c r="I8" i="253" s="1"/>
  <c r="B8" i="253"/>
  <c r="AB7" i="253"/>
  <c r="X7" i="253"/>
  <c r="W7" i="253"/>
  <c r="V7" i="253"/>
  <c r="S7" i="253"/>
  <c r="N7" i="253"/>
  <c r="M7" i="253"/>
  <c r="O8" i="253" s="1"/>
  <c r="L7" i="253"/>
  <c r="K7" i="253"/>
  <c r="J7" i="253"/>
  <c r="H7" i="253"/>
  <c r="I7" i="253" s="1"/>
  <c r="B7" i="253"/>
  <c r="AB6" i="253"/>
  <c r="X6" i="253"/>
  <c r="W6" i="253"/>
  <c r="V6" i="253"/>
  <c r="S6" i="253"/>
  <c r="O6" i="253"/>
  <c r="N6" i="253"/>
  <c r="M6" i="253"/>
  <c r="O7" i="253" s="1"/>
  <c r="L6" i="253"/>
  <c r="K6" i="253"/>
  <c r="J6" i="253"/>
  <c r="H6" i="253"/>
  <c r="B6" i="253"/>
  <c r="V5" i="253"/>
  <c r="R33" i="253" s="1"/>
  <c r="E36" i="250"/>
  <c r="D36" i="250"/>
  <c r="C36" i="250"/>
  <c r="AB35" i="250"/>
  <c r="X35" i="250"/>
  <c r="W35" i="250"/>
  <c r="V35" i="250"/>
  <c r="M35" i="250"/>
  <c r="L35" i="250"/>
  <c r="K35" i="250"/>
  <c r="J35" i="250"/>
  <c r="I35" i="250"/>
  <c r="H35" i="250"/>
  <c r="G35" i="250"/>
  <c r="F35" i="250"/>
  <c r="B35" i="250"/>
  <c r="AB34" i="250"/>
  <c r="M34" i="250"/>
  <c r="O35" i="250" s="1"/>
  <c r="K34" i="250"/>
  <c r="J34" i="250"/>
  <c r="H34" i="250"/>
  <c r="I34" i="250" s="1"/>
  <c r="B34" i="250"/>
  <c r="AB33" i="250"/>
  <c r="M33" i="250"/>
  <c r="O34" i="250" s="1"/>
  <c r="K33" i="250"/>
  <c r="J33" i="250"/>
  <c r="H33" i="250"/>
  <c r="I33" i="250" s="1"/>
  <c r="B33" i="250"/>
  <c r="AB32" i="250"/>
  <c r="M32" i="250"/>
  <c r="O33" i="250" s="1"/>
  <c r="K32" i="250"/>
  <c r="J32" i="250"/>
  <c r="H32" i="250"/>
  <c r="I32" i="250" s="1"/>
  <c r="F32" i="250"/>
  <c r="B32" i="250"/>
  <c r="AB31" i="250"/>
  <c r="M31" i="250"/>
  <c r="O32" i="250" s="1"/>
  <c r="K31" i="250"/>
  <c r="J31" i="250"/>
  <c r="H31" i="250"/>
  <c r="I31" i="250" s="1"/>
  <c r="B31" i="250"/>
  <c r="AB30" i="250"/>
  <c r="M30" i="250"/>
  <c r="O31" i="250" s="1"/>
  <c r="K30" i="250"/>
  <c r="J30" i="250"/>
  <c r="H30" i="250"/>
  <c r="I30" i="250" s="1"/>
  <c r="B30" i="250"/>
  <c r="AB29" i="250"/>
  <c r="M29" i="250"/>
  <c r="O30" i="250" s="1"/>
  <c r="L29" i="250"/>
  <c r="K29" i="250"/>
  <c r="J29" i="250"/>
  <c r="H29" i="250"/>
  <c r="I29" i="250" s="1"/>
  <c r="F29" i="250"/>
  <c r="B29" i="250"/>
  <c r="AB28" i="250"/>
  <c r="M28" i="250"/>
  <c r="N29" i="250" s="1"/>
  <c r="P29" i="250" s="1"/>
  <c r="K28" i="250"/>
  <c r="J28" i="250"/>
  <c r="H28" i="250"/>
  <c r="I28" i="250" s="1"/>
  <c r="B28" i="250"/>
  <c r="AB27" i="250"/>
  <c r="M27" i="250"/>
  <c r="O28" i="250" s="1"/>
  <c r="K27" i="250"/>
  <c r="J27" i="250"/>
  <c r="H27" i="250"/>
  <c r="I27" i="250" s="1"/>
  <c r="B27" i="250"/>
  <c r="AB26" i="250"/>
  <c r="M26" i="250"/>
  <c r="O27" i="250" s="1"/>
  <c r="K26" i="250"/>
  <c r="J26" i="250"/>
  <c r="H26" i="250"/>
  <c r="I26" i="250" s="1"/>
  <c r="B26" i="250"/>
  <c r="AB25" i="250"/>
  <c r="M25" i="250"/>
  <c r="O26" i="250" s="1"/>
  <c r="K25" i="250"/>
  <c r="J25" i="250"/>
  <c r="H25" i="250"/>
  <c r="I25" i="250" s="1"/>
  <c r="B25" i="250"/>
  <c r="AB24" i="250"/>
  <c r="M24" i="250"/>
  <c r="K24" i="250"/>
  <c r="J24" i="250"/>
  <c r="H24" i="250"/>
  <c r="I24" i="250" s="1"/>
  <c r="F24" i="250"/>
  <c r="B24" i="250"/>
  <c r="AB23" i="250"/>
  <c r="M23" i="250"/>
  <c r="O24" i="250" s="1"/>
  <c r="K23" i="250"/>
  <c r="J23" i="250"/>
  <c r="H23" i="250"/>
  <c r="I23" i="250" s="1"/>
  <c r="B23" i="250"/>
  <c r="AB22" i="250"/>
  <c r="M22" i="250"/>
  <c r="O23" i="250" s="1"/>
  <c r="K22" i="250"/>
  <c r="J22" i="250"/>
  <c r="H22" i="250"/>
  <c r="I22" i="250" s="1"/>
  <c r="B22" i="250"/>
  <c r="AB21" i="250"/>
  <c r="M21" i="250"/>
  <c r="O22" i="250" s="1"/>
  <c r="K21" i="250"/>
  <c r="J21" i="250"/>
  <c r="H21" i="250"/>
  <c r="I21" i="250" s="1"/>
  <c r="B21" i="250"/>
  <c r="AB20" i="250"/>
  <c r="M20" i="250"/>
  <c r="O21" i="250" s="1"/>
  <c r="K20" i="250"/>
  <c r="J20" i="250"/>
  <c r="H20" i="250"/>
  <c r="I20" i="250" s="1"/>
  <c r="B20" i="250"/>
  <c r="AB19" i="250"/>
  <c r="M19" i="250"/>
  <c r="K19" i="250"/>
  <c r="J19" i="250"/>
  <c r="H19" i="250"/>
  <c r="I19" i="250" s="1"/>
  <c r="G19" i="250"/>
  <c r="B19" i="250"/>
  <c r="AB18" i="250"/>
  <c r="M18" i="250"/>
  <c r="G20" i="250" s="1"/>
  <c r="K18" i="250"/>
  <c r="J18" i="250"/>
  <c r="H18" i="250"/>
  <c r="I18" i="250" s="1"/>
  <c r="B18" i="250"/>
  <c r="AB17" i="250"/>
  <c r="M17" i="250"/>
  <c r="O18" i="250" s="1"/>
  <c r="L17" i="250"/>
  <c r="K17" i="250"/>
  <c r="J17" i="250"/>
  <c r="H17" i="250"/>
  <c r="I17" i="250" s="1"/>
  <c r="B17" i="250"/>
  <c r="AB16" i="250"/>
  <c r="M16" i="250"/>
  <c r="N17" i="250" s="1"/>
  <c r="K16" i="250"/>
  <c r="J16" i="250"/>
  <c r="H16" i="250"/>
  <c r="I16" i="250" s="1"/>
  <c r="B16" i="250"/>
  <c r="AB15" i="250"/>
  <c r="M15" i="250"/>
  <c r="O16" i="250" s="1"/>
  <c r="K15" i="250"/>
  <c r="J15" i="250"/>
  <c r="H15" i="250"/>
  <c r="I15" i="250" s="1"/>
  <c r="B15" i="250"/>
  <c r="AB14" i="250"/>
  <c r="M14" i="250"/>
  <c r="O15" i="250" s="1"/>
  <c r="K14" i="250"/>
  <c r="J14" i="250"/>
  <c r="H14" i="250"/>
  <c r="I14" i="250" s="1"/>
  <c r="B14" i="250"/>
  <c r="AB13" i="250"/>
  <c r="M13" i="250"/>
  <c r="O14" i="250" s="1"/>
  <c r="K13" i="250"/>
  <c r="J13" i="250"/>
  <c r="H13" i="250"/>
  <c r="I13" i="250" s="1"/>
  <c r="B13" i="250"/>
  <c r="AB12" i="250"/>
  <c r="M12" i="250"/>
  <c r="L12" i="250" s="1"/>
  <c r="K12" i="250"/>
  <c r="J12" i="250"/>
  <c r="H12" i="250"/>
  <c r="I12" i="250" s="1"/>
  <c r="B12" i="250"/>
  <c r="AB11" i="250"/>
  <c r="M11" i="250"/>
  <c r="O12" i="250" s="1"/>
  <c r="K11" i="250"/>
  <c r="J11" i="250"/>
  <c r="H11" i="250"/>
  <c r="I11" i="250" s="1"/>
  <c r="B11" i="250"/>
  <c r="AB10" i="250"/>
  <c r="M10" i="250"/>
  <c r="O11" i="250" s="1"/>
  <c r="K10" i="250"/>
  <c r="J10" i="250"/>
  <c r="H10" i="250"/>
  <c r="I10" i="250" s="1"/>
  <c r="B10" i="250"/>
  <c r="AB9" i="250"/>
  <c r="M9" i="250"/>
  <c r="O10" i="250" s="1"/>
  <c r="K9" i="250"/>
  <c r="J9" i="250"/>
  <c r="H9" i="250"/>
  <c r="I9" i="250" s="1"/>
  <c r="B9" i="250"/>
  <c r="AB8" i="250"/>
  <c r="X8" i="250"/>
  <c r="W8" i="250"/>
  <c r="V8" i="250"/>
  <c r="S8" i="250"/>
  <c r="M8" i="250"/>
  <c r="O9" i="250" s="1"/>
  <c r="L8" i="250"/>
  <c r="K8" i="250"/>
  <c r="J8" i="250"/>
  <c r="H8" i="250"/>
  <c r="I8" i="250" s="1"/>
  <c r="B8" i="250"/>
  <c r="AB7" i="250"/>
  <c r="X7" i="250"/>
  <c r="W7" i="250"/>
  <c r="V7" i="250"/>
  <c r="S7" i="250"/>
  <c r="N7" i="250"/>
  <c r="M7" i="250"/>
  <c r="O8" i="250" s="1"/>
  <c r="L7" i="250"/>
  <c r="K7" i="250"/>
  <c r="J7" i="250"/>
  <c r="H7" i="250"/>
  <c r="B7" i="250"/>
  <c r="AB6" i="250"/>
  <c r="X6" i="250"/>
  <c r="W6" i="250"/>
  <c r="V6" i="250"/>
  <c r="S6" i="250"/>
  <c r="O6" i="250"/>
  <c r="N6" i="250"/>
  <c r="M6" i="250"/>
  <c r="O7" i="250" s="1"/>
  <c r="L6" i="250"/>
  <c r="K6" i="250"/>
  <c r="J6" i="250"/>
  <c r="H6" i="250"/>
  <c r="I6" i="250" s="1"/>
  <c r="B6" i="250"/>
  <c r="V5" i="250"/>
  <c r="R33" i="250" s="1"/>
  <c r="E36" i="249"/>
  <c r="D36" i="249"/>
  <c r="C36" i="249"/>
  <c r="AB35" i="249"/>
  <c r="M35" i="249"/>
  <c r="L35" i="249" s="1"/>
  <c r="K35" i="249"/>
  <c r="J35" i="249"/>
  <c r="H35" i="249"/>
  <c r="I35" i="249" s="1"/>
  <c r="G35" i="249"/>
  <c r="F35" i="249"/>
  <c r="B35" i="249"/>
  <c r="AB34" i="249"/>
  <c r="M34" i="249"/>
  <c r="O35" i="249" s="1"/>
  <c r="K34" i="249"/>
  <c r="J34" i="249"/>
  <c r="H34" i="249"/>
  <c r="I34" i="249" s="1"/>
  <c r="B34" i="249"/>
  <c r="AB33" i="249"/>
  <c r="M33" i="249"/>
  <c r="O34" i="249" s="1"/>
  <c r="K33" i="249"/>
  <c r="J33" i="249"/>
  <c r="H33" i="249"/>
  <c r="I33" i="249" s="1"/>
  <c r="B33" i="249"/>
  <c r="AB32" i="249"/>
  <c r="M32" i="249"/>
  <c r="O33" i="249" s="1"/>
  <c r="K32" i="249"/>
  <c r="J32" i="249"/>
  <c r="H32" i="249"/>
  <c r="I32" i="249" s="1"/>
  <c r="B32" i="249"/>
  <c r="AB31" i="249"/>
  <c r="M31" i="249"/>
  <c r="O32" i="249" s="1"/>
  <c r="K31" i="249"/>
  <c r="J31" i="249"/>
  <c r="H31" i="249"/>
  <c r="I31" i="249" s="1"/>
  <c r="B31" i="249"/>
  <c r="AB30" i="249"/>
  <c r="M30" i="249"/>
  <c r="O31" i="249" s="1"/>
  <c r="K30" i="249"/>
  <c r="J30" i="249"/>
  <c r="H30" i="249"/>
  <c r="I30" i="249" s="1"/>
  <c r="B30" i="249"/>
  <c r="AB29" i="249"/>
  <c r="M29" i="249"/>
  <c r="O30" i="249" s="1"/>
  <c r="K29" i="249"/>
  <c r="J29" i="249"/>
  <c r="H29" i="249"/>
  <c r="I29" i="249" s="1"/>
  <c r="B29" i="249"/>
  <c r="AB28" i="249"/>
  <c r="M28" i="249"/>
  <c r="K28" i="249"/>
  <c r="J28" i="249"/>
  <c r="H28" i="249"/>
  <c r="I28" i="249" s="1"/>
  <c r="B28" i="249"/>
  <c r="AB27" i="249"/>
  <c r="M27" i="249"/>
  <c r="O28" i="249" s="1"/>
  <c r="K27" i="249"/>
  <c r="J27" i="249"/>
  <c r="H27" i="249"/>
  <c r="I27" i="249" s="1"/>
  <c r="F27" i="249"/>
  <c r="B27" i="249"/>
  <c r="AB26" i="249"/>
  <c r="M26" i="249"/>
  <c r="O27" i="249" s="1"/>
  <c r="K26" i="249"/>
  <c r="J26" i="249"/>
  <c r="H26" i="249"/>
  <c r="I26" i="249" s="1"/>
  <c r="B26" i="249"/>
  <c r="AB25" i="249"/>
  <c r="M25" i="249"/>
  <c r="O26" i="249" s="1"/>
  <c r="K25" i="249"/>
  <c r="J25" i="249"/>
  <c r="H25" i="249"/>
  <c r="I25" i="249" s="1"/>
  <c r="B25" i="249"/>
  <c r="AB24" i="249"/>
  <c r="M24" i="249"/>
  <c r="O25" i="249" s="1"/>
  <c r="K24" i="249"/>
  <c r="J24" i="249"/>
  <c r="H24" i="249"/>
  <c r="I24" i="249" s="1"/>
  <c r="B24" i="249"/>
  <c r="AB23" i="249"/>
  <c r="M23" i="249"/>
  <c r="O24" i="249" s="1"/>
  <c r="K23" i="249"/>
  <c r="J23" i="249"/>
  <c r="H23" i="249"/>
  <c r="I23" i="249" s="1"/>
  <c r="B23" i="249"/>
  <c r="AB22" i="249"/>
  <c r="M22" i="249"/>
  <c r="N23" i="249" s="1"/>
  <c r="X23" i="249" s="1"/>
  <c r="K22" i="249"/>
  <c r="J22" i="249"/>
  <c r="H22" i="249"/>
  <c r="I22" i="249" s="1"/>
  <c r="B22" i="249"/>
  <c r="AB21" i="249"/>
  <c r="M21" i="249"/>
  <c r="K21" i="249"/>
  <c r="J21" i="249"/>
  <c r="H21" i="249"/>
  <c r="I21" i="249" s="1"/>
  <c r="B21" i="249"/>
  <c r="AB20" i="249"/>
  <c r="M20" i="249"/>
  <c r="N21" i="249" s="1"/>
  <c r="V21" i="249" s="1"/>
  <c r="K20" i="249"/>
  <c r="J20" i="249"/>
  <c r="I20" i="249"/>
  <c r="H20" i="249"/>
  <c r="G20" i="249"/>
  <c r="B20" i="249"/>
  <c r="AB19" i="249"/>
  <c r="M19" i="249"/>
  <c r="O20" i="249" s="1"/>
  <c r="K19" i="249"/>
  <c r="J19" i="249"/>
  <c r="H19" i="249"/>
  <c r="I19" i="249" s="1"/>
  <c r="G19" i="249"/>
  <c r="B19" i="249"/>
  <c r="AB18" i="249"/>
  <c r="M18" i="249"/>
  <c r="K18" i="249"/>
  <c r="J18" i="249"/>
  <c r="H18" i="249"/>
  <c r="I18" i="249" s="1"/>
  <c r="B18" i="249"/>
  <c r="AB17" i="249"/>
  <c r="M17" i="249"/>
  <c r="O18" i="249" s="1"/>
  <c r="K17" i="249"/>
  <c r="J17" i="249"/>
  <c r="H17" i="249"/>
  <c r="I17" i="249" s="1"/>
  <c r="B17" i="249"/>
  <c r="AB16" i="249"/>
  <c r="M16" i="249"/>
  <c r="N17" i="249" s="1"/>
  <c r="X17" i="249" s="1"/>
  <c r="K16" i="249"/>
  <c r="J16" i="249"/>
  <c r="H16" i="249"/>
  <c r="I16" i="249" s="1"/>
  <c r="F16" i="249"/>
  <c r="B16" i="249"/>
  <c r="AB15" i="249"/>
  <c r="M15" i="249"/>
  <c r="O16" i="249" s="1"/>
  <c r="K15" i="249"/>
  <c r="J15" i="249"/>
  <c r="H15" i="249"/>
  <c r="I15" i="249" s="1"/>
  <c r="B15" i="249"/>
  <c r="AB14" i="249"/>
  <c r="M14" i="249"/>
  <c r="L14" i="249" s="1"/>
  <c r="K14" i="249"/>
  <c r="J14" i="249"/>
  <c r="H14" i="249"/>
  <c r="I14" i="249" s="1"/>
  <c r="B14" i="249"/>
  <c r="AB13" i="249"/>
  <c r="M13" i="249"/>
  <c r="O14" i="249" s="1"/>
  <c r="K13" i="249"/>
  <c r="J13" i="249"/>
  <c r="H13" i="249"/>
  <c r="I13" i="249" s="1"/>
  <c r="B13" i="249"/>
  <c r="AB12" i="249"/>
  <c r="M12" i="249"/>
  <c r="G14" i="249" s="1"/>
  <c r="K12" i="249"/>
  <c r="J12" i="249"/>
  <c r="H12" i="249"/>
  <c r="B12" i="249"/>
  <c r="AB11" i="249"/>
  <c r="M11" i="249"/>
  <c r="O12" i="249" s="1"/>
  <c r="K11" i="249"/>
  <c r="J11" i="249"/>
  <c r="H11" i="249"/>
  <c r="I11" i="249" s="1"/>
  <c r="B11" i="249"/>
  <c r="AB10" i="249"/>
  <c r="M10" i="249"/>
  <c r="G12" i="249" s="1"/>
  <c r="K10" i="249"/>
  <c r="J10" i="249"/>
  <c r="H10" i="249"/>
  <c r="B10" i="249"/>
  <c r="AB9" i="249"/>
  <c r="M9" i="249"/>
  <c r="O10" i="249" s="1"/>
  <c r="K9" i="249"/>
  <c r="J9" i="249"/>
  <c r="H9" i="249"/>
  <c r="I9" i="249" s="1"/>
  <c r="B9" i="249"/>
  <c r="AB8" i="249"/>
  <c r="X8" i="249"/>
  <c r="W8" i="249"/>
  <c r="V8" i="249"/>
  <c r="S8" i="249"/>
  <c r="M8" i="249"/>
  <c r="O9" i="249" s="1"/>
  <c r="L8" i="249"/>
  <c r="K8" i="249"/>
  <c r="J8" i="249"/>
  <c r="H8" i="249"/>
  <c r="I8" i="249" s="1"/>
  <c r="B8" i="249"/>
  <c r="AB7" i="249"/>
  <c r="X7" i="249"/>
  <c r="W7" i="249"/>
  <c r="V7" i="249"/>
  <c r="S7" i="249"/>
  <c r="N7" i="249"/>
  <c r="M7" i="249"/>
  <c r="O8" i="249" s="1"/>
  <c r="L7" i="249"/>
  <c r="K7" i="249"/>
  <c r="J7" i="249"/>
  <c r="H7" i="249"/>
  <c r="B7" i="249"/>
  <c r="AB6" i="249"/>
  <c r="X6" i="249"/>
  <c r="W6" i="249"/>
  <c r="V6" i="249"/>
  <c r="S6" i="249"/>
  <c r="O6" i="249"/>
  <c r="N6" i="249"/>
  <c r="M6" i="249"/>
  <c r="O7" i="249" s="1"/>
  <c r="L6" i="249"/>
  <c r="K6" i="249"/>
  <c r="J6" i="249"/>
  <c r="H6" i="249"/>
  <c r="I6" i="249" s="1"/>
  <c r="B6" i="249"/>
  <c r="V5" i="249"/>
  <c r="R33" i="249" s="1"/>
  <c r="E36" i="248"/>
  <c r="D36" i="248"/>
  <c r="C36" i="248"/>
  <c r="AB35" i="248"/>
  <c r="M35" i="248"/>
  <c r="L35" i="248" s="1"/>
  <c r="K35" i="248"/>
  <c r="J35" i="248"/>
  <c r="H35" i="248"/>
  <c r="I35" i="248" s="1"/>
  <c r="G35" i="248"/>
  <c r="F35" i="248"/>
  <c r="B35" i="248"/>
  <c r="AB34" i="248"/>
  <c r="M34" i="248"/>
  <c r="O35" i="248" s="1"/>
  <c r="K34" i="248"/>
  <c r="J34" i="248"/>
  <c r="H34" i="248"/>
  <c r="I34" i="248" s="1"/>
  <c r="B34" i="248"/>
  <c r="AB33" i="248"/>
  <c r="M33" i="248"/>
  <c r="O34" i="248" s="1"/>
  <c r="K33" i="248"/>
  <c r="J33" i="248"/>
  <c r="H33" i="248"/>
  <c r="I33" i="248" s="1"/>
  <c r="B33" i="248"/>
  <c r="AB32" i="248"/>
  <c r="M32" i="248"/>
  <c r="O33" i="248" s="1"/>
  <c r="K32" i="248"/>
  <c r="J32" i="248"/>
  <c r="H32" i="248"/>
  <c r="I32" i="248" s="1"/>
  <c r="G32" i="248"/>
  <c r="B32" i="248"/>
  <c r="AB31" i="248"/>
  <c r="M31" i="248"/>
  <c r="O32" i="248" s="1"/>
  <c r="K31" i="248"/>
  <c r="J31" i="248"/>
  <c r="H31" i="248"/>
  <c r="I31" i="248" s="1"/>
  <c r="B31" i="248"/>
  <c r="AB30" i="248"/>
  <c r="M30" i="248"/>
  <c r="O31" i="248" s="1"/>
  <c r="K30" i="248"/>
  <c r="J30" i="248"/>
  <c r="H30" i="248"/>
  <c r="I30" i="248" s="1"/>
  <c r="B30" i="248"/>
  <c r="AB29" i="248"/>
  <c r="M29" i="248"/>
  <c r="O30" i="248" s="1"/>
  <c r="K29" i="248"/>
  <c r="J29" i="248"/>
  <c r="H29" i="248"/>
  <c r="I29" i="248" s="1"/>
  <c r="B29" i="248"/>
  <c r="AB28" i="248"/>
  <c r="M28" i="248"/>
  <c r="N29" i="248" s="1"/>
  <c r="K28" i="248"/>
  <c r="J28" i="248"/>
  <c r="H28" i="248"/>
  <c r="I28" i="248" s="1"/>
  <c r="B28" i="248"/>
  <c r="AB27" i="248"/>
  <c r="M27" i="248"/>
  <c r="O28" i="248" s="1"/>
  <c r="K27" i="248"/>
  <c r="J27" i="248"/>
  <c r="H27" i="248"/>
  <c r="I27" i="248" s="1"/>
  <c r="F27" i="248"/>
  <c r="B27" i="248"/>
  <c r="AB26" i="248"/>
  <c r="M26" i="248"/>
  <c r="O27" i="248" s="1"/>
  <c r="K26" i="248"/>
  <c r="J26" i="248"/>
  <c r="H26" i="248"/>
  <c r="I26" i="248" s="1"/>
  <c r="F26" i="248"/>
  <c r="B26" i="248"/>
  <c r="AB25" i="248"/>
  <c r="M25" i="248"/>
  <c r="O26" i="248" s="1"/>
  <c r="K25" i="248"/>
  <c r="J25" i="248"/>
  <c r="H25" i="248"/>
  <c r="I25" i="248" s="1"/>
  <c r="B25" i="248"/>
  <c r="AB24" i="248"/>
  <c r="M24" i="248"/>
  <c r="N25" i="248" s="1"/>
  <c r="X25" i="248" s="1"/>
  <c r="K24" i="248"/>
  <c r="J24" i="248"/>
  <c r="H24" i="248"/>
  <c r="I24" i="248" s="1"/>
  <c r="B24" i="248"/>
  <c r="AB23" i="248"/>
  <c r="M23" i="248"/>
  <c r="O24" i="248" s="1"/>
  <c r="K23" i="248"/>
  <c r="J23" i="248"/>
  <c r="H23" i="248"/>
  <c r="I23" i="248" s="1"/>
  <c r="B23" i="248"/>
  <c r="AB22" i="248"/>
  <c r="M22" i="248"/>
  <c r="O23" i="248" s="1"/>
  <c r="K22" i="248"/>
  <c r="J22" i="248"/>
  <c r="H22" i="248"/>
  <c r="I22" i="248" s="1"/>
  <c r="B22" i="248"/>
  <c r="AB21" i="248"/>
  <c r="M21" i="248"/>
  <c r="O22" i="248" s="1"/>
  <c r="K21" i="248"/>
  <c r="J21" i="248"/>
  <c r="H21" i="248"/>
  <c r="I21" i="248" s="1"/>
  <c r="B21" i="248"/>
  <c r="AB20" i="248"/>
  <c r="M20" i="248"/>
  <c r="K20" i="248"/>
  <c r="J20" i="248"/>
  <c r="H20" i="248"/>
  <c r="I20" i="248" s="1"/>
  <c r="B20" i="248"/>
  <c r="AB19" i="248"/>
  <c r="M19" i="248"/>
  <c r="O20" i="248" s="1"/>
  <c r="K19" i="248"/>
  <c r="J19" i="248"/>
  <c r="H19" i="248"/>
  <c r="I19" i="248" s="1"/>
  <c r="F19" i="248"/>
  <c r="B19" i="248"/>
  <c r="AB18" i="248"/>
  <c r="M18" i="248"/>
  <c r="N19" i="248" s="1"/>
  <c r="V19" i="248" s="1"/>
  <c r="K18" i="248"/>
  <c r="J18" i="248"/>
  <c r="H18" i="248"/>
  <c r="I18" i="248" s="1"/>
  <c r="B18" i="248"/>
  <c r="AB17" i="248"/>
  <c r="M17" i="248"/>
  <c r="K17" i="248"/>
  <c r="J17" i="248"/>
  <c r="H17" i="248"/>
  <c r="I17" i="248" s="1"/>
  <c r="B17" i="248"/>
  <c r="AB16" i="248"/>
  <c r="M16" i="248"/>
  <c r="N17" i="248" s="1"/>
  <c r="V17" i="248" s="1"/>
  <c r="K16" i="248"/>
  <c r="J16" i="248"/>
  <c r="H16" i="248"/>
  <c r="I16" i="248" s="1"/>
  <c r="F16" i="248"/>
  <c r="B16" i="248"/>
  <c r="AB15" i="248"/>
  <c r="M15" i="248"/>
  <c r="O16" i="248" s="1"/>
  <c r="K15" i="248"/>
  <c r="J15" i="248"/>
  <c r="H15" i="248"/>
  <c r="B15" i="248"/>
  <c r="AB14" i="248"/>
  <c r="M14" i="248"/>
  <c r="O15" i="248" s="1"/>
  <c r="K14" i="248"/>
  <c r="J14" i="248"/>
  <c r="H14" i="248"/>
  <c r="B14" i="248"/>
  <c r="AB13" i="248"/>
  <c r="M13" i="248"/>
  <c r="O14" i="248" s="1"/>
  <c r="K13" i="248"/>
  <c r="J13" i="248"/>
  <c r="H13" i="248"/>
  <c r="I13" i="248" s="1"/>
  <c r="B13" i="248"/>
  <c r="AB12" i="248"/>
  <c r="M12" i="248"/>
  <c r="L12" i="248" s="1"/>
  <c r="K12" i="248"/>
  <c r="J12" i="248"/>
  <c r="H12" i="248"/>
  <c r="I12" i="248" s="1"/>
  <c r="B12" i="248"/>
  <c r="AB11" i="248"/>
  <c r="M11" i="248"/>
  <c r="O12" i="248" s="1"/>
  <c r="K11" i="248"/>
  <c r="J11" i="248"/>
  <c r="H11" i="248"/>
  <c r="I11" i="248" s="1"/>
  <c r="B11" i="248"/>
  <c r="AB10" i="248"/>
  <c r="M10" i="248"/>
  <c r="L10" i="248" s="1"/>
  <c r="K10" i="248"/>
  <c r="J10" i="248"/>
  <c r="H10" i="248"/>
  <c r="I10" i="248" s="1"/>
  <c r="B10" i="248"/>
  <c r="AB9" i="248"/>
  <c r="M9" i="248"/>
  <c r="O10" i="248" s="1"/>
  <c r="K9" i="248"/>
  <c r="J9" i="248"/>
  <c r="H9" i="248"/>
  <c r="I9" i="248" s="1"/>
  <c r="B9" i="248"/>
  <c r="AB8" i="248"/>
  <c r="X8" i="248"/>
  <c r="W8" i="248"/>
  <c r="V8" i="248"/>
  <c r="S8" i="248"/>
  <c r="M8" i="248"/>
  <c r="O9" i="248" s="1"/>
  <c r="L8" i="248"/>
  <c r="K8" i="248"/>
  <c r="J8" i="248"/>
  <c r="H8" i="248"/>
  <c r="I8" i="248" s="1"/>
  <c r="B8" i="248"/>
  <c r="AB7" i="248"/>
  <c r="X7" i="248"/>
  <c r="W7" i="248"/>
  <c r="V7" i="248"/>
  <c r="S7" i="248"/>
  <c r="N7" i="248"/>
  <c r="M7" i="248"/>
  <c r="O8" i="248" s="1"/>
  <c r="L7" i="248"/>
  <c r="K7" i="248"/>
  <c r="J7" i="248"/>
  <c r="H7" i="248"/>
  <c r="B7" i="248"/>
  <c r="AB6" i="248"/>
  <c r="X6" i="248"/>
  <c r="W6" i="248"/>
  <c r="V6" i="248"/>
  <c r="S6" i="248"/>
  <c r="O6" i="248"/>
  <c r="N6" i="248"/>
  <c r="M6" i="248"/>
  <c r="O7" i="248" s="1"/>
  <c r="L6" i="248"/>
  <c r="K6" i="248"/>
  <c r="J6" i="248"/>
  <c r="H6" i="248"/>
  <c r="B6" i="248"/>
  <c r="V5" i="248"/>
  <c r="R33" i="248" s="1"/>
  <c r="E36" i="247"/>
  <c r="D36" i="247"/>
  <c r="C36" i="247"/>
  <c r="AB35" i="247"/>
  <c r="M35" i="247"/>
  <c r="L35" i="247" s="1"/>
  <c r="K35" i="247"/>
  <c r="J35" i="247"/>
  <c r="I35" i="247"/>
  <c r="H35" i="247"/>
  <c r="G35" i="247"/>
  <c r="F35" i="247"/>
  <c r="B35" i="247"/>
  <c r="AB34" i="247"/>
  <c r="M34" i="247"/>
  <c r="O35" i="247" s="1"/>
  <c r="K34" i="247"/>
  <c r="J34" i="247"/>
  <c r="H34" i="247"/>
  <c r="I34" i="247" s="1"/>
  <c r="B34" i="247"/>
  <c r="AB33" i="247"/>
  <c r="M33" i="247"/>
  <c r="O34" i="247" s="1"/>
  <c r="K33" i="247"/>
  <c r="J33" i="247"/>
  <c r="H33" i="247"/>
  <c r="I33" i="247" s="1"/>
  <c r="B33" i="247"/>
  <c r="AB32" i="247"/>
  <c r="M32" i="247"/>
  <c r="O33" i="247" s="1"/>
  <c r="K32" i="247"/>
  <c r="J32" i="247"/>
  <c r="H32" i="247"/>
  <c r="I32" i="247" s="1"/>
  <c r="B32" i="247"/>
  <c r="AB31" i="247"/>
  <c r="M31" i="247"/>
  <c r="O32" i="247" s="1"/>
  <c r="K31" i="247"/>
  <c r="J31" i="247"/>
  <c r="H31" i="247"/>
  <c r="I31" i="247" s="1"/>
  <c r="B31" i="247"/>
  <c r="AB30" i="247"/>
  <c r="M30" i="247"/>
  <c r="O31" i="247" s="1"/>
  <c r="K30" i="247"/>
  <c r="J30" i="247"/>
  <c r="H30" i="247"/>
  <c r="I30" i="247" s="1"/>
  <c r="B30" i="247"/>
  <c r="AB29" i="247"/>
  <c r="M29" i="247"/>
  <c r="O30" i="247" s="1"/>
  <c r="K29" i="247"/>
  <c r="J29" i="247"/>
  <c r="H29" i="247"/>
  <c r="I29" i="247" s="1"/>
  <c r="B29" i="247"/>
  <c r="AB28" i="247"/>
  <c r="M28" i="247"/>
  <c r="N29" i="247" s="1"/>
  <c r="K28" i="247"/>
  <c r="J28" i="247"/>
  <c r="H28" i="247"/>
  <c r="I28" i="247" s="1"/>
  <c r="B28" i="247"/>
  <c r="AB27" i="247"/>
  <c r="M27" i="247"/>
  <c r="O28" i="247" s="1"/>
  <c r="K27" i="247"/>
  <c r="J27" i="247"/>
  <c r="H27" i="247"/>
  <c r="I27" i="247" s="1"/>
  <c r="B27" i="247"/>
  <c r="AB26" i="247"/>
  <c r="M26" i="247"/>
  <c r="O27" i="247" s="1"/>
  <c r="K26" i="247"/>
  <c r="J26" i="247"/>
  <c r="H26" i="247"/>
  <c r="I26" i="247" s="1"/>
  <c r="F26" i="247"/>
  <c r="B26" i="247"/>
  <c r="AB25" i="247"/>
  <c r="M25" i="247"/>
  <c r="K25" i="247"/>
  <c r="J25" i="247"/>
  <c r="H25" i="247"/>
  <c r="I25" i="247" s="1"/>
  <c r="B25" i="247"/>
  <c r="AB24" i="247"/>
  <c r="M24" i="247"/>
  <c r="K24" i="247"/>
  <c r="J24" i="247"/>
  <c r="H24" i="247"/>
  <c r="I24" i="247" s="1"/>
  <c r="B24" i="247"/>
  <c r="AB23" i="247"/>
  <c r="M23" i="247"/>
  <c r="K23" i="247"/>
  <c r="J23" i="247"/>
  <c r="H23" i="247"/>
  <c r="I23" i="247" s="1"/>
  <c r="B23" i="247"/>
  <c r="AB22" i="247"/>
  <c r="M22" i="247"/>
  <c r="O23" i="247" s="1"/>
  <c r="K22" i="247"/>
  <c r="J22" i="247"/>
  <c r="H22" i="247"/>
  <c r="I22" i="247" s="1"/>
  <c r="B22" i="247"/>
  <c r="AB21" i="247"/>
  <c r="M21" i="247"/>
  <c r="O22" i="247" s="1"/>
  <c r="K21" i="247"/>
  <c r="J21" i="247"/>
  <c r="H21" i="247"/>
  <c r="I21" i="247" s="1"/>
  <c r="B21" i="247"/>
  <c r="AB20" i="247"/>
  <c r="M20" i="247"/>
  <c r="N21" i="247" s="1"/>
  <c r="K20" i="247"/>
  <c r="J20" i="247"/>
  <c r="H20" i="247"/>
  <c r="I20" i="247" s="1"/>
  <c r="B20" i="247"/>
  <c r="AB19" i="247"/>
  <c r="M19" i="247"/>
  <c r="O20" i="247" s="1"/>
  <c r="L19" i="247"/>
  <c r="K19" i="247"/>
  <c r="J19" i="247"/>
  <c r="H19" i="247"/>
  <c r="I19" i="247" s="1"/>
  <c r="B19" i="247"/>
  <c r="AB18" i="247"/>
  <c r="M18" i="247"/>
  <c r="K18" i="247"/>
  <c r="J18" i="247"/>
  <c r="H18" i="247"/>
  <c r="I18" i="247" s="1"/>
  <c r="B18" i="247"/>
  <c r="AB17" i="247"/>
  <c r="M17" i="247"/>
  <c r="O18" i="247" s="1"/>
  <c r="K17" i="247"/>
  <c r="J17" i="247"/>
  <c r="H17" i="247"/>
  <c r="I17" i="247" s="1"/>
  <c r="G17" i="247"/>
  <c r="B17" i="247"/>
  <c r="AB16" i="247"/>
  <c r="M16" i="247"/>
  <c r="O17" i="247" s="1"/>
  <c r="K16" i="247"/>
  <c r="J16" i="247"/>
  <c r="H16" i="247"/>
  <c r="I16" i="247" s="1"/>
  <c r="F16" i="247"/>
  <c r="B16" i="247"/>
  <c r="AB15" i="247"/>
  <c r="M15" i="247"/>
  <c r="O16" i="247" s="1"/>
  <c r="K15" i="247"/>
  <c r="J15" i="247"/>
  <c r="H15" i="247"/>
  <c r="I15" i="247" s="1"/>
  <c r="B15" i="247"/>
  <c r="AB14" i="247"/>
  <c r="M14" i="247"/>
  <c r="L14" i="247" s="1"/>
  <c r="K14" i="247"/>
  <c r="J14" i="247"/>
  <c r="H14" i="247"/>
  <c r="I14" i="247" s="1"/>
  <c r="B14" i="247"/>
  <c r="AB13" i="247"/>
  <c r="M13" i="247"/>
  <c r="O14" i="247" s="1"/>
  <c r="K13" i="247"/>
  <c r="J13" i="247"/>
  <c r="H13" i="247"/>
  <c r="I13" i="247" s="1"/>
  <c r="B13" i="247"/>
  <c r="AB12" i="247"/>
  <c r="M12" i="247"/>
  <c r="G14" i="247" s="1"/>
  <c r="K12" i="247"/>
  <c r="J12" i="247"/>
  <c r="H12" i="247"/>
  <c r="I12" i="247" s="1"/>
  <c r="B12" i="247"/>
  <c r="AB11" i="247"/>
  <c r="M11" i="247"/>
  <c r="O12" i="247" s="1"/>
  <c r="K11" i="247"/>
  <c r="J11" i="247"/>
  <c r="H11" i="247"/>
  <c r="I11" i="247" s="1"/>
  <c r="B11" i="247"/>
  <c r="AB10" i="247"/>
  <c r="M10" i="247"/>
  <c r="G12" i="247" s="1"/>
  <c r="K10" i="247"/>
  <c r="J10" i="247"/>
  <c r="H10" i="247"/>
  <c r="B10" i="247"/>
  <c r="AB9" i="247"/>
  <c r="M9" i="247"/>
  <c r="O10" i="247" s="1"/>
  <c r="K9" i="247"/>
  <c r="J9" i="247"/>
  <c r="H9" i="247"/>
  <c r="B9" i="247"/>
  <c r="AB8" i="247"/>
  <c r="X8" i="247"/>
  <c r="W8" i="247"/>
  <c r="V8" i="247"/>
  <c r="S8" i="247"/>
  <c r="M8" i="247"/>
  <c r="O9" i="247" s="1"/>
  <c r="L8" i="247"/>
  <c r="K8" i="247"/>
  <c r="J8" i="247"/>
  <c r="H8" i="247"/>
  <c r="I8" i="247" s="1"/>
  <c r="B8" i="247"/>
  <c r="AB7" i="247"/>
  <c r="X7" i="247"/>
  <c r="W7" i="247"/>
  <c r="V7" i="247"/>
  <c r="S7" i="247"/>
  <c r="N7" i="247"/>
  <c r="M7" i="247"/>
  <c r="O8" i="247" s="1"/>
  <c r="L7" i="247"/>
  <c r="K7" i="247"/>
  <c r="J7" i="247"/>
  <c r="H7" i="247"/>
  <c r="B7" i="247"/>
  <c r="AB6" i="247"/>
  <c r="X6" i="247"/>
  <c r="W6" i="247"/>
  <c r="V6" i="247"/>
  <c r="S6" i="247"/>
  <c r="O6" i="247"/>
  <c r="N6" i="247"/>
  <c r="M6" i="247"/>
  <c r="O7" i="247" s="1"/>
  <c r="L6" i="247"/>
  <c r="K6" i="247"/>
  <c r="J6" i="247"/>
  <c r="H6" i="247"/>
  <c r="I6" i="247" s="1"/>
  <c r="B6" i="247"/>
  <c r="V5" i="247"/>
  <c r="R33" i="247" s="1"/>
  <c r="E36" i="246"/>
  <c r="D36" i="246"/>
  <c r="C36" i="246"/>
  <c r="AB35" i="246"/>
  <c r="M35" i="246"/>
  <c r="L35" i="246" s="1"/>
  <c r="K35" i="246"/>
  <c r="J35" i="246"/>
  <c r="H35" i="246"/>
  <c r="I35" i="246" s="1"/>
  <c r="G35" i="246"/>
  <c r="F35" i="246"/>
  <c r="B35" i="246"/>
  <c r="AB34" i="246"/>
  <c r="M34" i="246"/>
  <c r="O35" i="246" s="1"/>
  <c r="K34" i="246"/>
  <c r="J34" i="246"/>
  <c r="H34" i="246"/>
  <c r="I34" i="246" s="1"/>
  <c r="F34" i="246"/>
  <c r="B34" i="246"/>
  <c r="AB33" i="246"/>
  <c r="M33" i="246"/>
  <c r="O34" i="246" s="1"/>
  <c r="K33" i="246"/>
  <c r="J33" i="246"/>
  <c r="H33" i="246"/>
  <c r="I33" i="246" s="1"/>
  <c r="B33" i="246"/>
  <c r="AB32" i="246"/>
  <c r="M32" i="246"/>
  <c r="O33" i="246" s="1"/>
  <c r="K32" i="246"/>
  <c r="J32" i="246"/>
  <c r="H32" i="246"/>
  <c r="I32" i="246" s="1"/>
  <c r="B32" i="246"/>
  <c r="AB31" i="246"/>
  <c r="M31" i="246"/>
  <c r="O32" i="246" s="1"/>
  <c r="K31" i="246"/>
  <c r="J31" i="246"/>
  <c r="H31" i="246"/>
  <c r="I31" i="246" s="1"/>
  <c r="B31" i="246"/>
  <c r="AB30" i="246"/>
  <c r="M30" i="246"/>
  <c r="O31" i="246" s="1"/>
  <c r="K30" i="246"/>
  <c r="J30" i="246"/>
  <c r="H30" i="246"/>
  <c r="I30" i="246" s="1"/>
  <c r="B30" i="246"/>
  <c r="AB29" i="246"/>
  <c r="M29" i="246"/>
  <c r="O30" i="246" s="1"/>
  <c r="K29" i="246"/>
  <c r="J29" i="246"/>
  <c r="H29" i="246"/>
  <c r="I29" i="246" s="1"/>
  <c r="B29" i="246"/>
  <c r="AB28" i="246"/>
  <c r="M28" i="246"/>
  <c r="N29" i="246" s="1"/>
  <c r="K28" i="246"/>
  <c r="J28" i="246"/>
  <c r="H28" i="246"/>
  <c r="I28" i="246" s="1"/>
  <c r="B28" i="246"/>
  <c r="AB27" i="246"/>
  <c r="M27" i="246"/>
  <c r="O28" i="246" s="1"/>
  <c r="K27" i="246"/>
  <c r="J27" i="246"/>
  <c r="H27" i="246"/>
  <c r="I27" i="246" s="1"/>
  <c r="B27" i="246"/>
  <c r="AB26" i="246"/>
  <c r="M26" i="246"/>
  <c r="O27" i="246" s="1"/>
  <c r="K26" i="246"/>
  <c r="J26" i="246"/>
  <c r="H26" i="246"/>
  <c r="I26" i="246" s="1"/>
  <c r="B26" i="246"/>
  <c r="AB25" i="246"/>
  <c r="M25" i="246"/>
  <c r="O26" i="246" s="1"/>
  <c r="K25" i="246"/>
  <c r="J25" i="246"/>
  <c r="H25" i="246"/>
  <c r="I25" i="246" s="1"/>
  <c r="B25" i="246"/>
  <c r="AB24" i="246"/>
  <c r="M24" i="246"/>
  <c r="K24" i="246"/>
  <c r="J24" i="246"/>
  <c r="H24" i="246"/>
  <c r="I24" i="246" s="1"/>
  <c r="B24" i="246"/>
  <c r="AB23" i="246"/>
  <c r="M23" i="246"/>
  <c r="O24" i="246" s="1"/>
  <c r="K23" i="246"/>
  <c r="J23" i="246"/>
  <c r="H23" i="246"/>
  <c r="I23" i="246" s="1"/>
  <c r="B23" i="246"/>
  <c r="AB22" i="246"/>
  <c r="M22" i="246"/>
  <c r="O23" i="246" s="1"/>
  <c r="K22" i="246"/>
  <c r="J22" i="246"/>
  <c r="H22" i="246"/>
  <c r="I22" i="246" s="1"/>
  <c r="B22" i="246"/>
  <c r="AB21" i="246"/>
  <c r="M21" i="246"/>
  <c r="O22" i="246" s="1"/>
  <c r="K21" i="246"/>
  <c r="J21" i="246"/>
  <c r="H21" i="246"/>
  <c r="I21" i="246" s="1"/>
  <c r="B21" i="246"/>
  <c r="AB20" i="246"/>
  <c r="M20" i="246"/>
  <c r="O21" i="246" s="1"/>
  <c r="K20" i="246"/>
  <c r="J20" i="246"/>
  <c r="H20" i="246"/>
  <c r="I20" i="246" s="1"/>
  <c r="B20" i="246"/>
  <c r="AB19" i="246"/>
  <c r="M19" i="246"/>
  <c r="K19" i="246"/>
  <c r="J19" i="246"/>
  <c r="H19" i="246"/>
  <c r="I19" i="246" s="1"/>
  <c r="B19" i="246"/>
  <c r="AB18" i="246"/>
  <c r="M18" i="246"/>
  <c r="N19" i="246" s="1"/>
  <c r="X19" i="246" s="1"/>
  <c r="K18" i="246"/>
  <c r="J18" i="246"/>
  <c r="H18" i="246"/>
  <c r="I18" i="246" s="1"/>
  <c r="B18" i="246"/>
  <c r="AB17" i="246"/>
  <c r="M17" i="246"/>
  <c r="K17" i="246"/>
  <c r="J17" i="246"/>
  <c r="H17" i="246"/>
  <c r="I17" i="246" s="1"/>
  <c r="G17" i="246"/>
  <c r="B17" i="246"/>
  <c r="AB16" i="246"/>
  <c r="M16" i="246"/>
  <c r="N17" i="246" s="1"/>
  <c r="W17" i="246" s="1"/>
  <c r="K16" i="246"/>
  <c r="J16" i="246"/>
  <c r="H16" i="246"/>
  <c r="I16" i="246" s="1"/>
  <c r="F16" i="246"/>
  <c r="B16" i="246"/>
  <c r="AB15" i="246"/>
  <c r="M15" i="246"/>
  <c r="O16" i="246" s="1"/>
  <c r="K15" i="246"/>
  <c r="J15" i="246"/>
  <c r="H15" i="246"/>
  <c r="I15" i="246" s="1"/>
  <c r="B15" i="246"/>
  <c r="AB14" i="246"/>
  <c r="M14" i="246"/>
  <c r="O15" i="246" s="1"/>
  <c r="K14" i="246"/>
  <c r="J14" i="246"/>
  <c r="H14" i="246"/>
  <c r="B14" i="246"/>
  <c r="AB13" i="246"/>
  <c r="M13" i="246"/>
  <c r="O14" i="246" s="1"/>
  <c r="K13" i="246"/>
  <c r="J13" i="246"/>
  <c r="H13" i="246"/>
  <c r="B13" i="246"/>
  <c r="AB12" i="246"/>
  <c r="M12" i="246"/>
  <c r="L12" i="246" s="1"/>
  <c r="K12" i="246"/>
  <c r="J12" i="246"/>
  <c r="H12" i="246"/>
  <c r="I12" i="246" s="1"/>
  <c r="B12" i="246"/>
  <c r="AB11" i="246"/>
  <c r="M11" i="246"/>
  <c r="O12" i="246" s="1"/>
  <c r="K11" i="246"/>
  <c r="J11" i="246"/>
  <c r="H11" i="246"/>
  <c r="I11" i="246" s="1"/>
  <c r="B11" i="246"/>
  <c r="AB10" i="246"/>
  <c r="M10" i="246"/>
  <c r="L10" i="246" s="1"/>
  <c r="K10" i="246"/>
  <c r="J10" i="246"/>
  <c r="H10" i="246"/>
  <c r="I10" i="246" s="1"/>
  <c r="B10" i="246"/>
  <c r="AB9" i="246"/>
  <c r="M9" i="246"/>
  <c r="O10" i="246" s="1"/>
  <c r="K9" i="246"/>
  <c r="J9" i="246"/>
  <c r="H9" i="246"/>
  <c r="B9" i="246"/>
  <c r="AB8" i="246"/>
  <c r="X8" i="246"/>
  <c r="W8" i="246"/>
  <c r="V8" i="246"/>
  <c r="S8" i="246"/>
  <c r="M8" i="246"/>
  <c r="O9" i="246" s="1"/>
  <c r="L8" i="246"/>
  <c r="K8" i="246"/>
  <c r="J8" i="246"/>
  <c r="H8" i="246"/>
  <c r="I8" i="246" s="1"/>
  <c r="B8" i="246"/>
  <c r="AB7" i="246"/>
  <c r="X7" i="246"/>
  <c r="W7" i="246"/>
  <c r="V7" i="246"/>
  <c r="S7" i="246"/>
  <c r="N7" i="246"/>
  <c r="M7" i="246"/>
  <c r="O8" i="246" s="1"/>
  <c r="L7" i="246"/>
  <c r="K7" i="246"/>
  <c r="J7" i="246"/>
  <c r="H7" i="246"/>
  <c r="B7" i="246"/>
  <c r="AB6" i="246"/>
  <c r="X6" i="246"/>
  <c r="W6" i="246"/>
  <c r="V6" i="246"/>
  <c r="S6" i="246"/>
  <c r="O6" i="246"/>
  <c r="N6" i="246"/>
  <c r="M6" i="246"/>
  <c r="O7" i="246" s="1"/>
  <c r="L6" i="246"/>
  <c r="K6" i="246"/>
  <c r="J6" i="246"/>
  <c r="H6" i="246"/>
  <c r="B6" i="246"/>
  <c r="V5" i="246"/>
  <c r="R33" i="246" s="1"/>
  <c r="E36" i="245"/>
  <c r="D36" i="245"/>
  <c r="C36" i="245"/>
  <c r="AB35" i="245"/>
  <c r="M35" i="245"/>
  <c r="L35" i="245" s="1"/>
  <c r="K35" i="245"/>
  <c r="J35" i="245"/>
  <c r="I35" i="245"/>
  <c r="H35" i="245"/>
  <c r="G35" i="245"/>
  <c r="F35" i="245"/>
  <c r="B35" i="245"/>
  <c r="AB34" i="245"/>
  <c r="M34" i="245"/>
  <c r="O35" i="245" s="1"/>
  <c r="K34" i="245"/>
  <c r="J34" i="245"/>
  <c r="H34" i="245"/>
  <c r="I34" i="245" s="1"/>
  <c r="B34" i="245"/>
  <c r="AB33" i="245"/>
  <c r="M33" i="245"/>
  <c r="O34" i="245" s="1"/>
  <c r="K33" i="245"/>
  <c r="J33" i="245"/>
  <c r="H33" i="245"/>
  <c r="I33" i="245" s="1"/>
  <c r="B33" i="245"/>
  <c r="AB32" i="245"/>
  <c r="M32" i="245"/>
  <c r="N33" i="245" s="1"/>
  <c r="V33" i="245" s="1"/>
  <c r="K32" i="245"/>
  <c r="J32" i="245"/>
  <c r="H32" i="245"/>
  <c r="I32" i="245" s="1"/>
  <c r="B32" i="245"/>
  <c r="AB31" i="245"/>
  <c r="M31" i="245"/>
  <c r="O32" i="245" s="1"/>
  <c r="K31" i="245"/>
  <c r="J31" i="245"/>
  <c r="H31" i="245"/>
  <c r="I31" i="245" s="1"/>
  <c r="B31" i="245"/>
  <c r="AB30" i="245"/>
  <c r="M30" i="245"/>
  <c r="O31" i="245" s="1"/>
  <c r="K30" i="245"/>
  <c r="J30" i="245"/>
  <c r="H30" i="245"/>
  <c r="I30" i="245" s="1"/>
  <c r="B30" i="245"/>
  <c r="AB29" i="245"/>
  <c r="M29" i="245"/>
  <c r="O30" i="245" s="1"/>
  <c r="K29" i="245"/>
  <c r="J29" i="245"/>
  <c r="H29" i="245"/>
  <c r="I29" i="245" s="1"/>
  <c r="B29" i="245"/>
  <c r="AB28" i="245"/>
  <c r="M28" i="245"/>
  <c r="N29" i="245" s="1"/>
  <c r="X29" i="245" s="1"/>
  <c r="K28" i="245"/>
  <c r="J28" i="245"/>
  <c r="H28" i="245"/>
  <c r="I28" i="245" s="1"/>
  <c r="B28" i="245"/>
  <c r="AB27" i="245"/>
  <c r="M27" i="245"/>
  <c r="O28" i="245" s="1"/>
  <c r="K27" i="245"/>
  <c r="J27" i="245"/>
  <c r="I27" i="245"/>
  <c r="H27" i="245"/>
  <c r="B27" i="245"/>
  <c r="AB26" i="245"/>
  <c r="M26" i="245"/>
  <c r="G28" i="245" s="1"/>
  <c r="K26" i="245"/>
  <c r="J26" i="245"/>
  <c r="H26" i="245"/>
  <c r="I26" i="245" s="1"/>
  <c r="G26" i="245"/>
  <c r="B26" i="245"/>
  <c r="AB25" i="245"/>
  <c r="M25" i="245"/>
  <c r="K25" i="245"/>
  <c r="J25" i="245"/>
  <c r="H25" i="245"/>
  <c r="I25" i="245" s="1"/>
  <c r="B25" i="245"/>
  <c r="AB24" i="245"/>
  <c r="M24" i="245"/>
  <c r="O25" i="245" s="1"/>
  <c r="K24" i="245"/>
  <c r="J24" i="245"/>
  <c r="I24" i="245"/>
  <c r="H24" i="245"/>
  <c r="B24" i="245"/>
  <c r="AB23" i="245"/>
  <c r="M23" i="245"/>
  <c r="O24" i="245" s="1"/>
  <c r="K23" i="245"/>
  <c r="J23" i="245"/>
  <c r="I23" i="245"/>
  <c r="H23" i="245"/>
  <c r="B23" i="245"/>
  <c r="AB22" i="245"/>
  <c r="M22" i="245"/>
  <c r="O23" i="245" s="1"/>
  <c r="K22" i="245"/>
  <c r="J22" i="245"/>
  <c r="H22" i="245"/>
  <c r="I22" i="245" s="1"/>
  <c r="B22" i="245"/>
  <c r="AB21" i="245"/>
  <c r="M21" i="245"/>
  <c r="O22" i="245" s="1"/>
  <c r="K21" i="245"/>
  <c r="J21" i="245"/>
  <c r="H21" i="245"/>
  <c r="I21" i="245" s="1"/>
  <c r="B21" i="245"/>
  <c r="AB20" i="245"/>
  <c r="M20" i="245"/>
  <c r="O21" i="245" s="1"/>
  <c r="K20" i="245"/>
  <c r="J20" i="245"/>
  <c r="I20" i="245"/>
  <c r="H20" i="245"/>
  <c r="G20" i="245"/>
  <c r="B20" i="245"/>
  <c r="AB19" i="245"/>
  <c r="M19" i="245"/>
  <c r="O20" i="245" s="1"/>
  <c r="K19" i="245"/>
  <c r="J19" i="245"/>
  <c r="H19" i="245"/>
  <c r="I19" i="245" s="1"/>
  <c r="B19" i="245"/>
  <c r="AB18" i="245"/>
  <c r="M18" i="245"/>
  <c r="O19" i="245" s="1"/>
  <c r="L18" i="245"/>
  <c r="K18" i="245"/>
  <c r="J18" i="245"/>
  <c r="H18" i="245"/>
  <c r="I18" i="245" s="1"/>
  <c r="B18" i="245"/>
  <c r="AB17" i="245"/>
  <c r="M17" i="245"/>
  <c r="O18" i="245" s="1"/>
  <c r="K17" i="245"/>
  <c r="J17" i="245"/>
  <c r="H17" i="245"/>
  <c r="I17" i="245" s="1"/>
  <c r="B17" i="245"/>
  <c r="AB16" i="245"/>
  <c r="M16" i="245"/>
  <c r="N17" i="245" s="1"/>
  <c r="W17" i="245" s="1"/>
  <c r="K16" i="245"/>
  <c r="J16" i="245"/>
  <c r="H16" i="245"/>
  <c r="I16" i="245" s="1"/>
  <c r="B16" i="245"/>
  <c r="AB15" i="245"/>
  <c r="M15" i="245"/>
  <c r="O16" i="245" s="1"/>
  <c r="K15" i="245"/>
  <c r="J15" i="245"/>
  <c r="H15" i="245"/>
  <c r="I15" i="245" s="1"/>
  <c r="B15" i="245"/>
  <c r="AB14" i="245"/>
  <c r="M14" i="245"/>
  <c r="K14" i="245"/>
  <c r="J14" i="245"/>
  <c r="H14" i="245"/>
  <c r="I14" i="245" s="1"/>
  <c r="B14" i="245"/>
  <c r="AB13" i="245"/>
  <c r="M13" i="245"/>
  <c r="O14" i="245" s="1"/>
  <c r="K13" i="245"/>
  <c r="J13" i="245"/>
  <c r="H13" i="245"/>
  <c r="B13" i="245"/>
  <c r="AB12" i="245"/>
  <c r="M12" i="245"/>
  <c r="K12" i="245"/>
  <c r="J12" i="245"/>
  <c r="H12" i="245"/>
  <c r="I12" i="245" s="1"/>
  <c r="B12" i="245"/>
  <c r="AB11" i="245"/>
  <c r="M11" i="245"/>
  <c r="K11" i="245"/>
  <c r="J11" i="245"/>
  <c r="H11" i="245"/>
  <c r="I11" i="245" s="1"/>
  <c r="B11" i="245"/>
  <c r="AB10" i="245"/>
  <c r="M10" i="245"/>
  <c r="O11" i="245" s="1"/>
  <c r="K10" i="245"/>
  <c r="J10" i="245"/>
  <c r="H10" i="245"/>
  <c r="B10" i="245"/>
  <c r="AB9" i="245"/>
  <c r="M9" i="245"/>
  <c r="K9" i="245"/>
  <c r="J9" i="245"/>
  <c r="H9" i="245"/>
  <c r="I9" i="245" s="1"/>
  <c r="B9" i="245"/>
  <c r="AB8" i="245"/>
  <c r="X8" i="245"/>
  <c r="W8" i="245"/>
  <c r="V8" i="245"/>
  <c r="S8" i="245"/>
  <c r="M8" i="245"/>
  <c r="O9" i="245" s="1"/>
  <c r="L8" i="245"/>
  <c r="K8" i="245"/>
  <c r="J8" i="245"/>
  <c r="H8" i="245"/>
  <c r="I8" i="245" s="1"/>
  <c r="B8" i="245"/>
  <c r="AB7" i="245"/>
  <c r="X7" i="245"/>
  <c r="W7" i="245"/>
  <c r="V7" i="245"/>
  <c r="S7" i="245"/>
  <c r="N7" i="245"/>
  <c r="M7" i="245"/>
  <c r="L7" i="245"/>
  <c r="K7" i="245"/>
  <c r="J7" i="245"/>
  <c r="H7" i="245"/>
  <c r="I7" i="245" s="1"/>
  <c r="B7" i="245"/>
  <c r="AB6" i="245"/>
  <c r="X6" i="245"/>
  <c r="W6" i="245"/>
  <c r="V6" i="245"/>
  <c r="S6" i="245"/>
  <c r="O6" i="245"/>
  <c r="N6" i="245"/>
  <c r="M6" i="245"/>
  <c r="O7" i="245" s="1"/>
  <c r="L6" i="245"/>
  <c r="K6" i="245"/>
  <c r="J6" i="245"/>
  <c r="H6" i="245"/>
  <c r="I6" i="245" s="1"/>
  <c r="B6" i="245"/>
  <c r="V5" i="245"/>
  <c r="R33" i="245" s="1"/>
  <c r="E36" i="244"/>
  <c r="D36" i="244"/>
  <c r="C36" i="244"/>
  <c r="AB35" i="244"/>
  <c r="M35" i="244"/>
  <c r="L35" i="244" s="1"/>
  <c r="K35" i="244"/>
  <c r="J35" i="244"/>
  <c r="I35" i="244"/>
  <c r="H35" i="244"/>
  <c r="G35" i="244"/>
  <c r="F35" i="244"/>
  <c r="B35" i="244"/>
  <c r="AB34" i="244"/>
  <c r="M34" i="244"/>
  <c r="O35" i="244" s="1"/>
  <c r="K34" i="244"/>
  <c r="J34" i="244"/>
  <c r="H34" i="244"/>
  <c r="I34" i="244" s="1"/>
  <c r="B34" i="244"/>
  <c r="AB33" i="244"/>
  <c r="M33" i="244"/>
  <c r="O34" i="244" s="1"/>
  <c r="K33" i="244"/>
  <c r="J33" i="244"/>
  <c r="H33" i="244"/>
  <c r="I33" i="244" s="1"/>
  <c r="B33" i="244"/>
  <c r="AB32" i="244"/>
  <c r="M32" i="244"/>
  <c r="N33" i="244" s="1"/>
  <c r="K32" i="244"/>
  <c r="J32" i="244"/>
  <c r="H32" i="244"/>
  <c r="I32" i="244" s="1"/>
  <c r="B32" i="244"/>
  <c r="AB31" i="244"/>
  <c r="M31" i="244"/>
  <c r="O32" i="244" s="1"/>
  <c r="K31" i="244"/>
  <c r="J31" i="244"/>
  <c r="H31" i="244"/>
  <c r="I31" i="244" s="1"/>
  <c r="B31" i="244"/>
  <c r="AB30" i="244"/>
  <c r="M30" i="244"/>
  <c r="O31" i="244" s="1"/>
  <c r="K30" i="244"/>
  <c r="J30" i="244"/>
  <c r="H30" i="244"/>
  <c r="I30" i="244" s="1"/>
  <c r="B30" i="244"/>
  <c r="AB29" i="244"/>
  <c r="M29" i="244"/>
  <c r="O30" i="244" s="1"/>
  <c r="K29" i="244"/>
  <c r="J29" i="244"/>
  <c r="H29" i="244"/>
  <c r="I29" i="244" s="1"/>
  <c r="B29" i="244"/>
  <c r="AB28" i="244"/>
  <c r="M28" i="244"/>
  <c r="N29" i="244" s="1"/>
  <c r="K28" i="244"/>
  <c r="J28" i="244"/>
  <c r="H28" i="244"/>
  <c r="I28" i="244" s="1"/>
  <c r="B28" i="244"/>
  <c r="AB27" i="244"/>
  <c r="M27" i="244"/>
  <c r="O28" i="244" s="1"/>
  <c r="K27" i="244"/>
  <c r="J27" i="244"/>
  <c r="H27" i="244"/>
  <c r="I27" i="244" s="1"/>
  <c r="B27" i="244"/>
  <c r="AB26" i="244"/>
  <c r="M26" i="244"/>
  <c r="O27" i="244" s="1"/>
  <c r="K26" i="244"/>
  <c r="J26" i="244"/>
  <c r="H26" i="244"/>
  <c r="I26" i="244" s="1"/>
  <c r="B26" i="244"/>
  <c r="AB25" i="244"/>
  <c r="M25" i="244"/>
  <c r="O26" i="244" s="1"/>
  <c r="K25" i="244"/>
  <c r="J25" i="244"/>
  <c r="H25" i="244"/>
  <c r="I25" i="244" s="1"/>
  <c r="B25" i="244"/>
  <c r="AB24" i="244"/>
  <c r="M24" i="244"/>
  <c r="K24" i="244"/>
  <c r="J24" i="244"/>
  <c r="H24" i="244"/>
  <c r="I24" i="244" s="1"/>
  <c r="B24" i="244"/>
  <c r="AB23" i="244"/>
  <c r="M23" i="244"/>
  <c r="O24" i="244" s="1"/>
  <c r="K23" i="244"/>
  <c r="J23" i="244"/>
  <c r="H23" i="244"/>
  <c r="I23" i="244" s="1"/>
  <c r="F23" i="244"/>
  <c r="B23" i="244"/>
  <c r="AB22" i="244"/>
  <c r="M22" i="244"/>
  <c r="O23" i="244" s="1"/>
  <c r="K22" i="244"/>
  <c r="J22" i="244"/>
  <c r="H22" i="244"/>
  <c r="I22" i="244" s="1"/>
  <c r="F22" i="244"/>
  <c r="B22" i="244"/>
  <c r="AB21" i="244"/>
  <c r="X21" i="244"/>
  <c r="W21" i="244"/>
  <c r="V21" i="244"/>
  <c r="M21" i="244"/>
  <c r="O22" i="244" s="1"/>
  <c r="L21" i="244"/>
  <c r="K21" i="244"/>
  <c r="J21" i="244"/>
  <c r="I21" i="244"/>
  <c r="H21" i="244"/>
  <c r="G21" i="244"/>
  <c r="F21" i="244"/>
  <c r="B21" i="244"/>
  <c r="AB20" i="244"/>
  <c r="M20" i="244"/>
  <c r="N21" i="244" s="1"/>
  <c r="K20" i="244"/>
  <c r="J20" i="244"/>
  <c r="H20" i="244"/>
  <c r="I20" i="244" s="1"/>
  <c r="B20" i="244"/>
  <c r="AB19" i="244"/>
  <c r="M19" i="244"/>
  <c r="O20" i="244" s="1"/>
  <c r="K19" i="244"/>
  <c r="J19" i="244"/>
  <c r="H19" i="244"/>
  <c r="I19" i="244" s="1"/>
  <c r="B19" i="244"/>
  <c r="AB18" i="244"/>
  <c r="M18" i="244"/>
  <c r="O19" i="244" s="1"/>
  <c r="K18" i="244"/>
  <c r="J18" i="244"/>
  <c r="H18" i="244"/>
  <c r="I18" i="244" s="1"/>
  <c r="B18" i="244"/>
  <c r="AB17" i="244"/>
  <c r="M17" i="244"/>
  <c r="O18" i="244" s="1"/>
  <c r="K17" i="244"/>
  <c r="J17" i="244"/>
  <c r="H17" i="244"/>
  <c r="I17" i="244" s="1"/>
  <c r="F17" i="244"/>
  <c r="B17" i="244"/>
  <c r="AB16" i="244"/>
  <c r="M16" i="244"/>
  <c r="O17" i="244" s="1"/>
  <c r="K16" i="244"/>
  <c r="J16" i="244"/>
  <c r="I16" i="244"/>
  <c r="H16" i="244"/>
  <c r="G16" i="244"/>
  <c r="F16" i="244"/>
  <c r="B16" i="244"/>
  <c r="AB15" i="244"/>
  <c r="M15" i="244"/>
  <c r="K15" i="244"/>
  <c r="J15" i="244"/>
  <c r="H15" i="244"/>
  <c r="I15" i="244" s="1"/>
  <c r="B15" i="244"/>
  <c r="AB14" i="244"/>
  <c r="M14" i="244"/>
  <c r="N15" i="244" s="1"/>
  <c r="X15" i="244" s="1"/>
  <c r="K14" i="244"/>
  <c r="J14" i="244"/>
  <c r="H14" i="244"/>
  <c r="I14" i="244" s="1"/>
  <c r="B14" i="244"/>
  <c r="AB13" i="244"/>
  <c r="M13" i="244"/>
  <c r="O14" i="244" s="1"/>
  <c r="K13" i="244"/>
  <c r="J13" i="244"/>
  <c r="H13" i="244"/>
  <c r="I13" i="244" s="1"/>
  <c r="B13" i="244"/>
  <c r="AB12" i="244"/>
  <c r="M12" i="244"/>
  <c r="N13" i="244" s="1"/>
  <c r="P13" i="244" s="1"/>
  <c r="K12" i="244"/>
  <c r="J12" i="244"/>
  <c r="H12" i="244"/>
  <c r="I12" i="244" s="1"/>
  <c r="B12" i="244"/>
  <c r="AB11" i="244"/>
  <c r="M11" i="244"/>
  <c r="O12" i="244" s="1"/>
  <c r="K11" i="244"/>
  <c r="J11" i="244"/>
  <c r="H11" i="244"/>
  <c r="I11" i="244" s="1"/>
  <c r="B11" i="244"/>
  <c r="AB10" i="244"/>
  <c r="M10" i="244"/>
  <c r="G12" i="244" s="1"/>
  <c r="K10" i="244"/>
  <c r="J10" i="244"/>
  <c r="H10" i="244"/>
  <c r="I10" i="244" s="1"/>
  <c r="B10" i="244"/>
  <c r="AB9" i="244"/>
  <c r="M9" i="244"/>
  <c r="O10" i="244" s="1"/>
  <c r="K9" i="244"/>
  <c r="J9" i="244"/>
  <c r="H9" i="244"/>
  <c r="I9" i="244" s="1"/>
  <c r="B9" i="244"/>
  <c r="AB8" i="244"/>
  <c r="X8" i="244"/>
  <c r="W8" i="244"/>
  <c r="V8" i="244"/>
  <c r="S8" i="244"/>
  <c r="M8" i="244"/>
  <c r="O9" i="244" s="1"/>
  <c r="L8" i="244"/>
  <c r="K8" i="244"/>
  <c r="J8" i="244"/>
  <c r="H8" i="244"/>
  <c r="I8" i="244" s="1"/>
  <c r="B8" i="244"/>
  <c r="AB7" i="244"/>
  <c r="X7" i="244"/>
  <c r="W7" i="244"/>
  <c r="V7" i="244"/>
  <c r="S7" i="244"/>
  <c r="N7" i="244"/>
  <c r="M7" i="244"/>
  <c r="O8" i="244" s="1"/>
  <c r="L7" i="244"/>
  <c r="K7" i="244"/>
  <c r="J7" i="244"/>
  <c r="H7" i="244"/>
  <c r="I7" i="244" s="1"/>
  <c r="B7" i="244"/>
  <c r="AB6" i="244"/>
  <c r="X6" i="244"/>
  <c r="W6" i="244"/>
  <c r="V6" i="244"/>
  <c r="S6" i="244"/>
  <c r="O6" i="244"/>
  <c r="N6" i="244"/>
  <c r="M6" i="244"/>
  <c r="O7" i="244" s="1"/>
  <c r="L6" i="244"/>
  <c r="K6" i="244"/>
  <c r="J6" i="244"/>
  <c r="H6" i="244"/>
  <c r="B6" i="244"/>
  <c r="V5" i="244"/>
  <c r="R33" i="244" s="1"/>
  <c r="E36" i="243"/>
  <c r="D36" i="243"/>
  <c r="C36" i="243"/>
  <c r="AB35" i="243"/>
  <c r="M35" i="243"/>
  <c r="L35" i="243" s="1"/>
  <c r="K35" i="243"/>
  <c r="J35" i="243"/>
  <c r="H35" i="243"/>
  <c r="I35" i="243" s="1"/>
  <c r="G35" i="243"/>
  <c r="F35" i="243"/>
  <c r="B35" i="243"/>
  <c r="AB34" i="243"/>
  <c r="M34" i="243"/>
  <c r="O35" i="243" s="1"/>
  <c r="K34" i="243"/>
  <c r="J34" i="243"/>
  <c r="H34" i="243"/>
  <c r="I34" i="243" s="1"/>
  <c r="F34" i="243"/>
  <c r="B34" i="243"/>
  <c r="AB33" i="243"/>
  <c r="M33" i="243"/>
  <c r="O34" i="243" s="1"/>
  <c r="K33" i="243"/>
  <c r="J33" i="243"/>
  <c r="H33" i="243"/>
  <c r="I33" i="243" s="1"/>
  <c r="B33" i="243"/>
  <c r="AB32" i="243"/>
  <c r="M32" i="243"/>
  <c r="O33" i="243" s="1"/>
  <c r="L32" i="243"/>
  <c r="K32" i="243"/>
  <c r="J32" i="243"/>
  <c r="H32" i="243"/>
  <c r="I32" i="243" s="1"/>
  <c r="B32" i="243"/>
  <c r="AB31" i="243"/>
  <c r="M31" i="243"/>
  <c r="O32" i="243" s="1"/>
  <c r="K31" i="243"/>
  <c r="J31" i="243"/>
  <c r="H31" i="243"/>
  <c r="I31" i="243" s="1"/>
  <c r="B31" i="243"/>
  <c r="AB30" i="243"/>
  <c r="M30" i="243"/>
  <c r="O31" i="243" s="1"/>
  <c r="K30" i="243"/>
  <c r="J30" i="243"/>
  <c r="H30" i="243"/>
  <c r="I30" i="243" s="1"/>
  <c r="B30" i="243"/>
  <c r="AB29" i="243"/>
  <c r="M29" i="243"/>
  <c r="O30" i="243" s="1"/>
  <c r="K29" i="243"/>
  <c r="J29" i="243"/>
  <c r="H29" i="243"/>
  <c r="I29" i="243" s="1"/>
  <c r="B29" i="243"/>
  <c r="AB28" i="243"/>
  <c r="M28" i="243"/>
  <c r="N29" i="243" s="1"/>
  <c r="K28" i="243"/>
  <c r="J28" i="243"/>
  <c r="H28" i="243"/>
  <c r="I28" i="243" s="1"/>
  <c r="G28" i="243"/>
  <c r="B28" i="243"/>
  <c r="AB27" i="243"/>
  <c r="M27" i="243"/>
  <c r="O28" i="243" s="1"/>
  <c r="K27" i="243"/>
  <c r="J27" i="243"/>
  <c r="H27" i="243"/>
  <c r="I27" i="243" s="1"/>
  <c r="F27" i="243"/>
  <c r="B27" i="243"/>
  <c r="AB26" i="243"/>
  <c r="M26" i="243"/>
  <c r="O27" i="243" s="1"/>
  <c r="K26" i="243"/>
  <c r="J26" i="243"/>
  <c r="H26" i="243"/>
  <c r="I26" i="243" s="1"/>
  <c r="B26" i="243"/>
  <c r="AB25" i="243"/>
  <c r="M25" i="243"/>
  <c r="O26" i="243" s="1"/>
  <c r="K25" i="243"/>
  <c r="J25" i="243"/>
  <c r="H25" i="243"/>
  <c r="I25" i="243" s="1"/>
  <c r="B25" i="243"/>
  <c r="AB24" i="243"/>
  <c r="M24" i="243"/>
  <c r="K24" i="243"/>
  <c r="J24" i="243"/>
  <c r="H24" i="243"/>
  <c r="I24" i="243" s="1"/>
  <c r="B24" i="243"/>
  <c r="AB23" i="243"/>
  <c r="M23" i="243"/>
  <c r="O24" i="243" s="1"/>
  <c r="K23" i="243"/>
  <c r="J23" i="243"/>
  <c r="H23" i="243"/>
  <c r="I23" i="243" s="1"/>
  <c r="B23" i="243"/>
  <c r="AB22" i="243"/>
  <c r="M22" i="243"/>
  <c r="O23" i="243" s="1"/>
  <c r="K22" i="243"/>
  <c r="J22" i="243"/>
  <c r="H22" i="243"/>
  <c r="I22" i="243" s="1"/>
  <c r="B22" i="243"/>
  <c r="AB21" i="243"/>
  <c r="M21" i="243"/>
  <c r="O22" i="243" s="1"/>
  <c r="K21" i="243"/>
  <c r="J21" i="243"/>
  <c r="I21" i="243"/>
  <c r="H21" i="243"/>
  <c r="B21" i="243"/>
  <c r="AB20" i="243"/>
  <c r="M20" i="243"/>
  <c r="N21" i="243" s="1"/>
  <c r="K20" i="243"/>
  <c r="J20" i="243"/>
  <c r="H20" i="243"/>
  <c r="I20" i="243" s="1"/>
  <c r="B20" i="243"/>
  <c r="AB19" i="243"/>
  <c r="M19" i="243"/>
  <c r="O20" i="243" s="1"/>
  <c r="K19" i="243"/>
  <c r="J19" i="243"/>
  <c r="H19" i="243"/>
  <c r="I19" i="243" s="1"/>
  <c r="G19" i="243"/>
  <c r="B19" i="243"/>
  <c r="AB18" i="243"/>
  <c r="M18" i="243"/>
  <c r="K18" i="243"/>
  <c r="J18" i="243"/>
  <c r="H18" i="243"/>
  <c r="I18" i="243" s="1"/>
  <c r="B18" i="243"/>
  <c r="AB17" i="243"/>
  <c r="M17" i="243"/>
  <c r="O18" i="243" s="1"/>
  <c r="K17" i="243"/>
  <c r="J17" i="243"/>
  <c r="H17" i="243"/>
  <c r="I17" i="243" s="1"/>
  <c r="B17" i="243"/>
  <c r="AB16" i="243"/>
  <c r="M16" i="243"/>
  <c r="N17" i="243" s="1"/>
  <c r="K16" i="243"/>
  <c r="J16" i="243"/>
  <c r="I16" i="243"/>
  <c r="H16" i="243"/>
  <c r="G16" i="243"/>
  <c r="F16" i="243"/>
  <c r="B16" i="243"/>
  <c r="AB15" i="243"/>
  <c r="M15" i="243"/>
  <c r="O16" i="243" s="1"/>
  <c r="K15" i="243"/>
  <c r="J15" i="243"/>
  <c r="H15" i="243"/>
  <c r="I15" i="243" s="1"/>
  <c r="B15" i="243"/>
  <c r="AB14" i="243"/>
  <c r="M14" i="243"/>
  <c r="O15" i="243" s="1"/>
  <c r="K14" i="243"/>
  <c r="J14" i="243"/>
  <c r="H14" i="243"/>
  <c r="I14" i="243" s="1"/>
  <c r="B14" i="243"/>
  <c r="AB13" i="243"/>
  <c r="M13" i="243"/>
  <c r="O14" i="243" s="1"/>
  <c r="K13" i="243"/>
  <c r="J13" i="243"/>
  <c r="H13" i="243"/>
  <c r="I13" i="243" s="1"/>
  <c r="B13" i="243"/>
  <c r="AB12" i="243"/>
  <c r="M12" i="243"/>
  <c r="K12" i="243"/>
  <c r="J12" i="243"/>
  <c r="H12" i="243"/>
  <c r="I12" i="243" s="1"/>
  <c r="B12" i="243"/>
  <c r="AB11" i="243"/>
  <c r="M11" i="243"/>
  <c r="O12" i="243" s="1"/>
  <c r="K11" i="243"/>
  <c r="J11" i="243"/>
  <c r="H11" i="243"/>
  <c r="I11" i="243" s="1"/>
  <c r="B11" i="243"/>
  <c r="AB10" i="243"/>
  <c r="M10" i="243"/>
  <c r="L10" i="243" s="1"/>
  <c r="K10" i="243"/>
  <c r="J10" i="243"/>
  <c r="H10" i="243"/>
  <c r="I10" i="243" s="1"/>
  <c r="B10" i="243"/>
  <c r="AB9" i="243"/>
  <c r="M9" i="243"/>
  <c r="G11" i="243" s="1"/>
  <c r="K9" i="243"/>
  <c r="J9" i="243"/>
  <c r="H9" i="243"/>
  <c r="I9" i="243" s="1"/>
  <c r="B9" i="243"/>
  <c r="AB8" i="243"/>
  <c r="X8" i="243"/>
  <c r="W8" i="243"/>
  <c r="V8" i="243"/>
  <c r="S8" i="243"/>
  <c r="M8" i="243"/>
  <c r="O9" i="243" s="1"/>
  <c r="L8" i="243"/>
  <c r="K8" i="243"/>
  <c r="J8" i="243"/>
  <c r="H8" i="243"/>
  <c r="I8" i="243" s="1"/>
  <c r="B8" i="243"/>
  <c r="AB7" i="243"/>
  <c r="X7" i="243"/>
  <c r="W7" i="243"/>
  <c r="V7" i="243"/>
  <c r="S7" i="243"/>
  <c r="N7" i="243"/>
  <c r="M7" i="243"/>
  <c r="O8" i="243" s="1"/>
  <c r="L7" i="243"/>
  <c r="K7" i="243"/>
  <c r="J7" i="243"/>
  <c r="H7" i="243"/>
  <c r="B7" i="243"/>
  <c r="AB6" i="243"/>
  <c r="X6" i="243"/>
  <c r="W6" i="243"/>
  <c r="V6" i="243"/>
  <c r="S6" i="243"/>
  <c r="O6" i="243"/>
  <c r="N6" i="243"/>
  <c r="M6" i="243"/>
  <c r="O7" i="243" s="1"/>
  <c r="L6" i="243"/>
  <c r="K6" i="243"/>
  <c r="J6" i="243"/>
  <c r="H6" i="243"/>
  <c r="B6" i="243"/>
  <c r="V5" i="243"/>
  <c r="R33" i="243" s="1"/>
  <c r="E36" i="242"/>
  <c r="D36" i="242"/>
  <c r="C36" i="242"/>
  <c r="AB35" i="242"/>
  <c r="M35" i="242"/>
  <c r="L35" i="242" s="1"/>
  <c r="K35" i="242"/>
  <c r="J35" i="242"/>
  <c r="H35" i="242"/>
  <c r="I35" i="242" s="1"/>
  <c r="G35" i="242"/>
  <c r="F35" i="242"/>
  <c r="B35" i="242"/>
  <c r="AB34" i="242"/>
  <c r="M34" i="242"/>
  <c r="O35" i="242" s="1"/>
  <c r="K34" i="242"/>
  <c r="J34" i="242"/>
  <c r="H34" i="242"/>
  <c r="I34" i="242" s="1"/>
  <c r="B34" i="242"/>
  <c r="AB33" i="242"/>
  <c r="M33" i="242"/>
  <c r="O34" i="242" s="1"/>
  <c r="K33" i="242"/>
  <c r="J33" i="242"/>
  <c r="H33" i="242"/>
  <c r="I33" i="242" s="1"/>
  <c r="B33" i="242"/>
  <c r="AB32" i="242"/>
  <c r="M32" i="242"/>
  <c r="N33" i="242" s="1"/>
  <c r="K32" i="242"/>
  <c r="J32" i="242"/>
  <c r="H32" i="242"/>
  <c r="I32" i="242" s="1"/>
  <c r="B32" i="242"/>
  <c r="AB31" i="242"/>
  <c r="M31" i="242"/>
  <c r="O32" i="242" s="1"/>
  <c r="K31" i="242"/>
  <c r="J31" i="242"/>
  <c r="H31" i="242"/>
  <c r="I31" i="242" s="1"/>
  <c r="G31" i="242"/>
  <c r="B31" i="242"/>
  <c r="AB30" i="242"/>
  <c r="M30" i="242"/>
  <c r="O31" i="242" s="1"/>
  <c r="K30" i="242"/>
  <c r="J30" i="242"/>
  <c r="H30" i="242"/>
  <c r="I30" i="242" s="1"/>
  <c r="B30" i="242"/>
  <c r="AB29" i="242"/>
  <c r="M29" i="242"/>
  <c r="O30" i="242" s="1"/>
  <c r="K29" i="242"/>
  <c r="J29" i="242"/>
  <c r="H29" i="242"/>
  <c r="I29" i="242" s="1"/>
  <c r="B29" i="242"/>
  <c r="AB28" i="242"/>
  <c r="M28" i="242"/>
  <c r="O29" i="242" s="1"/>
  <c r="K28" i="242"/>
  <c r="J28" i="242"/>
  <c r="H28" i="242"/>
  <c r="I28" i="242" s="1"/>
  <c r="B28" i="242"/>
  <c r="AB27" i="242"/>
  <c r="M27" i="242"/>
  <c r="O28" i="242" s="1"/>
  <c r="K27" i="242"/>
  <c r="J27" i="242"/>
  <c r="H27" i="242"/>
  <c r="I27" i="242" s="1"/>
  <c r="B27" i="242"/>
  <c r="AB26" i="242"/>
  <c r="M26" i="242"/>
  <c r="K26" i="242"/>
  <c r="J26" i="242"/>
  <c r="H26" i="242"/>
  <c r="I26" i="242" s="1"/>
  <c r="B26" i="242"/>
  <c r="AB25" i="242"/>
  <c r="M25" i="242"/>
  <c r="O26" i="242" s="1"/>
  <c r="K25" i="242"/>
  <c r="J25" i="242"/>
  <c r="H25" i="242"/>
  <c r="I25" i="242" s="1"/>
  <c r="B25" i="242"/>
  <c r="AB24" i="242"/>
  <c r="M24" i="242"/>
  <c r="N25" i="242" s="1"/>
  <c r="X25" i="242" s="1"/>
  <c r="K24" i="242"/>
  <c r="J24" i="242"/>
  <c r="H24" i="242"/>
  <c r="I24" i="242" s="1"/>
  <c r="B24" i="242"/>
  <c r="AB23" i="242"/>
  <c r="M23" i="242"/>
  <c r="K23" i="242"/>
  <c r="J23" i="242"/>
  <c r="H23" i="242"/>
  <c r="I23" i="242" s="1"/>
  <c r="B23" i="242"/>
  <c r="AB22" i="242"/>
  <c r="M22" i="242"/>
  <c r="O23" i="242" s="1"/>
  <c r="K22" i="242"/>
  <c r="J22" i="242"/>
  <c r="H22" i="242"/>
  <c r="I22" i="242" s="1"/>
  <c r="B22" i="242"/>
  <c r="AB21" i="242"/>
  <c r="M21" i="242"/>
  <c r="O22" i="242" s="1"/>
  <c r="K21" i="242"/>
  <c r="J21" i="242"/>
  <c r="H21" i="242"/>
  <c r="I21" i="242" s="1"/>
  <c r="B21" i="242"/>
  <c r="AB20" i="242"/>
  <c r="M20" i="242"/>
  <c r="N21" i="242" s="1"/>
  <c r="P21" i="242" s="1"/>
  <c r="K20" i="242"/>
  <c r="J20" i="242"/>
  <c r="H20" i="242"/>
  <c r="I20" i="242" s="1"/>
  <c r="B20" i="242"/>
  <c r="AB19" i="242"/>
  <c r="M19" i="242"/>
  <c r="O20" i="242" s="1"/>
  <c r="K19" i="242"/>
  <c r="J19" i="242"/>
  <c r="H19" i="242"/>
  <c r="I19" i="242" s="1"/>
  <c r="G19" i="242"/>
  <c r="B19" i="242"/>
  <c r="AB18" i="242"/>
  <c r="M18" i="242"/>
  <c r="K18" i="242"/>
  <c r="J18" i="242"/>
  <c r="H18" i="242"/>
  <c r="I18" i="242" s="1"/>
  <c r="B18" i="242"/>
  <c r="AB17" i="242"/>
  <c r="M17" i="242"/>
  <c r="O18" i="242" s="1"/>
  <c r="K17" i="242"/>
  <c r="J17" i="242"/>
  <c r="H17" i="242"/>
  <c r="I17" i="242" s="1"/>
  <c r="B17" i="242"/>
  <c r="AB16" i="242"/>
  <c r="M16" i="242"/>
  <c r="O17" i="242" s="1"/>
  <c r="K16" i="242"/>
  <c r="J16" i="242"/>
  <c r="H16" i="242"/>
  <c r="I16" i="242" s="1"/>
  <c r="F16" i="242"/>
  <c r="B16" i="242"/>
  <c r="AB15" i="242"/>
  <c r="M15" i="242"/>
  <c r="O16" i="242" s="1"/>
  <c r="K15" i="242"/>
  <c r="J15" i="242"/>
  <c r="H15" i="242"/>
  <c r="I15" i="242" s="1"/>
  <c r="B15" i="242"/>
  <c r="AB14" i="242"/>
  <c r="M14" i="242"/>
  <c r="K14" i="242"/>
  <c r="J14" i="242"/>
  <c r="H14" i="242"/>
  <c r="I14" i="242" s="1"/>
  <c r="B14" i="242"/>
  <c r="AB13" i="242"/>
  <c r="M13" i="242"/>
  <c r="O14" i="242" s="1"/>
  <c r="K13" i="242"/>
  <c r="J13" i="242"/>
  <c r="H13" i="242"/>
  <c r="B13" i="242"/>
  <c r="AB12" i="242"/>
  <c r="M12" i="242"/>
  <c r="G14" i="242" s="1"/>
  <c r="K12" i="242"/>
  <c r="J12" i="242"/>
  <c r="H12" i="242"/>
  <c r="B12" i="242"/>
  <c r="AB11" i="242"/>
  <c r="M11" i="242"/>
  <c r="K11" i="242"/>
  <c r="J11" i="242"/>
  <c r="H11" i="242"/>
  <c r="B11" i="242"/>
  <c r="AB10" i="242"/>
  <c r="M10" i="242"/>
  <c r="N11" i="242" s="1"/>
  <c r="K10" i="242"/>
  <c r="J10" i="242"/>
  <c r="H10" i="242"/>
  <c r="B10" i="242"/>
  <c r="AB9" i="242"/>
  <c r="M9" i="242"/>
  <c r="O10" i="242" s="1"/>
  <c r="K9" i="242"/>
  <c r="J9" i="242"/>
  <c r="H9" i="242"/>
  <c r="B9" i="242"/>
  <c r="AB8" i="242"/>
  <c r="X8" i="242"/>
  <c r="W8" i="242"/>
  <c r="V8" i="242"/>
  <c r="S8" i="242"/>
  <c r="M8" i="242"/>
  <c r="O9" i="242" s="1"/>
  <c r="L8" i="242"/>
  <c r="K8" i="242"/>
  <c r="J8" i="242"/>
  <c r="H8" i="242"/>
  <c r="I8" i="242" s="1"/>
  <c r="B8" i="242"/>
  <c r="AB7" i="242"/>
  <c r="X7" i="242"/>
  <c r="W7" i="242"/>
  <c r="V7" i="242"/>
  <c r="S7" i="242"/>
  <c r="N7" i="242"/>
  <c r="M7" i="242"/>
  <c r="O8" i="242" s="1"/>
  <c r="L7" i="242"/>
  <c r="K7" i="242"/>
  <c r="J7" i="242"/>
  <c r="H7" i="242"/>
  <c r="B7" i="242"/>
  <c r="AB6" i="242"/>
  <c r="X6" i="242"/>
  <c r="W6" i="242"/>
  <c r="V6" i="242"/>
  <c r="S6" i="242"/>
  <c r="O6" i="242"/>
  <c r="N6" i="242"/>
  <c r="M6" i="242"/>
  <c r="O7" i="242" s="1"/>
  <c r="L6" i="242"/>
  <c r="K6" i="242"/>
  <c r="J6" i="242"/>
  <c r="H6" i="242"/>
  <c r="B6" i="242"/>
  <c r="V5" i="242"/>
  <c r="R33" i="242" s="1"/>
  <c r="E36" i="232"/>
  <c r="D36" i="232"/>
  <c r="C36" i="232"/>
  <c r="AB35" i="232"/>
  <c r="M35" i="232"/>
  <c r="L35" i="232" s="1"/>
  <c r="K35" i="232"/>
  <c r="J35" i="232"/>
  <c r="H35" i="232"/>
  <c r="I35" i="232" s="1"/>
  <c r="G35" i="232"/>
  <c r="F35" i="232"/>
  <c r="B35" i="232"/>
  <c r="AB34" i="232"/>
  <c r="M34" i="232"/>
  <c r="O35" i="232" s="1"/>
  <c r="K34" i="232"/>
  <c r="J34" i="232"/>
  <c r="H34" i="232"/>
  <c r="I34" i="232" s="1"/>
  <c r="B34" i="232"/>
  <c r="AB33" i="232"/>
  <c r="M33" i="232"/>
  <c r="O34" i="232" s="1"/>
  <c r="K33" i="232"/>
  <c r="J33" i="232"/>
  <c r="H33" i="232"/>
  <c r="I33" i="232" s="1"/>
  <c r="B33" i="232"/>
  <c r="AB32" i="232"/>
  <c r="M32" i="232"/>
  <c r="O33" i="232" s="1"/>
  <c r="K32" i="232"/>
  <c r="J32" i="232"/>
  <c r="H32" i="232"/>
  <c r="I32" i="232" s="1"/>
  <c r="F32" i="232"/>
  <c r="B32" i="232"/>
  <c r="AB31" i="232"/>
  <c r="M31" i="232"/>
  <c r="O32" i="232" s="1"/>
  <c r="K31" i="232"/>
  <c r="J31" i="232"/>
  <c r="H31" i="232"/>
  <c r="I31" i="232" s="1"/>
  <c r="B31" i="232"/>
  <c r="AB30" i="232"/>
  <c r="M30" i="232"/>
  <c r="K30" i="232"/>
  <c r="J30" i="232"/>
  <c r="H30" i="232"/>
  <c r="I30" i="232" s="1"/>
  <c r="B30" i="232"/>
  <c r="AB29" i="232"/>
  <c r="M29" i="232"/>
  <c r="K29" i="232"/>
  <c r="J29" i="232"/>
  <c r="H29" i="232"/>
  <c r="I29" i="232" s="1"/>
  <c r="B29" i="232"/>
  <c r="AB28" i="232"/>
  <c r="M28" i="232"/>
  <c r="K28" i="232"/>
  <c r="J28" i="232"/>
  <c r="H28" i="232"/>
  <c r="I28" i="232" s="1"/>
  <c r="B28" i="232"/>
  <c r="AB27" i="232"/>
  <c r="M27" i="232"/>
  <c r="O28" i="232" s="1"/>
  <c r="K27" i="232"/>
  <c r="J27" i="232"/>
  <c r="H27" i="232"/>
  <c r="I27" i="232" s="1"/>
  <c r="B27" i="232"/>
  <c r="AB26" i="232"/>
  <c r="M26" i="232"/>
  <c r="K26" i="232"/>
  <c r="J26" i="232"/>
  <c r="H26" i="232"/>
  <c r="I26" i="232" s="1"/>
  <c r="B26" i="232"/>
  <c r="AB25" i="232"/>
  <c r="M25" i="232"/>
  <c r="G27" i="232" s="1"/>
  <c r="K25" i="232"/>
  <c r="J25" i="232"/>
  <c r="H25" i="232"/>
  <c r="I25" i="232" s="1"/>
  <c r="B25" i="232"/>
  <c r="AB24" i="232"/>
  <c r="M24" i="232"/>
  <c r="K24" i="232"/>
  <c r="J24" i="232"/>
  <c r="H24" i="232"/>
  <c r="I24" i="232" s="1"/>
  <c r="B24" i="232"/>
  <c r="AB23" i="232"/>
  <c r="M23" i="232"/>
  <c r="O24" i="232" s="1"/>
  <c r="K23" i="232"/>
  <c r="J23" i="232"/>
  <c r="H23" i="232"/>
  <c r="I23" i="232" s="1"/>
  <c r="F23" i="232"/>
  <c r="B23" i="232"/>
  <c r="AB22" i="232"/>
  <c r="M22" i="232"/>
  <c r="O23" i="232" s="1"/>
  <c r="L22" i="232"/>
  <c r="K22" i="232"/>
  <c r="J22" i="232"/>
  <c r="H22" i="232"/>
  <c r="I22" i="232" s="1"/>
  <c r="F22" i="232"/>
  <c r="B22" i="232"/>
  <c r="AB21" i="232"/>
  <c r="M21" i="232"/>
  <c r="O22" i="232" s="1"/>
  <c r="L21" i="232"/>
  <c r="K21" i="232"/>
  <c r="J21" i="232"/>
  <c r="H21" i="232"/>
  <c r="I21" i="232" s="1"/>
  <c r="B21" i="232"/>
  <c r="AB20" i="232"/>
  <c r="M20" i="232"/>
  <c r="O21" i="232" s="1"/>
  <c r="K20" i="232"/>
  <c r="J20" i="232"/>
  <c r="H20" i="232"/>
  <c r="I20" i="232" s="1"/>
  <c r="B20" i="232"/>
  <c r="AB19" i="232"/>
  <c r="M19" i="232"/>
  <c r="O20" i="232" s="1"/>
  <c r="K19" i="232"/>
  <c r="J19" i="232"/>
  <c r="H19" i="232"/>
  <c r="I19" i="232" s="1"/>
  <c r="G19" i="232"/>
  <c r="B19" i="232"/>
  <c r="AB18" i="232"/>
  <c r="M18" i="232"/>
  <c r="K18" i="232"/>
  <c r="J18" i="232"/>
  <c r="H18" i="232"/>
  <c r="I18" i="232" s="1"/>
  <c r="B18" i="232"/>
  <c r="AB17" i="232"/>
  <c r="M17" i="232"/>
  <c r="O18" i="232" s="1"/>
  <c r="L17" i="232"/>
  <c r="K17" i="232"/>
  <c r="J17" i="232"/>
  <c r="H17" i="232"/>
  <c r="I17" i="232" s="1"/>
  <c r="B17" i="232"/>
  <c r="AB16" i="232"/>
  <c r="M16" i="232"/>
  <c r="O17" i="232" s="1"/>
  <c r="K16" i="232"/>
  <c r="J16" i="232"/>
  <c r="H16" i="232"/>
  <c r="I16" i="232" s="1"/>
  <c r="B16" i="232"/>
  <c r="AB15" i="232"/>
  <c r="M15" i="232"/>
  <c r="K15" i="232"/>
  <c r="J15" i="232"/>
  <c r="H15" i="232"/>
  <c r="I15" i="232" s="1"/>
  <c r="B15" i="232"/>
  <c r="AB14" i="232"/>
  <c r="M14" i="232"/>
  <c r="O15" i="232" s="1"/>
  <c r="K14" i="232"/>
  <c r="J14" i="232"/>
  <c r="H14" i="232"/>
  <c r="I14" i="232" s="1"/>
  <c r="B14" i="232"/>
  <c r="AB13" i="232"/>
  <c r="M13" i="232"/>
  <c r="O14" i="232" s="1"/>
  <c r="K13" i="232"/>
  <c r="J13" i="232"/>
  <c r="H13" i="232"/>
  <c r="I13" i="232" s="1"/>
  <c r="B13" i="232"/>
  <c r="AB12" i="232"/>
  <c r="M12" i="232"/>
  <c r="L12" i="232" s="1"/>
  <c r="K12" i="232"/>
  <c r="J12" i="232"/>
  <c r="H12" i="232"/>
  <c r="I12" i="232" s="1"/>
  <c r="B12" i="232"/>
  <c r="AB11" i="232"/>
  <c r="M11" i="232"/>
  <c r="O12" i="232" s="1"/>
  <c r="K11" i="232"/>
  <c r="J11" i="232"/>
  <c r="H11" i="232"/>
  <c r="I11" i="232" s="1"/>
  <c r="B11" i="232"/>
  <c r="AB10" i="232"/>
  <c r="M10" i="232"/>
  <c r="O11" i="232" s="1"/>
  <c r="K10" i="232"/>
  <c r="J10" i="232"/>
  <c r="H10" i="232"/>
  <c r="I10" i="232" s="1"/>
  <c r="B10" i="232"/>
  <c r="AB9" i="232"/>
  <c r="M9" i="232"/>
  <c r="O10" i="232" s="1"/>
  <c r="K9" i="232"/>
  <c r="J9" i="232"/>
  <c r="H9" i="232"/>
  <c r="I9" i="232" s="1"/>
  <c r="B9" i="232"/>
  <c r="AB8" i="232"/>
  <c r="X8" i="232"/>
  <c r="W8" i="232"/>
  <c r="V8" i="232"/>
  <c r="S8" i="232"/>
  <c r="M8" i="232"/>
  <c r="O9" i="232" s="1"/>
  <c r="L8" i="232"/>
  <c r="K8" i="232"/>
  <c r="J8" i="232"/>
  <c r="H8" i="232"/>
  <c r="B8" i="232"/>
  <c r="AB7" i="232"/>
  <c r="X7" i="232"/>
  <c r="W7" i="232"/>
  <c r="V7" i="232"/>
  <c r="S7" i="232"/>
  <c r="N7" i="232"/>
  <c r="M7" i="232"/>
  <c r="O8" i="232" s="1"/>
  <c r="L7" i="232"/>
  <c r="K7" i="232"/>
  <c r="J7" i="232"/>
  <c r="H7" i="232"/>
  <c r="B7" i="232"/>
  <c r="AB6" i="232"/>
  <c r="X6" i="232"/>
  <c r="W6" i="232"/>
  <c r="V6" i="232"/>
  <c r="S6" i="232"/>
  <c r="O6" i="232"/>
  <c r="N6" i="232"/>
  <c r="M6" i="232"/>
  <c r="O7" i="232" s="1"/>
  <c r="L6" i="232"/>
  <c r="K6" i="232"/>
  <c r="J6" i="232"/>
  <c r="H6" i="232"/>
  <c r="B6" i="232"/>
  <c r="V5" i="232"/>
  <c r="R33" i="232" s="1"/>
  <c r="E36" i="231"/>
  <c r="D36" i="231"/>
  <c r="C36" i="231"/>
  <c r="AB35" i="231"/>
  <c r="M35" i="231"/>
  <c r="L35" i="231" s="1"/>
  <c r="K35" i="231"/>
  <c r="J35" i="231"/>
  <c r="H35" i="231"/>
  <c r="I35" i="231" s="1"/>
  <c r="G35" i="231"/>
  <c r="F35" i="231"/>
  <c r="B35" i="231"/>
  <c r="AB34" i="231"/>
  <c r="M34" i="231"/>
  <c r="O35" i="231" s="1"/>
  <c r="K34" i="231"/>
  <c r="J34" i="231"/>
  <c r="H34" i="231"/>
  <c r="I34" i="231" s="1"/>
  <c r="G34" i="231"/>
  <c r="B34" i="231"/>
  <c r="AB33" i="231"/>
  <c r="M33" i="231"/>
  <c r="O34" i="231" s="1"/>
  <c r="L33" i="231"/>
  <c r="K33" i="231"/>
  <c r="J33" i="231"/>
  <c r="H33" i="231"/>
  <c r="I33" i="231" s="1"/>
  <c r="G33" i="231"/>
  <c r="B33" i="231"/>
  <c r="AB32" i="231"/>
  <c r="M32" i="231"/>
  <c r="O33" i="231" s="1"/>
  <c r="K32" i="231"/>
  <c r="J32" i="231"/>
  <c r="H32" i="231"/>
  <c r="I32" i="231" s="1"/>
  <c r="B32" i="231"/>
  <c r="AB31" i="231"/>
  <c r="M31" i="231"/>
  <c r="O32" i="231" s="1"/>
  <c r="K31" i="231"/>
  <c r="J31" i="231"/>
  <c r="H31" i="231"/>
  <c r="I31" i="231" s="1"/>
  <c r="B31" i="231"/>
  <c r="AB30" i="231"/>
  <c r="M30" i="231"/>
  <c r="K30" i="231"/>
  <c r="J30" i="231"/>
  <c r="H30" i="231"/>
  <c r="I30" i="231" s="1"/>
  <c r="B30" i="231"/>
  <c r="AB29" i="231"/>
  <c r="M29" i="231"/>
  <c r="O30" i="231" s="1"/>
  <c r="K29" i="231"/>
  <c r="J29" i="231"/>
  <c r="H29" i="231"/>
  <c r="I29" i="231" s="1"/>
  <c r="B29" i="231"/>
  <c r="AB28" i="231"/>
  <c r="M28" i="231"/>
  <c r="O29" i="231" s="1"/>
  <c r="K28" i="231"/>
  <c r="J28" i="231"/>
  <c r="H28" i="231"/>
  <c r="I28" i="231" s="1"/>
  <c r="B28" i="231"/>
  <c r="AB27" i="231"/>
  <c r="M27" i="231"/>
  <c r="K27" i="231"/>
  <c r="J27" i="231"/>
  <c r="H27" i="231"/>
  <c r="I27" i="231" s="1"/>
  <c r="B27" i="231"/>
  <c r="AB26" i="231"/>
  <c r="M26" i="231"/>
  <c r="O27" i="231" s="1"/>
  <c r="K26" i="231"/>
  <c r="J26" i="231"/>
  <c r="H26" i="231"/>
  <c r="I26" i="231" s="1"/>
  <c r="B26" i="231"/>
  <c r="AB25" i="231"/>
  <c r="M25" i="231"/>
  <c r="O26" i="231" s="1"/>
  <c r="K25" i="231"/>
  <c r="J25" i="231"/>
  <c r="H25" i="231"/>
  <c r="I25" i="231" s="1"/>
  <c r="B25" i="231"/>
  <c r="AB24" i="231"/>
  <c r="M24" i="231"/>
  <c r="K24" i="231"/>
  <c r="J24" i="231"/>
  <c r="H24" i="231"/>
  <c r="I24" i="231" s="1"/>
  <c r="B24" i="231"/>
  <c r="AB23" i="231"/>
  <c r="M23" i="231"/>
  <c r="O24" i="231" s="1"/>
  <c r="K23" i="231"/>
  <c r="J23" i="231"/>
  <c r="H23" i="231"/>
  <c r="I23" i="231" s="1"/>
  <c r="B23" i="231"/>
  <c r="AB22" i="231"/>
  <c r="M22" i="231"/>
  <c r="O23" i="231" s="1"/>
  <c r="K22" i="231"/>
  <c r="J22" i="231"/>
  <c r="H22" i="231"/>
  <c r="I22" i="231" s="1"/>
  <c r="B22" i="231"/>
  <c r="AB21" i="231"/>
  <c r="M21" i="231"/>
  <c r="L21" i="231" s="1"/>
  <c r="K21" i="231"/>
  <c r="J21" i="231"/>
  <c r="H21" i="231"/>
  <c r="I21" i="231" s="1"/>
  <c r="B21" i="231"/>
  <c r="AB20" i="231"/>
  <c r="M20" i="231"/>
  <c r="O21" i="231" s="1"/>
  <c r="K20" i="231"/>
  <c r="J20" i="231"/>
  <c r="H20" i="231"/>
  <c r="I20" i="231" s="1"/>
  <c r="B20" i="231"/>
  <c r="AB19" i="231"/>
  <c r="M19" i="231"/>
  <c r="G21" i="231" s="1"/>
  <c r="K19" i="231"/>
  <c r="J19" i="231"/>
  <c r="H19" i="231"/>
  <c r="I19" i="231" s="1"/>
  <c r="B19" i="231"/>
  <c r="AB18" i="231"/>
  <c r="M18" i="231"/>
  <c r="O19" i="231" s="1"/>
  <c r="K18" i="231"/>
  <c r="J18" i="231"/>
  <c r="H18" i="231"/>
  <c r="I18" i="231" s="1"/>
  <c r="B18" i="231"/>
  <c r="AB17" i="231"/>
  <c r="M17" i="231"/>
  <c r="G19" i="231" s="1"/>
  <c r="K17" i="231"/>
  <c r="J17" i="231"/>
  <c r="H17" i="231"/>
  <c r="I17" i="231" s="1"/>
  <c r="B17" i="231"/>
  <c r="AB16" i="231"/>
  <c r="M16" i="231"/>
  <c r="O17" i="231" s="1"/>
  <c r="K16" i="231"/>
  <c r="J16" i="231"/>
  <c r="H16" i="231"/>
  <c r="I16" i="231" s="1"/>
  <c r="B16" i="231"/>
  <c r="AB15" i="231"/>
  <c r="M15" i="231"/>
  <c r="F16" i="231" s="1"/>
  <c r="K15" i="231"/>
  <c r="J15" i="231"/>
  <c r="H15" i="231"/>
  <c r="I15" i="231" s="1"/>
  <c r="B15" i="231"/>
  <c r="AB14" i="231"/>
  <c r="M14" i="231"/>
  <c r="L14" i="231"/>
  <c r="K14" i="231"/>
  <c r="J14" i="231"/>
  <c r="H14" i="231"/>
  <c r="I14" i="231" s="1"/>
  <c r="B14" i="231"/>
  <c r="AB13" i="231"/>
  <c r="M13" i="231"/>
  <c r="O14" i="231" s="1"/>
  <c r="K13" i="231"/>
  <c r="J13" i="231"/>
  <c r="H13" i="231"/>
  <c r="I13" i="231" s="1"/>
  <c r="B13" i="231"/>
  <c r="AB12" i="231"/>
  <c r="M12" i="231"/>
  <c r="K12" i="231"/>
  <c r="J12" i="231"/>
  <c r="H12" i="231"/>
  <c r="I12" i="231" s="1"/>
  <c r="B12" i="231"/>
  <c r="AB11" i="231"/>
  <c r="X11" i="231"/>
  <c r="W11" i="231"/>
  <c r="V11" i="231"/>
  <c r="M11" i="231"/>
  <c r="O12" i="231" s="1"/>
  <c r="L11" i="231"/>
  <c r="K11" i="231"/>
  <c r="J11" i="231"/>
  <c r="H11" i="231"/>
  <c r="I11" i="231" s="1"/>
  <c r="B11" i="231"/>
  <c r="AB10" i="231"/>
  <c r="M10" i="231"/>
  <c r="L10" i="231" s="1"/>
  <c r="K10" i="231"/>
  <c r="J10" i="231"/>
  <c r="H10" i="231"/>
  <c r="B10" i="231"/>
  <c r="AB9" i="231"/>
  <c r="M9" i="231"/>
  <c r="O10" i="231" s="1"/>
  <c r="K9" i="231"/>
  <c r="J9" i="231"/>
  <c r="H9" i="231"/>
  <c r="I9" i="231" s="1"/>
  <c r="B9" i="231"/>
  <c r="AB8" i="231"/>
  <c r="X8" i="231"/>
  <c r="W8" i="231"/>
  <c r="V8" i="231"/>
  <c r="S8" i="231"/>
  <c r="M8" i="231"/>
  <c r="O9" i="231" s="1"/>
  <c r="L8" i="231"/>
  <c r="K8" i="231"/>
  <c r="J8" i="231"/>
  <c r="H8" i="231"/>
  <c r="I8" i="231" s="1"/>
  <c r="B8" i="231"/>
  <c r="AB7" i="231"/>
  <c r="X7" i="231"/>
  <c r="W7" i="231"/>
  <c r="V7" i="231"/>
  <c r="S7" i="231"/>
  <c r="N7" i="231"/>
  <c r="M7" i="231"/>
  <c r="N8" i="231" s="1"/>
  <c r="P8" i="231" s="1"/>
  <c r="L7" i="231"/>
  <c r="K7" i="231"/>
  <c r="J7" i="231"/>
  <c r="H7" i="231"/>
  <c r="I7" i="231" s="1"/>
  <c r="B7" i="231"/>
  <c r="AB6" i="231"/>
  <c r="X6" i="231"/>
  <c r="W6" i="231"/>
  <c r="V6" i="231"/>
  <c r="S6" i="231"/>
  <c r="O6" i="231"/>
  <c r="N6" i="231"/>
  <c r="M6" i="231"/>
  <c r="O7" i="231" s="1"/>
  <c r="L6" i="231"/>
  <c r="K6" i="231"/>
  <c r="J6" i="231"/>
  <c r="H6" i="231"/>
  <c r="B6" i="231"/>
  <c r="V5" i="231"/>
  <c r="R33" i="231" s="1"/>
  <c r="E36" i="230"/>
  <c r="D36" i="230"/>
  <c r="C36" i="230"/>
  <c r="AB35" i="230"/>
  <c r="M35" i="230"/>
  <c r="L35" i="230" s="1"/>
  <c r="K35" i="230"/>
  <c r="J35" i="230"/>
  <c r="H35" i="230"/>
  <c r="I35" i="230" s="1"/>
  <c r="G35" i="230"/>
  <c r="F35" i="230"/>
  <c r="B35" i="230"/>
  <c r="AB34" i="230"/>
  <c r="M34" i="230"/>
  <c r="O35" i="230" s="1"/>
  <c r="K34" i="230"/>
  <c r="J34" i="230"/>
  <c r="H34" i="230"/>
  <c r="I34" i="230" s="1"/>
  <c r="F34" i="230"/>
  <c r="B34" i="230"/>
  <c r="AB33" i="230"/>
  <c r="M33" i="230"/>
  <c r="O34" i="230" s="1"/>
  <c r="K33" i="230"/>
  <c r="J33" i="230"/>
  <c r="H33" i="230"/>
  <c r="I33" i="230" s="1"/>
  <c r="B33" i="230"/>
  <c r="AB32" i="230"/>
  <c r="M32" i="230"/>
  <c r="O33" i="230" s="1"/>
  <c r="K32" i="230"/>
  <c r="J32" i="230"/>
  <c r="H32" i="230"/>
  <c r="I32" i="230" s="1"/>
  <c r="B32" i="230"/>
  <c r="AB31" i="230"/>
  <c r="M31" i="230"/>
  <c r="F32" i="230" s="1"/>
  <c r="K31" i="230"/>
  <c r="J31" i="230"/>
  <c r="H31" i="230"/>
  <c r="I31" i="230" s="1"/>
  <c r="G31" i="230"/>
  <c r="B31" i="230"/>
  <c r="AB30" i="230"/>
  <c r="M30" i="230"/>
  <c r="O31" i="230" s="1"/>
  <c r="K30" i="230"/>
  <c r="J30" i="230"/>
  <c r="H30" i="230"/>
  <c r="I30" i="230" s="1"/>
  <c r="F30" i="230"/>
  <c r="B30" i="230"/>
  <c r="AB29" i="230"/>
  <c r="M29" i="230"/>
  <c r="O30" i="230" s="1"/>
  <c r="L29" i="230"/>
  <c r="K29" i="230"/>
  <c r="J29" i="230"/>
  <c r="H29" i="230"/>
  <c r="I29" i="230" s="1"/>
  <c r="G29" i="230"/>
  <c r="F29" i="230"/>
  <c r="B29" i="230"/>
  <c r="AB28" i="230"/>
  <c r="M28" i="230"/>
  <c r="O29" i="230" s="1"/>
  <c r="L28" i="230"/>
  <c r="K28" i="230"/>
  <c r="J28" i="230"/>
  <c r="H28" i="230"/>
  <c r="I28" i="230" s="1"/>
  <c r="B28" i="230"/>
  <c r="AB27" i="230"/>
  <c r="M27" i="230"/>
  <c r="O28" i="230" s="1"/>
  <c r="K27" i="230"/>
  <c r="J27" i="230"/>
  <c r="H27" i="230"/>
  <c r="I27" i="230" s="1"/>
  <c r="B27" i="230"/>
  <c r="AB26" i="230"/>
  <c r="M26" i="230"/>
  <c r="G28" i="230" s="1"/>
  <c r="K26" i="230"/>
  <c r="J26" i="230"/>
  <c r="H26" i="230"/>
  <c r="I26" i="230" s="1"/>
  <c r="G26" i="230"/>
  <c r="B26" i="230"/>
  <c r="AB25" i="230"/>
  <c r="M25" i="230"/>
  <c r="G27" i="230" s="1"/>
  <c r="K25" i="230"/>
  <c r="J25" i="230"/>
  <c r="H25" i="230"/>
  <c r="I25" i="230" s="1"/>
  <c r="B25" i="230"/>
  <c r="AB24" i="230"/>
  <c r="M24" i="230"/>
  <c r="O25" i="230" s="1"/>
  <c r="L24" i="230"/>
  <c r="K24" i="230"/>
  <c r="J24" i="230"/>
  <c r="H24" i="230"/>
  <c r="I24" i="230" s="1"/>
  <c r="B24" i="230"/>
  <c r="AB23" i="230"/>
  <c r="M23" i="230"/>
  <c r="O24" i="230" s="1"/>
  <c r="K23" i="230"/>
  <c r="J23" i="230"/>
  <c r="H23" i="230"/>
  <c r="I23" i="230" s="1"/>
  <c r="B23" i="230"/>
  <c r="AB22" i="230"/>
  <c r="M22" i="230"/>
  <c r="O23" i="230" s="1"/>
  <c r="K22" i="230"/>
  <c r="J22" i="230"/>
  <c r="H22" i="230"/>
  <c r="I22" i="230" s="1"/>
  <c r="B22" i="230"/>
  <c r="AB21" i="230"/>
  <c r="M21" i="230"/>
  <c r="O22" i="230" s="1"/>
  <c r="K21" i="230"/>
  <c r="J21" i="230"/>
  <c r="H21" i="230"/>
  <c r="I21" i="230" s="1"/>
  <c r="B21" i="230"/>
  <c r="AB20" i="230"/>
  <c r="M20" i="230"/>
  <c r="G22" i="230" s="1"/>
  <c r="K20" i="230"/>
  <c r="J20" i="230"/>
  <c r="H20" i="230"/>
  <c r="I20" i="230" s="1"/>
  <c r="G20" i="230"/>
  <c r="B20" i="230"/>
  <c r="AB19" i="230"/>
  <c r="M19" i="230"/>
  <c r="G21" i="230" s="1"/>
  <c r="K19" i="230"/>
  <c r="J19" i="230"/>
  <c r="H19" i="230"/>
  <c r="I19" i="230" s="1"/>
  <c r="B19" i="230"/>
  <c r="AB18" i="230"/>
  <c r="M18" i="230"/>
  <c r="O19" i="230" s="1"/>
  <c r="K18" i="230"/>
  <c r="J18" i="230"/>
  <c r="H18" i="230"/>
  <c r="I18" i="230" s="1"/>
  <c r="B18" i="230"/>
  <c r="AB17" i="230"/>
  <c r="M17" i="230"/>
  <c r="O18" i="230" s="1"/>
  <c r="K17" i="230"/>
  <c r="J17" i="230"/>
  <c r="H17" i="230"/>
  <c r="I17" i="230" s="1"/>
  <c r="G17" i="230"/>
  <c r="B17" i="230"/>
  <c r="AB16" i="230"/>
  <c r="M16" i="230"/>
  <c r="O17" i="230" s="1"/>
  <c r="K16" i="230"/>
  <c r="J16" i="230"/>
  <c r="H16" i="230"/>
  <c r="I16" i="230" s="1"/>
  <c r="F16" i="230"/>
  <c r="B16" i="230"/>
  <c r="AB15" i="230"/>
  <c r="M15" i="230"/>
  <c r="O16" i="230" s="1"/>
  <c r="K15" i="230"/>
  <c r="J15" i="230"/>
  <c r="H15" i="230"/>
  <c r="I15" i="230" s="1"/>
  <c r="B15" i="230"/>
  <c r="AB14" i="230"/>
  <c r="M14" i="230"/>
  <c r="K14" i="230"/>
  <c r="J14" i="230"/>
  <c r="H14" i="230"/>
  <c r="I14" i="230" s="1"/>
  <c r="B14" i="230"/>
  <c r="AB13" i="230"/>
  <c r="M13" i="230"/>
  <c r="O14" i="230" s="1"/>
  <c r="K13" i="230"/>
  <c r="J13" i="230"/>
  <c r="H13" i="230"/>
  <c r="I13" i="230" s="1"/>
  <c r="B13" i="230"/>
  <c r="AB12" i="230"/>
  <c r="M12" i="230"/>
  <c r="O13" i="230" s="1"/>
  <c r="K12" i="230"/>
  <c r="J12" i="230"/>
  <c r="H12" i="230"/>
  <c r="I12" i="230" s="1"/>
  <c r="B12" i="230"/>
  <c r="AB11" i="230"/>
  <c r="M11" i="230"/>
  <c r="O12" i="230" s="1"/>
  <c r="K11" i="230"/>
  <c r="J11" i="230"/>
  <c r="H11" i="230"/>
  <c r="I11" i="230" s="1"/>
  <c r="B11" i="230"/>
  <c r="AB10" i="230"/>
  <c r="M10" i="230"/>
  <c r="O11" i="230" s="1"/>
  <c r="K10" i="230"/>
  <c r="J10" i="230"/>
  <c r="H10" i="230"/>
  <c r="I10" i="230" s="1"/>
  <c r="B10" i="230"/>
  <c r="AB9" i="230"/>
  <c r="X9" i="230"/>
  <c r="W9" i="230"/>
  <c r="V9" i="230"/>
  <c r="S9" i="230"/>
  <c r="M9" i="230"/>
  <c r="O10" i="230" s="1"/>
  <c r="L9" i="230"/>
  <c r="K9" i="230"/>
  <c r="J9" i="230"/>
  <c r="H9" i="230"/>
  <c r="I9" i="230" s="1"/>
  <c r="B9" i="230"/>
  <c r="AB8" i="230"/>
  <c r="X8" i="230"/>
  <c r="W8" i="230"/>
  <c r="V8" i="230"/>
  <c r="S8" i="230"/>
  <c r="N8" i="230"/>
  <c r="M8" i="230"/>
  <c r="O9" i="230" s="1"/>
  <c r="L8" i="230"/>
  <c r="K8" i="230"/>
  <c r="J8" i="230"/>
  <c r="I8" i="230"/>
  <c r="H8" i="230"/>
  <c r="B8" i="230"/>
  <c r="AB7" i="230"/>
  <c r="X7" i="230"/>
  <c r="W7" i="230"/>
  <c r="V7" i="230"/>
  <c r="S7" i="230"/>
  <c r="N7" i="230"/>
  <c r="M7" i="230"/>
  <c r="O8" i="230" s="1"/>
  <c r="L7" i="230"/>
  <c r="K7" i="230"/>
  <c r="J7" i="230"/>
  <c r="H7" i="230"/>
  <c r="I7" i="230" s="1"/>
  <c r="B7" i="230"/>
  <c r="AB6" i="230"/>
  <c r="X6" i="230"/>
  <c r="W6" i="230"/>
  <c r="V6" i="230"/>
  <c r="S6" i="230"/>
  <c r="O6" i="230"/>
  <c r="N6" i="230"/>
  <c r="M6" i="230"/>
  <c r="O7" i="230" s="1"/>
  <c r="L6" i="230"/>
  <c r="K6" i="230"/>
  <c r="J6" i="230"/>
  <c r="H6" i="230"/>
  <c r="B6" i="230"/>
  <c r="V5" i="230"/>
  <c r="R33" i="230" s="1"/>
  <c r="E36" i="229"/>
  <c r="D36" i="229"/>
  <c r="C36" i="229"/>
  <c r="AB35" i="229"/>
  <c r="M35" i="229"/>
  <c r="L35" i="229" s="1"/>
  <c r="K35" i="229"/>
  <c r="J35" i="229"/>
  <c r="I35" i="229"/>
  <c r="H35" i="229"/>
  <c r="G35" i="229"/>
  <c r="F35" i="229"/>
  <c r="B35" i="229"/>
  <c r="AB34" i="229"/>
  <c r="M34" i="229"/>
  <c r="O35" i="229" s="1"/>
  <c r="K34" i="229"/>
  <c r="J34" i="229"/>
  <c r="H34" i="229"/>
  <c r="I34" i="229" s="1"/>
  <c r="B34" i="229"/>
  <c r="AB33" i="229"/>
  <c r="M33" i="229"/>
  <c r="O34" i="229" s="1"/>
  <c r="K33" i="229"/>
  <c r="J33" i="229"/>
  <c r="H33" i="229"/>
  <c r="I33" i="229" s="1"/>
  <c r="B33" i="229"/>
  <c r="AB32" i="229"/>
  <c r="M32" i="229"/>
  <c r="N33" i="229" s="1"/>
  <c r="X33" i="229" s="1"/>
  <c r="K32" i="229"/>
  <c r="J32" i="229"/>
  <c r="H32" i="229"/>
  <c r="I32" i="229" s="1"/>
  <c r="B32" i="229"/>
  <c r="AB31" i="229"/>
  <c r="M31" i="229"/>
  <c r="O32" i="229" s="1"/>
  <c r="K31" i="229"/>
  <c r="J31" i="229"/>
  <c r="H31" i="229"/>
  <c r="I31" i="229" s="1"/>
  <c r="B31" i="229"/>
  <c r="AB30" i="229"/>
  <c r="M30" i="229"/>
  <c r="O31" i="229" s="1"/>
  <c r="K30" i="229"/>
  <c r="J30" i="229"/>
  <c r="H30" i="229"/>
  <c r="I30" i="229" s="1"/>
  <c r="B30" i="229"/>
  <c r="AB29" i="229"/>
  <c r="M29" i="229"/>
  <c r="O30" i="229" s="1"/>
  <c r="K29" i="229"/>
  <c r="J29" i="229"/>
  <c r="H29" i="229"/>
  <c r="I29" i="229" s="1"/>
  <c r="B29" i="229"/>
  <c r="AB28" i="229"/>
  <c r="M28" i="229"/>
  <c r="K28" i="229"/>
  <c r="J28" i="229"/>
  <c r="H28" i="229"/>
  <c r="I28" i="229" s="1"/>
  <c r="B28" i="229"/>
  <c r="AB27" i="229"/>
  <c r="M27" i="229"/>
  <c r="O28" i="229" s="1"/>
  <c r="K27" i="229"/>
  <c r="J27" i="229"/>
  <c r="H27" i="229"/>
  <c r="I27" i="229" s="1"/>
  <c r="F27" i="229"/>
  <c r="B27" i="229"/>
  <c r="M26" i="229"/>
  <c r="O27" i="229" s="1"/>
  <c r="K26" i="229"/>
  <c r="J26" i="229"/>
  <c r="H26" i="229"/>
  <c r="I26" i="229" s="1"/>
  <c r="G26" i="229"/>
  <c r="F26" i="229"/>
  <c r="B26" i="229"/>
  <c r="AB25" i="229"/>
  <c r="M25" i="229"/>
  <c r="O26" i="229" s="1"/>
  <c r="K25" i="229"/>
  <c r="J25" i="229"/>
  <c r="H25" i="229"/>
  <c r="I25" i="229" s="1"/>
  <c r="F25" i="229"/>
  <c r="B25" i="229"/>
  <c r="AB24" i="229"/>
  <c r="M24" i="229"/>
  <c r="O25" i="229" s="1"/>
  <c r="L24" i="229"/>
  <c r="K24" i="229"/>
  <c r="J24" i="229"/>
  <c r="H24" i="229"/>
  <c r="I24" i="229" s="1"/>
  <c r="B24" i="229"/>
  <c r="AB23" i="229"/>
  <c r="M23" i="229"/>
  <c r="O24" i="229" s="1"/>
  <c r="K23" i="229"/>
  <c r="J23" i="229"/>
  <c r="H23" i="229"/>
  <c r="I23" i="229" s="1"/>
  <c r="B23" i="229"/>
  <c r="AB22" i="229"/>
  <c r="M22" i="229"/>
  <c r="O23" i="229" s="1"/>
  <c r="K22" i="229"/>
  <c r="J22" i="229"/>
  <c r="H22" i="229"/>
  <c r="I22" i="229" s="1"/>
  <c r="B22" i="229"/>
  <c r="AB21" i="229"/>
  <c r="M21" i="229"/>
  <c r="O22" i="229" s="1"/>
  <c r="K21" i="229"/>
  <c r="J21" i="229"/>
  <c r="H21" i="229"/>
  <c r="I21" i="229" s="1"/>
  <c r="B21" i="229"/>
  <c r="AB20" i="229"/>
  <c r="M20" i="229"/>
  <c r="K20" i="229"/>
  <c r="J20" i="229"/>
  <c r="H20" i="229"/>
  <c r="I20" i="229" s="1"/>
  <c r="B20" i="229"/>
  <c r="AB19" i="229"/>
  <c r="M19" i="229"/>
  <c r="O20" i="229" s="1"/>
  <c r="K19" i="229"/>
  <c r="J19" i="229"/>
  <c r="H19" i="229"/>
  <c r="I19" i="229" s="1"/>
  <c r="B19" i="229"/>
  <c r="AB18" i="229"/>
  <c r="M18" i="229"/>
  <c r="O19" i="229" s="1"/>
  <c r="K18" i="229"/>
  <c r="J18" i="229"/>
  <c r="H18" i="229"/>
  <c r="I18" i="229" s="1"/>
  <c r="B18" i="229"/>
  <c r="AB17" i="229"/>
  <c r="M17" i="229"/>
  <c r="O18" i="229" s="1"/>
  <c r="L17" i="229"/>
  <c r="K17" i="229"/>
  <c r="J17" i="229"/>
  <c r="H17" i="229"/>
  <c r="I17" i="229" s="1"/>
  <c r="G17" i="229"/>
  <c r="B17" i="229"/>
  <c r="AB16" i="229"/>
  <c r="M16" i="229"/>
  <c r="N17" i="229" s="1"/>
  <c r="W17" i="229" s="1"/>
  <c r="K16" i="229"/>
  <c r="J16" i="229"/>
  <c r="H16" i="229"/>
  <c r="I16" i="229" s="1"/>
  <c r="G16" i="229"/>
  <c r="F16" i="229"/>
  <c r="B16" i="229"/>
  <c r="AB15" i="229"/>
  <c r="M15" i="229"/>
  <c r="O16" i="229" s="1"/>
  <c r="K15" i="229"/>
  <c r="J15" i="229"/>
  <c r="H15" i="229"/>
  <c r="I15" i="229" s="1"/>
  <c r="B15" i="229"/>
  <c r="AB14" i="229"/>
  <c r="M14" i="229"/>
  <c r="O15" i="229" s="1"/>
  <c r="K14" i="229"/>
  <c r="J14" i="229"/>
  <c r="H14" i="229"/>
  <c r="I14" i="229" s="1"/>
  <c r="B14" i="229"/>
  <c r="AB13" i="229"/>
  <c r="M13" i="229"/>
  <c r="O14" i="229" s="1"/>
  <c r="K13" i="229"/>
  <c r="J13" i="229"/>
  <c r="H13" i="229"/>
  <c r="I13" i="229" s="1"/>
  <c r="B13" i="229"/>
  <c r="AB12" i="229"/>
  <c r="M12" i="229"/>
  <c r="N13" i="229" s="1"/>
  <c r="X13" i="229" s="1"/>
  <c r="K12" i="229"/>
  <c r="J12" i="229"/>
  <c r="H12" i="229"/>
  <c r="I12" i="229" s="1"/>
  <c r="F12" i="229"/>
  <c r="B12" i="229"/>
  <c r="AB11" i="229"/>
  <c r="M11" i="229"/>
  <c r="O12" i="229" s="1"/>
  <c r="K11" i="229"/>
  <c r="J11" i="229"/>
  <c r="H11" i="229"/>
  <c r="I11" i="229" s="1"/>
  <c r="B11" i="229"/>
  <c r="AB10" i="229"/>
  <c r="M10" i="229"/>
  <c r="F11" i="229" s="1"/>
  <c r="K10" i="229"/>
  <c r="J10" i="229"/>
  <c r="H10" i="229"/>
  <c r="I10" i="229" s="1"/>
  <c r="B10" i="229"/>
  <c r="AB9" i="229"/>
  <c r="M9" i="229"/>
  <c r="N10" i="229" s="1"/>
  <c r="K9" i="229"/>
  <c r="J9" i="229"/>
  <c r="H9" i="229"/>
  <c r="I9" i="229" s="1"/>
  <c r="B9" i="229"/>
  <c r="AB8" i="229"/>
  <c r="X8" i="229"/>
  <c r="W8" i="229"/>
  <c r="V8" i="229"/>
  <c r="S8" i="229"/>
  <c r="M8" i="229"/>
  <c r="O9" i="229" s="1"/>
  <c r="L8" i="229"/>
  <c r="K8" i="229"/>
  <c r="J8" i="229"/>
  <c r="H8" i="229"/>
  <c r="I8" i="229" s="1"/>
  <c r="B8" i="229"/>
  <c r="AB7" i="229"/>
  <c r="X7" i="229"/>
  <c r="W7" i="229"/>
  <c r="S7" i="229"/>
  <c r="N7" i="229"/>
  <c r="M7" i="229"/>
  <c r="O8" i="229" s="1"/>
  <c r="L7" i="229"/>
  <c r="K7" i="229"/>
  <c r="J7" i="229"/>
  <c r="H7" i="229"/>
  <c r="I7" i="229" s="1"/>
  <c r="B7" i="229"/>
  <c r="AB6" i="229"/>
  <c r="X6" i="229"/>
  <c r="W6" i="229"/>
  <c r="V6" i="229"/>
  <c r="S6" i="229"/>
  <c r="O6" i="229"/>
  <c r="N6" i="229"/>
  <c r="M6" i="229"/>
  <c r="O7" i="229" s="1"/>
  <c r="L6" i="229"/>
  <c r="K6" i="229"/>
  <c r="J6" i="229"/>
  <c r="H6" i="229"/>
  <c r="I6" i="229" s="1"/>
  <c r="B6" i="229"/>
  <c r="V5" i="229"/>
  <c r="R33" i="229" s="1"/>
  <c r="E36" i="226"/>
  <c r="D36" i="226"/>
  <c r="C36" i="226"/>
  <c r="AB35" i="226"/>
  <c r="M35" i="226"/>
  <c r="L35" i="226" s="1"/>
  <c r="K35" i="226"/>
  <c r="J35" i="226"/>
  <c r="H35" i="226"/>
  <c r="I35" i="226" s="1"/>
  <c r="G35" i="226"/>
  <c r="F35" i="226"/>
  <c r="B35" i="226"/>
  <c r="AB34" i="226"/>
  <c r="M34" i="226"/>
  <c r="O35" i="226" s="1"/>
  <c r="K34" i="226"/>
  <c r="J34" i="226"/>
  <c r="H34" i="226"/>
  <c r="I34" i="226" s="1"/>
  <c r="B34" i="226"/>
  <c r="AB33" i="226"/>
  <c r="M33" i="226"/>
  <c r="O34" i="226" s="1"/>
  <c r="K33" i="226"/>
  <c r="J33" i="226"/>
  <c r="H33" i="226"/>
  <c r="I33" i="226" s="1"/>
  <c r="B33" i="226"/>
  <c r="AB32" i="226"/>
  <c r="M32" i="226"/>
  <c r="O33" i="226" s="1"/>
  <c r="K32" i="226"/>
  <c r="J32" i="226"/>
  <c r="H32" i="226"/>
  <c r="I32" i="226" s="1"/>
  <c r="B32" i="226"/>
  <c r="AB31" i="226"/>
  <c r="M31" i="226"/>
  <c r="O32" i="226" s="1"/>
  <c r="K31" i="226"/>
  <c r="J31" i="226"/>
  <c r="H31" i="226"/>
  <c r="I31" i="226" s="1"/>
  <c r="B31" i="226"/>
  <c r="AB30" i="226"/>
  <c r="M30" i="226"/>
  <c r="O31" i="226" s="1"/>
  <c r="K30" i="226"/>
  <c r="J30" i="226"/>
  <c r="H30" i="226"/>
  <c r="I30" i="226" s="1"/>
  <c r="B30" i="226"/>
  <c r="AB29" i="226"/>
  <c r="M29" i="226"/>
  <c r="G31" i="226" s="1"/>
  <c r="K29" i="226"/>
  <c r="J29" i="226"/>
  <c r="H29" i="226"/>
  <c r="I29" i="226" s="1"/>
  <c r="B29" i="226"/>
  <c r="AB28" i="226"/>
  <c r="M28" i="226"/>
  <c r="N29" i="226" s="1"/>
  <c r="K28" i="226"/>
  <c r="J28" i="226"/>
  <c r="H28" i="226"/>
  <c r="I28" i="226" s="1"/>
  <c r="B28" i="226"/>
  <c r="AB27" i="226"/>
  <c r="M27" i="226"/>
  <c r="O28" i="226" s="1"/>
  <c r="K27" i="226"/>
  <c r="J27" i="226"/>
  <c r="H27" i="226"/>
  <c r="I27" i="226" s="1"/>
  <c r="B27" i="226"/>
  <c r="AB26" i="226"/>
  <c r="M26" i="226"/>
  <c r="K26" i="226"/>
  <c r="J26" i="226"/>
  <c r="H26" i="226"/>
  <c r="I26" i="226" s="1"/>
  <c r="G26" i="226"/>
  <c r="B26" i="226"/>
  <c r="AB25" i="226"/>
  <c r="M25" i="226"/>
  <c r="K25" i="226"/>
  <c r="J25" i="226"/>
  <c r="H25" i="226"/>
  <c r="I25" i="226" s="1"/>
  <c r="B25" i="226"/>
  <c r="AB24" i="226"/>
  <c r="M24" i="226"/>
  <c r="O25" i="226" s="1"/>
  <c r="K24" i="226"/>
  <c r="J24" i="226"/>
  <c r="H24" i="226"/>
  <c r="I24" i="226" s="1"/>
  <c r="B24" i="226"/>
  <c r="AB23" i="226"/>
  <c r="M23" i="226"/>
  <c r="O24" i="226" s="1"/>
  <c r="K23" i="226"/>
  <c r="J23" i="226"/>
  <c r="H23" i="226"/>
  <c r="I23" i="226" s="1"/>
  <c r="B23" i="226"/>
  <c r="AB22" i="226"/>
  <c r="M22" i="226"/>
  <c r="O23" i="226" s="1"/>
  <c r="K22" i="226"/>
  <c r="J22" i="226"/>
  <c r="H22" i="226"/>
  <c r="I22" i="226" s="1"/>
  <c r="B22" i="226"/>
  <c r="AB21" i="226"/>
  <c r="M21" i="226"/>
  <c r="O22" i="226" s="1"/>
  <c r="K21" i="226"/>
  <c r="J21" i="226"/>
  <c r="H21" i="226"/>
  <c r="I21" i="226" s="1"/>
  <c r="B21" i="226"/>
  <c r="AB20" i="226"/>
  <c r="M20" i="226"/>
  <c r="N21" i="226" s="1"/>
  <c r="K20" i="226"/>
  <c r="J20" i="226"/>
  <c r="H20" i="226"/>
  <c r="I20" i="226" s="1"/>
  <c r="G20" i="226"/>
  <c r="B20" i="226"/>
  <c r="AB19" i="226"/>
  <c r="M19" i="226"/>
  <c r="O20" i="226" s="1"/>
  <c r="K19" i="226"/>
  <c r="J19" i="226"/>
  <c r="H19" i="226"/>
  <c r="I19" i="226" s="1"/>
  <c r="B19" i="226"/>
  <c r="AB18" i="226"/>
  <c r="M18" i="226"/>
  <c r="O19" i="226" s="1"/>
  <c r="K18" i="226"/>
  <c r="J18" i="226"/>
  <c r="H18" i="226"/>
  <c r="I18" i="226" s="1"/>
  <c r="B18" i="226"/>
  <c r="AB17" i="226"/>
  <c r="M17" i="226"/>
  <c r="O18" i="226" s="1"/>
  <c r="K17" i="226"/>
  <c r="J17" i="226"/>
  <c r="H17" i="226"/>
  <c r="I17" i="226" s="1"/>
  <c r="G17" i="226"/>
  <c r="B17" i="226"/>
  <c r="AB16" i="226"/>
  <c r="M16" i="226"/>
  <c r="N17" i="226" s="1"/>
  <c r="V17" i="226" s="1"/>
  <c r="K16" i="226"/>
  <c r="J16" i="226"/>
  <c r="H16" i="226"/>
  <c r="I16" i="226" s="1"/>
  <c r="F16" i="226"/>
  <c r="B16" i="226"/>
  <c r="AB15" i="226"/>
  <c r="M15" i="226"/>
  <c r="O16" i="226" s="1"/>
  <c r="K15" i="226"/>
  <c r="J15" i="226"/>
  <c r="H15" i="226"/>
  <c r="I15" i="226" s="1"/>
  <c r="B15" i="226"/>
  <c r="AB14" i="226"/>
  <c r="M14" i="226"/>
  <c r="K14" i="226"/>
  <c r="J14" i="226"/>
  <c r="H14" i="226"/>
  <c r="I14" i="226" s="1"/>
  <c r="B14" i="226"/>
  <c r="AB13" i="226"/>
  <c r="M13" i="226"/>
  <c r="O14" i="226" s="1"/>
  <c r="K13" i="226"/>
  <c r="J13" i="226"/>
  <c r="H13" i="226"/>
  <c r="I13" i="226" s="1"/>
  <c r="B13" i="226"/>
  <c r="AB12" i="226"/>
  <c r="M12" i="226"/>
  <c r="N13" i="226" s="1"/>
  <c r="K12" i="226"/>
  <c r="J12" i="226"/>
  <c r="H12" i="226"/>
  <c r="B12" i="226"/>
  <c r="AB11" i="226"/>
  <c r="M11" i="226"/>
  <c r="O12" i="226" s="1"/>
  <c r="K11" i="226"/>
  <c r="J11" i="226"/>
  <c r="H11" i="226"/>
  <c r="I11" i="226" s="1"/>
  <c r="B11" i="226"/>
  <c r="AB10" i="226"/>
  <c r="M10" i="226"/>
  <c r="O11" i="226" s="1"/>
  <c r="K10" i="226"/>
  <c r="J10" i="226"/>
  <c r="H10" i="226"/>
  <c r="I10" i="226" s="1"/>
  <c r="B10" i="226"/>
  <c r="AB9" i="226"/>
  <c r="M9" i="226"/>
  <c r="O10" i="226" s="1"/>
  <c r="K9" i="226"/>
  <c r="J9" i="226"/>
  <c r="H9" i="226"/>
  <c r="I9" i="226" s="1"/>
  <c r="B9" i="226"/>
  <c r="AB8" i="226"/>
  <c r="X8" i="226"/>
  <c r="W8" i="226"/>
  <c r="V8" i="226"/>
  <c r="S8" i="226"/>
  <c r="M8" i="226"/>
  <c r="O9" i="226" s="1"/>
  <c r="L8" i="226"/>
  <c r="K8" i="226"/>
  <c r="J8" i="226"/>
  <c r="H8" i="226"/>
  <c r="I8" i="226" s="1"/>
  <c r="B8" i="226"/>
  <c r="AB7" i="226"/>
  <c r="X7" i="226"/>
  <c r="W7" i="226"/>
  <c r="V7" i="226"/>
  <c r="S7" i="226"/>
  <c r="N7" i="226"/>
  <c r="M7" i="226"/>
  <c r="O8" i="226" s="1"/>
  <c r="L7" i="226"/>
  <c r="K7" i="226"/>
  <c r="J7" i="226"/>
  <c r="H7" i="226"/>
  <c r="I7" i="226" s="1"/>
  <c r="B7" i="226"/>
  <c r="AB6" i="226"/>
  <c r="X6" i="226"/>
  <c r="W6" i="226"/>
  <c r="V6" i="226"/>
  <c r="S6" i="226"/>
  <c r="O6" i="226"/>
  <c r="N6" i="226"/>
  <c r="M6" i="226"/>
  <c r="O7" i="226" s="1"/>
  <c r="L6" i="226"/>
  <c r="K6" i="226"/>
  <c r="J6" i="226"/>
  <c r="H6" i="226"/>
  <c r="I6" i="226" s="1"/>
  <c r="B6" i="226"/>
  <c r="V5" i="226"/>
  <c r="R33" i="226" s="1"/>
  <c r="E36" i="225"/>
  <c r="D36" i="225"/>
  <c r="C36" i="225"/>
  <c r="AB35" i="225"/>
  <c r="M35" i="225"/>
  <c r="L35" i="225" s="1"/>
  <c r="K35" i="225"/>
  <c r="J35" i="225"/>
  <c r="H35" i="225"/>
  <c r="I35" i="225" s="1"/>
  <c r="G35" i="225"/>
  <c r="F35" i="225"/>
  <c r="B35" i="225"/>
  <c r="AB34" i="225"/>
  <c r="M34" i="225"/>
  <c r="O35" i="225" s="1"/>
  <c r="L34" i="225"/>
  <c r="K34" i="225"/>
  <c r="J34" i="225"/>
  <c r="H34" i="225"/>
  <c r="I34" i="225" s="1"/>
  <c r="G34" i="225"/>
  <c r="F34" i="225"/>
  <c r="B34" i="225"/>
  <c r="AB33" i="225"/>
  <c r="M33" i="225"/>
  <c r="O34" i="225" s="1"/>
  <c r="K33" i="225"/>
  <c r="J33" i="225"/>
  <c r="H33" i="225"/>
  <c r="I33" i="225" s="1"/>
  <c r="B33" i="225"/>
  <c r="AB32" i="225"/>
  <c r="M32" i="225"/>
  <c r="O33" i="225" s="1"/>
  <c r="K32" i="225"/>
  <c r="J32" i="225"/>
  <c r="H32" i="225"/>
  <c r="I32" i="225" s="1"/>
  <c r="G32" i="225"/>
  <c r="B32" i="225"/>
  <c r="AB31" i="225"/>
  <c r="M31" i="225"/>
  <c r="O32" i="225" s="1"/>
  <c r="K31" i="225"/>
  <c r="J31" i="225"/>
  <c r="H31" i="225"/>
  <c r="I31" i="225" s="1"/>
  <c r="B31" i="225"/>
  <c r="AB30" i="225"/>
  <c r="M30" i="225"/>
  <c r="O31" i="225" s="1"/>
  <c r="K30" i="225"/>
  <c r="J30" i="225"/>
  <c r="H30" i="225"/>
  <c r="I30" i="225" s="1"/>
  <c r="B30" i="225"/>
  <c r="AB29" i="225"/>
  <c r="M29" i="225"/>
  <c r="O30" i="225" s="1"/>
  <c r="K29" i="225"/>
  <c r="J29" i="225"/>
  <c r="H29" i="225"/>
  <c r="I29" i="225" s="1"/>
  <c r="B29" i="225"/>
  <c r="AB28" i="225"/>
  <c r="M28" i="225"/>
  <c r="O29" i="225" s="1"/>
  <c r="K28" i="225"/>
  <c r="J28" i="225"/>
  <c r="I28" i="225"/>
  <c r="H28" i="225"/>
  <c r="G28" i="225"/>
  <c r="F28" i="225"/>
  <c r="B28" i="225"/>
  <c r="AB27" i="225"/>
  <c r="M27" i="225"/>
  <c r="O28" i="225" s="1"/>
  <c r="K27" i="225"/>
  <c r="J27" i="225"/>
  <c r="H27" i="225"/>
  <c r="I27" i="225" s="1"/>
  <c r="B27" i="225"/>
  <c r="AB26" i="225"/>
  <c r="M26" i="225"/>
  <c r="O27" i="225" s="1"/>
  <c r="K26" i="225"/>
  <c r="J26" i="225"/>
  <c r="H26" i="225"/>
  <c r="I26" i="225" s="1"/>
  <c r="B26" i="225"/>
  <c r="AB25" i="225"/>
  <c r="M25" i="225"/>
  <c r="O26" i="225" s="1"/>
  <c r="K25" i="225"/>
  <c r="J25" i="225"/>
  <c r="H25" i="225"/>
  <c r="I25" i="225" s="1"/>
  <c r="B25" i="225"/>
  <c r="AB24" i="225"/>
  <c r="M24" i="225"/>
  <c r="O25" i="225" s="1"/>
  <c r="K24" i="225"/>
  <c r="J24" i="225"/>
  <c r="I24" i="225"/>
  <c r="H24" i="225"/>
  <c r="B24" i="225"/>
  <c r="AB23" i="225"/>
  <c r="M23" i="225"/>
  <c r="F24" i="225" s="1"/>
  <c r="K23" i="225"/>
  <c r="J23" i="225"/>
  <c r="H23" i="225"/>
  <c r="I23" i="225" s="1"/>
  <c r="B23" i="225"/>
  <c r="AB22" i="225"/>
  <c r="M22" i="225"/>
  <c r="G24" i="225" s="1"/>
  <c r="L22" i="225"/>
  <c r="K22" i="225"/>
  <c r="J22" i="225"/>
  <c r="H22" i="225"/>
  <c r="I22" i="225" s="1"/>
  <c r="B22" i="225"/>
  <c r="AB21" i="225"/>
  <c r="M21" i="225"/>
  <c r="O22" i="225" s="1"/>
  <c r="K21" i="225"/>
  <c r="J21" i="225"/>
  <c r="I21" i="225"/>
  <c r="H21" i="225"/>
  <c r="B21" i="225"/>
  <c r="AB20" i="225"/>
  <c r="M20" i="225"/>
  <c r="O21" i="225" s="1"/>
  <c r="K20" i="225"/>
  <c r="J20" i="225"/>
  <c r="H20" i="225"/>
  <c r="I20" i="225" s="1"/>
  <c r="B20" i="225"/>
  <c r="AB19" i="225"/>
  <c r="M19" i="225"/>
  <c r="O20" i="225" s="1"/>
  <c r="K19" i="225"/>
  <c r="J19" i="225"/>
  <c r="H19" i="225"/>
  <c r="I19" i="225" s="1"/>
  <c r="B19" i="225"/>
  <c r="AB18" i="225"/>
  <c r="M18" i="225"/>
  <c r="O19" i="225" s="1"/>
  <c r="K18" i="225"/>
  <c r="J18" i="225"/>
  <c r="H18" i="225"/>
  <c r="I18" i="225" s="1"/>
  <c r="B18" i="225"/>
  <c r="AB17" i="225"/>
  <c r="M17" i="225"/>
  <c r="O18" i="225" s="1"/>
  <c r="K17" i="225"/>
  <c r="J17" i="225"/>
  <c r="H17" i="225"/>
  <c r="I17" i="225" s="1"/>
  <c r="B17" i="225"/>
  <c r="AB16" i="225"/>
  <c r="M16" i="225"/>
  <c r="K16" i="225"/>
  <c r="J16" i="225"/>
  <c r="H16" i="225"/>
  <c r="I16" i="225" s="1"/>
  <c r="B16" i="225"/>
  <c r="AB15" i="225"/>
  <c r="M15" i="225"/>
  <c r="O16" i="225" s="1"/>
  <c r="K15" i="225"/>
  <c r="J15" i="225"/>
  <c r="H15" i="225"/>
  <c r="I15" i="225" s="1"/>
  <c r="B15" i="225"/>
  <c r="AB14" i="225"/>
  <c r="M14" i="225"/>
  <c r="O15" i="225" s="1"/>
  <c r="K14" i="225"/>
  <c r="J14" i="225"/>
  <c r="H14" i="225"/>
  <c r="I14" i="225" s="1"/>
  <c r="B14" i="225"/>
  <c r="AB13" i="225"/>
  <c r="M13" i="225"/>
  <c r="K13" i="225"/>
  <c r="J13" i="225"/>
  <c r="H13" i="225"/>
  <c r="I13" i="225" s="1"/>
  <c r="B13" i="225"/>
  <c r="AB12" i="225"/>
  <c r="M12" i="225"/>
  <c r="O13" i="225" s="1"/>
  <c r="K12" i="225"/>
  <c r="J12" i="225"/>
  <c r="H12" i="225"/>
  <c r="I12" i="225" s="1"/>
  <c r="B12" i="225"/>
  <c r="AB11" i="225"/>
  <c r="M11" i="225"/>
  <c r="O12" i="225" s="1"/>
  <c r="K11" i="225"/>
  <c r="J11" i="225"/>
  <c r="H11" i="225"/>
  <c r="I11" i="225" s="1"/>
  <c r="B11" i="225"/>
  <c r="AB10" i="225"/>
  <c r="M10" i="225"/>
  <c r="O11" i="225" s="1"/>
  <c r="K10" i="225"/>
  <c r="J10" i="225"/>
  <c r="H10" i="225"/>
  <c r="I10" i="225" s="1"/>
  <c r="B10" i="225"/>
  <c r="AB9" i="225"/>
  <c r="M9" i="225"/>
  <c r="O10" i="225" s="1"/>
  <c r="K9" i="225"/>
  <c r="J9" i="225"/>
  <c r="H9" i="225"/>
  <c r="I9" i="225" s="1"/>
  <c r="B9" i="225"/>
  <c r="AB8" i="225"/>
  <c r="X8" i="225"/>
  <c r="W8" i="225"/>
  <c r="V8" i="225"/>
  <c r="S8" i="225"/>
  <c r="M8" i="225"/>
  <c r="O9" i="225" s="1"/>
  <c r="L8" i="225"/>
  <c r="K8" i="225"/>
  <c r="J8" i="225"/>
  <c r="H8" i="225"/>
  <c r="I8" i="225" s="1"/>
  <c r="B8" i="225"/>
  <c r="AB7" i="225"/>
  <c r="X7" i="225"/>
  <c r="W7" i="225"/>
  <c r="V7" i="225"/>
  <c r="S7" i="225"/>
  <c r="N7" i="225"/>
  <c r="M7" i="225"/>
  <c r="O8" i="225" s="1"/>
  <c r="L7" i="225"/>
  <c r="K7" i="225"/>
  <c r="J7" i="225"/>
  <c r="H7" i="225"/>
  <c r="I7" i="225" s="1"/>
  <c r="B7" i="225"/>
  <c r="AB6" i="225"/>
  <c r="X6" i="225"/>
  <c r="W6" i="225"/>
  <c r="V6" i="225"/>
  <c r="S6" i="225"/>
  <c r="O6" i="225"/>
  <c r="N6" i="225"/>
  <c r="M6" i="225"/>
  <c r="O7" i="225" s="1"/>
  <c r="L6" i="225"/>
  <c r="K6" i="225"/>
  <c r="J6" i="225"/>
  <c r="H6" i="225"/>
  <c r="B6" i="225"/>
  <c r="V5" i="225"/>
  <c r="R33" i="225" s="1"/>
  <c r="E36" i="224"/>
  <c r="D36" i="224"/>
  <c r="C36" i="224"/>
  <c r="AB35" i="224"/>
  <c r="M35" i="224"/>
  <c r="L35" i="224" s="1"/>
  <c r="K35" i="224"/>
  <c r="J35" i="224"/>
  <c r="H35" i="224"/>
  <c r="I35" i="224" s="1"/>
  <c r="G35" i="224"/>
  <c r="F35" i="224"/>
  <c r="B35" i="224"/>
  <c r="AB34" i="224"/>
  <c r="M34" i="224"/>
  <c r="O35" i="224" s="1"/>
  <c r="K34" i="224"/>
  <c r="J34" i="224"/>
  <c r="H34" i="224"/>
  <c r="I34" i="224" s="1"/>
  <c r="B34" i="224"/>
  <c r="AB33" i="224"/>
  <c r="M33" i="224"/>
  <c r="O34" i="224" s="1"/>
  <c r="K33" i="224"/>
  <c r="J33" i="224"/>
  <c r="H33" i="224"/>
  <c r="I33" i="224" s="1"/>
  <c r="G33" i="224"/>
  <c r="B33" i="224"/>
  <c r="AB32" i="224"/>
  <c r="M32" i="224"/>
  <c r="O33" i="224" s="1"/>
  <c r="K32" i="224"/>
  <c r="J32" i="224"/>
  <c r="H32" i="224"/>
  <c r="I32" i="224" s="1"/>
  <c r="F32" i="224"/>
  <c r="B32" i="224"/>
  <c r="AB31" i="224"/>
  <c r="M31" i="224"/>
  <c r="O32" i="224" s="1"/>
  <c r="K31" i="224"/>
  <c r="J31" i="224"/>
  <c r="H31" i="224"/>
  <c r="I31" i="224" s="1"/>
  <c r="B31" i="224"/>
  <c r="AB30" i="224"/>
  <c r="M30" i="224"/>
  <c r="K30" i="224"/>
  <c r="J30" i="224"/>
  <c r="H30" i="224"/>
  <c r="I30" i="224" s="1"/>
  <c r="B30" i="224"/>
  <c r="AB29" i="224"/>
  <c r="M29" i="224"/>
  <c r="O30" i="224" s="1"/>
  <c r="K29" i="224"/>
  <c r="J29" i="224"/>
  <c r="H29" i="224"/>
  <c r="I29" i="224" s="1"/>
  <c r="B29" i="224"/>
  <c r="AB28" i="224"/>
  <c r="M28" i="224"/>
  <c r="O29" i="224" s="1"/>
  <c r="K28" i="224"/>
  <c r="J28" i="224"/>
  <c r="H28" i="224"/>
  <c r="I28" i="224" s="1"/>
  <c r="G28" i="224"/>
  <c r="B28" i="224"/>
  <c r="AB27" i="224"/>
  <c r="M27" i="224"/>
  <c r="O28" i="224" s="1"/>
  <c r="K27" i="224"/>
  <c r="J27" i="224"/>
  <c r="H27" i="224"/>
  <c r="I27" i="224" s="1"/>
  <c r="F27" i="224"/>
  <c r="B27" i="224"/>
  <c r="AB26" i="224"/>
  <c r="M26" i="224"/>
  <c r="O27" i="224" s="1"/>
  <c r="K26" i="224"/>
  <c r="J26" i="224"/>
  <c r="I26" i="224"/>
  <c r="H26" i="224"/>
  <c r="G26" i="224"/>
  <c r="F26" i="224"/>
  <c r="B26" i="224"/>
  <c r="AB25" i="224"/>
  <c r="M25" i="224"/>
  <c r="O26" i="224" s="1"/>
  <c r="K25" i="224"/>
  <c r="J25" i="224"/>
  <c r="H25" i="224"/>
  <c r="I25" i="224" s="1"/>
  <c r="B25" i="224"/>
  <c r="AB24" i="224"/>
  <c r="M24" i="224"/>
  <c r="O25" i="224" s="1"/>
  <c r="K24" i="224"/>
  <c r="J24" i="224"/>
  <c r="H24" i="224"/>
  <c r="I24" i="224" s="1"/>
  <c r="B24" i="224"/>
  <c r="AB23" i="224"/>
  <c r="M23" i="224"/>
  <c r="O24" i="224" s="1"/>
  <c r="K23" i="224"/>
  <c r="J23" i="224"/>
  <c r="H23" i="224"/>
  <c r="I23" i="224" s="1"/>
  <c r="B23" i="224"/>
  <c r="AB22" i="224"/>
  <c r="M22" i="224"/>
  <c r="O23" i="224" s="1"/>
  <c r="K22" i="224"/>
  <c r="J22" i="224"/>
  <c r="H22" i="224"/>
  <c r="I22" i="224" s="1"/>
  <c r="B22" i="224"/>
  <c r="AB21" i="224"/>
  <c r="M21" i="224"/>
  <c r="O22" i="224" s="1"/>
  <c r="K21" i="224"/>
  <c r="J21" i="224"/>
  <c r="H21" i="224"/>
  <c r="I21" i="224" s="1"/>
  <c r="B21" i="224"/>
  <c r="AB20" i="224"/>
  <c r="M20" i="224"/>
  <c r="O21" i="224" s="1"/>
  <c r="K20" i="224"/>
  <c r="J20" i="224"/>
  <c r="H20" i="224"/>
  <c r="I20" i="224" s="1"/>
  <c r="B20" i="224"/>
  <c r="AB19" i="224"/>
  <c r="M19" i="224"/>
  <c r="O20" i="224" s="1"/>
  <c r="K19" i="224"/>
  <c r="J19" i="224"/>
  <c r="H19" i="224"/>
  <c r="I19" i="224" s="1"/>
  <c r="B19" i="224"/>
  <c r="AB18" i="224"/>
  <c r="M18" i="224"/>
  <c r="O19" i="224" s="1"/>
  <c r="K18" i="224"/>
  <c r="J18" i="224"/>
  <c r="H18" i="224"/>
  <c r="I18" i="224" s="1"/>
  <c r="G18" i="224"/>
  <c r="F18" i="224"/>
  <c r="B18" i="224"/>
  <c r="AB17" i="224"/>
  <c r="M17" i="224"/>
  <c r="K17" i="224"/>
  <c r="J17" i="224"/>
  <c r="H17" i="224"/>
  <c r="I17" i="224" s="1"/>
  <c r="B17" i="224"/>
  <c r="AB16" i="224"/>
  <c r="M16" i="224"/>
  <c r="O17" i="224" s="1"/>
  <c r="K16" i="224"/>
  <c r="J16" i="224"/>
  <c r="H16" i="224"/>
  <c r="I16" i="224" s="1"/>
  <c r="B16" i="224"/>
  <c r="AB15" i="224"/>
  <c r="M15" i="224"/>
  <c r="O16" i="224" s="1"/>
  <c r="K15" i="224"/>
  <c r="J15" i="224"/>
  <c r="H15" i="224"/>
  <c r="I15" i="224" s="1"/>
  <c r="B15" i="224"/>
  <c r="AB14" i="224"/>
  <c r="M14" i="224"/>
  <c r="K14" i="224"/>
  <c r="J14" i="224"/>
  <c r="H14" i="224"/>
  <c r="I14" i="224" s="1"/>
  <c r="B14" i="224"/>
  <c r="AB13" i="224"/>
  <c r="M13" i="224"/>
  <c r="K13" i="224"/>
  <c r="J13" i="224"/>
  <c r="H13" i="224"/>
  <c r="I13" i="224" s="1"/>
  <c r="B13" i="224"/>
  <c r="AB12" i="224"/>
  <c r="M12" i="224"/>
  <c r="L12" i="224" s="1"/>
  <c r="K12" i="224"/>
  <c r="J12" i="224"/>
  <c r="H12" i="224"/>
  <c r="I12" i="224" s="1"/>
  <c r="B12" i="224"/>
  <c r="AB11" i="224"/>
  <c r="M11" i="224"/>
  <c r="O12" i="224" s="1"/>
  <c r="K11" i="224"/>
  <c r="J11" i="224"/>
  <c r="H11" i="224"/>
  <c r="I11" i="224" s="1"/>
  <c r="B11" i="224"/>
  <c r="AB10" i="224"/>
  <c r="M10" i="224"/>
  <c r="O11" i="224" s="1"/>
  <c r="K10" i="224"/>
  <c r="J10" i="224"/>
  <c r="H10" i="224"/>
  <c r="I10" i="224" s="1"/>
  <c r="B10" i="224"/>
  <c r="AB9" i="224"/>
  <c r="M9" i="224"/>
  <c r="O10" i="224" s="1"/>
  <c r="K9" i="224"/>
  <c r="J9" i="224"/>
  <c r="H9" i="224"/>
  <c r="I9" i="224" s="1"/>
  <c r="B9" i="224"/>
  <c r="AB8" i="224"/>
  <c r="X8" i="224"/>
  <c r="W8" i="224"/>
  <c r="V8" i="224"/>
  <c r="S8" i="224"/>
  <c r="M8" i="224"/>
  <c r="L8" i="224"/>
  <c r="K8" i="224"/>
  <c r="J8" i="224"/>
  <c r="H8" i="224"/>
  <c r="I8" i="224" s="1"/>
  <c r="B8" i="224"/>
  <c r="AB7" i="224"/>
  <c r="X7" i="224"/>
  <c r="W7" i="224"/>
  <c r="V7" i="224"/>
  <c r="S7" i="224"/>
  <c r="N7" i="224"/>
  <c r="M7" i="224"/>
  <c r="O8" i="224" s="1"/>
  <c r="L7" i="224"/>
  <c r="K7" i="224"/>
  <c r="J7" i="224"/>
  <c r="H7" i="224"/>
  <c r="I7" i="224" s="1"/>
  <c r="B7" i="224"/>
  <c r="AB6" i="224"/>
  <c r="X6" i="224"/>
  <c r="W6" i="224"/>
  <c r="V6" i="224"/>
  <c r="S6" i="224"/>
  <c r="O6" i="224"/>
  <c r="N6" i="224"/>
  <c r="M6" i="224"/>
  <c r="O7" i="224" s="1"/>
  <c r="L6" i="224"/>
  <c r="K6" i="224"/>
  <c r="J6" i="224"/>
  <c r="H6" i="224"/>
  <c r="B6" i="224"/>
  <c r="V5" i="224"/>
  <c r="R33" i="224" s="1"/>
  <c r="E36" i="223"/>
  <c r="D36" i="223"/>
  <c r="C36" i="223"/>
  <c r="AB35" i="223"/>
  <c r="M35" i="223"/>
  <c r="L35" i="223" s="1"/>
  <c r="K35" i="223"/>
  <c r="J35" i="223"/>
  <c r="I35" i="223"/>
  <c r="H35" i="223"/>
  <c r="G35" i="223"/>
  <c r="F35" i="223"/>
  <c r="B35" i="223"/>
  <c r="AB34" i="223"/>
  <c r="M34" i="223"/>
  <c r="O35" i="223" s="1"/>
  <c r="K34" i="223"/>
  <c r="J34" i="223"/>
  <c r="H34" i="223"/>
  <c r="I34" i="223" s="1"/>
  <c r="F34" i="223"/>
  <c r="B34" i="223"/>
  <c r="AB33" i="223"/>
  <c r="M33" i="223"/>
  <c r="O34" i="223" s="1"/>
  <c r="K33" i="223"/>
  <c r="J33" i="223"/>
  <c r="H33" i="223"/>
  <c r="I33" i="223" s="1"/>
  <c r="B33" i="223"/>
  <c r="AB32" i="223"/>
  <c r="M32" i="223"/>
  <c r="O33" i="223" s="1"/>
  <c r="K32" i="223"/>
  <c r="J32" i="223"/>
  <c r="H32" i="223"/>
  <c r="I32" i="223" s="1"/>
  <c r="B32" i="223"/>
  <c r="AB31" i="223"/>
  <c r="M31" i="223"/>
  <c r="O32" i="223" s="1"/>
  <c r="K31" i="223"/>
  <c r="J31" i="223"/>
  <c r="H31" i="223"/>
  <c r="I31" i="223" s="1"/>
  <c r="B31" i="223"/>
  <c r="AB30" i="223"/>
  <c r="M30" i="223"/>
  <c r="O31" i="223" s="1"/>
  <c r="K30" i="223"/>
  <c r="J30" i="223"/>
  <c r="H30" i="223"/>
  <c r="I30" i="223" s="1"/>
  <c r="B30" i="223"/>
  <c r="AB29" i="223"/>
  <c r="M29" i="223"/>
  <c r="O30" i="223" s="1"/>
  <c r="K29" i="223"/>
  <c r="J29" i="223"/>
  <c r="H29" i="223"/>
  <c r="I29" i="223" s="1"/>
  <c r="B29" i="223"/>
  <c r="AB28" i="223"/>
  <c r="M28" i="223"/>
  <c r="N29" i="223" s="1"/>
  <c r="K28" i="223"/>
  <c r="J28" i="223"/>
  <c r="H28" i="223"/>
  <c r="I28" i="223" s="1"/>
  <c r="B28" i="223"/>
  <c r="AB27" i="223"/>
  <c r="M27" i="223"/>
  <c r="O28" i="223" s="1"/>
  <c r="K27" i="223"/>
  <c r="J27" i="223"/>
  <c r="H27" i="223"/>
  <c r="I27" i="223" s="1"/>
  <c r="F27" i="223"/>
  <c r="B27" i="223"/>
  <c r="AB26" i="223"/>
  <c r="M26" i="223"/>
  <c r="O27" i="223" s="1"/>
  <c r="K26" i="223"/>
  <c r="J26" i="223"/>
  <c r="H26" i="223"/>
  <c r="I26" i="223" s="1"/>
  <c r="B26" i="223"/>
  <c r="AB25" i="223"/>
  <c r="X25" i="223"/>
  <c r="W25" i="223"/>
  <c r="V25" i="223"/>
  <c r="M25" i="223"/>
  <c r="L25" i="223"/>
  <c r="K25" i="223"/>
  <c r="J25" i="223"/>
  <c r="I25" i="223"/>
  <c r="H25" i="223"/>
  <c r="G25" i="223"/>
  <c r="F25" i="223"/>
  <c r="B25" i="223"/>
  <c r="AB24" i="223"/>
  <c r="X24" i="223"/>
  <c r="W24" i="223"/>
  <c r="V24" i="223"/>
  <c r="M24" i="223"/>
  <c r="N25" i="223" s="1"/>
  <c r="P25" i="223" s="1"/>
  <c r="L24" i="223"/>
  <c r="K24" i="223"/>
  <c r="J24" i="223"/>
  <c r="I24" i="223"/>
  <c r="H24" i="223"/>
  <c r="G24" i="223"/>
  <c r="F24" i="223"/>
  <c r="B24" i="223"/>
  <c r="AB23" i="223"/>
  <c r="X23" i="223"/>
  <c r="W23" i="223"/>
  <c r="V23" i="223"/>
  <c r="M23" i="223"/>
  <c r="O24" i="223" s="1"/>
  <c r="L23" i="223"/>
  <c r="K23" i="223"/>
  <c r="J23" i="223"/>
  <c r="I23" i="223"/>
  <c r="H23" i="223"/>
  <c r="G23" i="223"/>
  <c r="F23" i="223"/>
  <c r="B23" i="223"/>
  <c r="AB22" i="223"/>
  <c r="M22" i="223"/>
  <c r="O23" i="223" s="1"/>
  <c r="L22" i="223"/>
  <c r="K22" i="223"/>
  <c r="J22" i="223"/>
  <c r="H22" i="223"/>
  <c r="I22" i="223" s="1"/>
  <c r="B22" i="223"/>
  <c r="AB21" i="223"/>
  <c r="M21" i="223"/>
  <c r="O22" i="223" s="1"/>
  <c r="L21" i="223"/>
  <c r="K21" i="223"/>
  <c r="J21" i="223"/>
  <c r="H21" i="223"/>
  <c r="I21" i="223" s="1"/>
  <c r="B21" i="223"/>
  <c r="AB20" i="223"/>
  <c r="M20" i="223"/>
  <c r="N21" i="223" s="1"/>
  <c r="P21" i="223" s="1"/>
  <c r="K20" i="223"/>
  <c r="J20" i="223"/>
  <c r="I20" i="223"/>
  <c r="H20" i="223"/>
  <c r="B20" i="223"/>
  <c r="AB19" i="223"/>
  <c r="M19" i="223"/>
  <c r="O20" i="223" s="1"/>
  <c r="K19" i="223"/>
  <c r="J19" i="223"/>
  <c r="H19" i="223"/>
  <c r="I19" i="223" s="1"/>
  <c r="B19" i="223"/>
  <c r="AB18" i="223"/>
  <c r="M18" i="223"/>
  <c r="G20" i="223" s="1"/>
  <c r="K18" i="223"/>
  <c r="J18" i="223"/>
  <c r="H18" i="223"/>
  <c r="I18" i="223" s="1"/>
  <c r="B18" i="223"/>
  <c r="AB17" i="223"/>
  <c r="M17" i="223"/>
  <c r="K17" i="223"/>
  <c r="J17" i="223"/>
  <c r="H17" i="223"/>
  <c r="I17" i="223" s="1"/>
  <c r="B17" i="223"/>
  <c r="AB16" i="223"/>
  <c r="M16" i="223"/>
  <c r="N17" i="223" s="1"/>
  <c r="K16" i="223"/>
  <c r="J16" i="223"/>
  <c r="H16" i="223"/>
  <c r="I16" i="223" s="1"/>
  <c r="F16" i="223"/>
  <c r="B16" i="223"/>
  <c r="AB15" i="223"/>
  <c r="M15" i="223"/>
  <c r="O16" i="223" s="1"/>
  <c r="K15" i="223"/>
  <c r="J15" i="223"/>
  <c r="H15" i="223"/>
  <c r="I15" i="223" s="1"/>
  <c r="B15" i="223"/>
  <c r="AB14" i="223"/>
  <c r="M14" i="223"/>
  <c r="K14" i="223"/>
  <c r="J14" i="223"/>
  <c r="H14" i="223"/>
  <c r="I14" i="223" s="1"/>
  <c r="B14" i="223"/>
  <c r="AB13" i="223"/>
  <c r="M13" i="223"/>
  <c r="O14" i="223" s="1"/>
  <c r="K13" i="223"/>
  <c r="J13" i="223"/>
  <c r="H13" i="223"/>
  <c r="I13" i="223" s="1"/>
  <c r="F13" i="223"/>
  <c r="B13" i="223"/>
  <c r="AB12" i="223"/>
  <c r="M12" i="223"/>
  <c r="N13" i="223" s="1"/>
  <c r="K12" i="223"/>
  <c r="J12" i="223"/>
  <c r="H12" i="223"/>
  <c r="I12" i="223" s="1"/>
  <c r="B12" i="223"/>
  <c r="AB11" i="223"/>
  <c r="M11" i="223"/>
  <c r="O12" i="223" s="1"/>
  <c r="K11" i="223"/>
  <c r="J11" i="223"/>
  <c r="H11" i="223"/>
  <c r="I11" i="223" s="1"/>
  <c r="B11" i="223"/>
  <c r="AB10" i="223"/>
  <c r="M10" i="223"/>
  <c r="O11" i="223" s="1"/>
  <c r="K10" i="223"/>
  <c r="J10" i="223"/>
  <c r="H10" i="223"/>
  <c r="I10" i="223" s="1"/>
  <c r="B10" i="223"/>
  <c r="AB9" i="223"/>
  <c r="M9" i="223"/>
  <c r="O10" i="223" s="1"/>
  <c r="K9" i="223"/>
  <c r="J9" i="223"/>
  <c r="H9" i="223"/>
  <c r="I9" i="223" s="1"/>
  <c r="B9" i="223"/>
  <c r="AB8" i="223"/>
  <c r="X8" i="223"/>
  <c r="W8" i="223"/>
  <c r="V8" i="223"/>
  <c r="S8" i="223"/>
  <c r="M8" i="223"/>
  <c r="O9" i="223" s="1"/>
  <c r="L8" i="223"/>
  <c r="K8" i="223"/>
  <c r="J8" i="223"/>
  <c r="H8" i="223"/>
  <c r="I8" i="223" s="1"/>
  <c r="B8" i="223"/>
  <c r="AB7" i="223"/>
  <c r="X7" i="223"/>
  <c r="W7" i="223"/>
  <c r="V7" i="223"/>
  <c r="S7" i="223"/>
  <c r="N7" i="223"/>
  <c r="M7" i="223"/>
  <c r="O8" i="223" s="1"/>
  <c r="L7" i="223"/>
  <c r="K7" i="223"/>
  <c r="J7" i="223"/>
  <c r="H7" i="223"/>
  <c r="B7" i="223"/>
  <c r="AB6" i="223"/>
  <c r="X6" i="223"/>
  <c r="W6" i="223"/>
  <c r="V6" i="223"/>
  <c r="S6" i="223"/>
  <c r="O6" i="223"/>
  <c r="N6" i="223"/>
  <c r="M6" i="223"/>
  <c r="O7" i="223" s="1"/>
  <c r="L6" i="223"/>
  <c r="K6" i="223"/>
  <c r="J6" i="223"/>
  <c r="H6" i="223"/>
  <c r="I6" i="223" s="1"/>
  <c r="B6" i="223"/>
  <c r="V5" i="223"/>
  <c r="R33" i="223" s="1"/>
  <c r="E36" i="221"/>
  <c r="D36" i="221"/>
  <c r="C36" i="221"/>
  <c r="AB35" i="221"/>
  <c r="X35" i="221"/>
  <c r="W35" i="221"/>
  <c r="V35" i="221"/>
  <c r="M35" i="221"/>
  <c r="L35" i="221"/>
  <c r="K35" i="221"/>
  <c r="J35" i="221"/>
  <c r="I35" i="221"/>
  <c r="H35" i="221"/>
  <c r="G35" i="221"/>
  <c r="F35" i="221"/>
  <c r="B35" i="221"/>
  <c r="AB34" i="221"/>
  <c r="M34" i="221"/>
  <c r="O35" i="221" s="1"/>
  <c r="K34" i="221"/>
  <c r="J34" i="221"/>
  <c r="H34" i="221"/>
  <c r="I34" i="221" s="1"/>
  <c r="B34" i="221"/>
  <c r="AB33" i="221"/>
  <c r="M33" i="221"/>
  <c r="O34" i="221" s="1"/>
  <c r="K33" i="221"/>
  <c r="J33" i="221"/>
  <c r="H33" i="221"/>
  <c r="I33" i="221" s="1"/>
  <c r="B33" i="221"/>
  <c r="AB32" i="221"/>
  <c r="M32" i="221"/>
  <c r="O33" i="221" s="1"/>
  <c r="L32" i="221"/>
  <c r="K32" i="221"/>
  <c r="J32" i="221"/>
  <c r="H32" i="221"/>
  <c r="I32" i="221" s="1"/>
  <c r="G32" i="221"/>
  <c r="B32" i="221"/>
  <c r="AB31" i="221"/>
  <c r="M31" i="221"/>
  <c r="K31" i="221"/>
  <c r="J31" i="221"/>
  <c r="H31" i="221"/>
  <c r="I31" i="221" s="1"/>
  <c r="B31" i="221"/>
  <c r="AB30" i="221"/>
  <c r="M30" i="221"/>
  <c r="O31" i="221" s="1"/>
  <c r="K30" i="221"/>
  <c r="J30" i="221"/>
  <c r="H30" i="221"/>
  <c r="I30" i="221" s="1"/>
  <c r="B30" i="221"/>
  <c r="AB29" i="221"/>
  <c r="M29" i="221"/>
  <c r="O30" i="221" s="1"/>
  <c r="K29" i="221"/>
  <c r="J29" i="221"/>
  <c r="H29" i="221"/>
  <c r="I29" i="221" s="1"/>
  <c r="B29" i="221"/>
  <c r="AB28" i="221"/>
  <c r="M28" i="221"/>
  <c r="N29" i="221" s="1"/>
  <c r="X29" i="221" s="1"/>
  <c r="K28" i="221"/>
  <c r="J28" i="221"/>
  <c r="H28" i="221"/>
  <c r="I28" i="221" s="1"/>
  <c r="B28" i="221"/>
  <c r="AB27" i="221"/>
  <c r="M27" i="221"/>
  <c r="O28" i="221" s="1"/>
  <c r="K27" i="221"/>
  <c r="J27" i="221"/>
  <c r="H27" i="221"/>
  <c r="I27" i="221" s="1"/>
  <c r="B27" i="221"/>
  <c r="AB26" i="221"/>
  <c r="M26" i="221"/>
  <c r="O27" i="221" s="1"/>
  <c r="K26" i="221"/>
  <c r="J26" i="221"/>
  <c r="H26" i="221"/>
  <c r="I26" i="221" s="1"/>
  <c r="B26" i="221"/>
  <c r="AB25" i="221"/>
  <c r="M25" i="221"/>
  <c r="K25" i="221"/>
  <c r="J25" i="221"/>
  <c r="H25" i="221"/>
  <c r="I25" i="221" s="1"/>
  <c r="B25" i="221"/>
  <c r="AB24" i="221"/>
  <c r="M24" i="221"/>
  <c r="O25" i="221" s="1"/>
  <c r="K24" i="221"/>
  <c r="J24" i="221"/>
  <c r="H24" i="221"/>
  <c r="I24" i="221" s="1"/>
  <c r="B24" i="221"/>
  <c r="AB23" i="221"/>
  <c r="M23" i="221"/>
  <c r="O24" i="221" s="1"/>
  <c r="K23" i="221"/>
  <c r="J23" i="221"/>
  <c r="H23" i="221"/>
  <c r="I23" i="221" s="1"/>
  <c r="B23" i="221"/>
  <c r="AB22" i="221"/>
  <c r="M22" i="221"/>
  <c r="O23" i="221" s="1"/>
  <c r="K22" i="221"/>
  <c r="J22" i="221"/>
  <c r="H22" i="221"/>
  <c r="I22" i="221" s="1"/>
  <c r="B22" i="221"/>
  <c r="AB21" i="221"/>
  <c r="M21" i="221"/>
  <c r="O22" i="221" s="1"/>
  <c r="K21" i="221"/>
  <c r="J21" i="221"/>
  <c r="H21" i="221"/>
  <c r="I21" i="221" s="1"/>
  <c r="B21" i="221"/>
  <c r="AB20" i="221"/>
  <c r="M20" i="221"/>
  <c r="O21" i="221" s="1"/>
  <c r="L20" i="221"/>
  <c r="K20" i="221"/>
  <c r="J20" i="221"/>
  <c r="H20" i="221"/>
  <c r="I20" i="221" s="1"/>
  <c r="G20" i="221"/>
  <c r="B20" i="221"/>
  <c r="AB19" i="221"/>
  <c r="M19" i="221"/>
  <c r="O20" i="221" s="1"/>
  <c r="K19" i="221"/>
  <c r="J19" i="221"/>
  <c r="H19" i="221"/>
  <c r="I19" i="221" s="1"/>
  <c r="B19" i="221"/>
  <c r="AB18" i="221"/>
  <c r="M18" i="221"/>
  <c r="N19" i="221" s="1"/>
  <c r="K18" i="221"/>
  <c r="J18" i="221"/>
  <c r="H18" i="221"/>
  <c r="I18" i="221" s="1"/>
  <c r="B18" i="221"/>
  <c r="AB17" i="221"/>
  <c r="M17" i="221"/>
  <c r="K17" i="221"/>
  <c r="J17" i="221"/>
  <c r="H17" i="221"/>
  <c r="I17" i="221" s="1"/>
  <c r="B17" i="221"/>
  <c r="AB16" i="221"/>
  <c r="M16" i="221"/>
  <c r="N17" i="221" s="1"/>
  <c r="W17" i="221" s="1"/>
  <c r="K16" i="221"/>
  <c r="J16" i="221"/>
  <c r="H16" i="221"/>
  <c r="I16" i="221" s="1"/>
  <c r="B16" i="221"/>
  <c r="AB15" i="221"/>
  <c r="M15" i="221"/>
  <c r="K15" i="221"/>
  <c r="J15" i="221"/>
  <c r="H15" i="221"/>
  <c r="I15" i="221" s="1"/>
  <c r="B15" i="221"/>
  <c r="AB14" i="221"/>
  <c r="M14" i="221"/>
  <c r="O15" i="221" s="1"/>
  <c r="K14" i="221"/>
  <c r="J14" i="221"/>
  <c r="H14" i="221"/>
  <c r="I14" i="221" s="1"/>
  <c r="B14" i="221"/>
  <c r="AB13" i="221"/>
  <c r="M13" i="221"/>
  <c r="O14" i="221" s="1"/>
  <c r="K13" i="221"/>
  <c r="J13" i="221"/>
  <c r="H13" i="221"/>
  <c r="B13" i="221"/>
  <c r="AB12" i="221"/>
  <c r="M12" i="221"/>
  <c r="L12" i="221" s="1"/>
  <c r="K12" i="221"/>
  <c r="J12" i="221"/>
  <c r="H12" i="221"/>
  <c r="I12" i="221" s="1"/>
  <c r="B12" i="221"/>
  <c r="AB11" i="221"/>
  <c r="M11" i="221"/>
  <c r="O12" i="221" s="1"/>
  <c r="K11" i="221"/>
  <c r="J11" i="221"/>
  <c r="H11" i="221"/>
  <c r="I11" i="221" s="1"/>
  <c r="B11" i="221"/>
  <c r="AB10" i="221"/>
  <c r="M10" i="221"/>
  <c r="L10" i="221" s="1"/>
  <c r="K10" i="221"/>
  <c r="J10" i="221"/>
  <c r="H10" i="221"/>
  <c r="I10" i="221" s="1"/>
  <c r="B10" i="221"/>
  <c r="AB9" i="221"/>
  <c r="M9" i="221"/>
  <c r="O10" i="221" s="1"/>
  <c r="K9" i="221"/>
  <c r="J9" i="221"/>
  <c r="H9" i="221"/>
  <c r="I9" i="221" s="1"/>
  <c r="B9" i="221"/>
  <c r="AB8" i="221"/>
  <c r="X8" i="221"/>
  <c r="W8" i="221"/>
  <c r="V8" i="221"/>
  <c r="S8" i="221"/>
  <c r="M8" i="221"/>
  <c r="O9" i="221" s="1"/>
  <c r="L8" i="221"/>
  <c r="K8" i="221"/>
  <c r="J8" i="221"/>
  <c r="H8" i="221"/>
  <c r="I8" i="221" s="1"/>
  <c r="B8" i="221"/>
  <c r="AB7" i="221"/>
  <c r="X7" i="221"/>
  <c r="W7" i="221"/>
  <c r="V7" i="221"/>
  <c r="S7" i="221"/>
  <c r="N7" i="221"/>
  <c r="M7" i="221"/>
  <c r="O8" i="221" s="1"/>
  <c r="L7" i="221"/>
  <c r="K7" i="221"/>
  <c r="J7" i="221"/>
  <c r="H7" i="221"/>
  <c r="I7" i="221" s="1"/>
  <c r="B7" i="221"/>
  <c r="AB6" i="221"/>
  <c r="X6" i="221"/>
  <c r="W6" i="221"/>
  <c r="V6" i="221"/>
  <c r="S6" i="221"/>
  <c r="O6" i="221"/>
  <c r="N6" i="221"/>
  <c r="M6" i="221"/>
  <c r="O7" i="221" s="1"/>
  <c r="L6" i="221"/>
  <c r="K6" i="221"/>
  <c r="J6" i="221"/>
  <c r="H6" i="221"/>
  <c r="I6" i="221" s="1"/>
  <c r="B6" i="221"/>
  <c r="V5" i="221"/>
  <c r="R33" i="221" s="1"/>
  <c r="E36" i="220"/>
  <c r="D36" i="220"/>
  <c r="C36" i="220"/>
  <c r="AB35" i="220"/>
  <c r="M35" i="220"/>
  <c r="L35" i="220" s="1"/>
  <c r="K35" i="220"/>
  <c r="J35" i="220"/>
  <c r="H35" i="220"/>
  <c r="I35" i="220" s="1"/>
  <c r="G35" i="220"/>
  <c r="F35" i="220"/>
  <c r="B35" i="220"/>
  <c r="AB34" i="220"/>
  <c r="M34" i="220"/>
  <c r="O35" i="220" s="1"/>
  <c r="L34" i="220"/>
  <c r="K34" i="220"/>
  <c r="J34" i="220"/>
  <c r="H34" i="220"/>
  <c r="I34" i="220" s="1"/>
  <c r="B34" i="220"/>
  <c r="AB33" i="220"/>
  <c r="M33" i="220"/>
  <c r="O34" i="220" s="1"/>
  <c r="K33" i="220"/>
  <c r="J33" i="220"/>
  <c r="H33" i="220"/>
  <c r="I33" i="220" s="1"/>
  <c r="G33" i="220"/>
  <c r="B33" i="220"/>
  <c r="AB32" i="220"/>
  <c r="M32" i="220"/>
  <c r="O33" i="220" s="1"/>
  <c r="K32" i="220"/>
  <c r="J32" i="220"/>
  <c r="H32" i="220"/>
  <c r="I32" i="220" s="1"/>
  <c r="F32" i="220"/>
  <c r="B32" i="220"/>
  <c r="AB31" i="220"/>
  <c r="M31" i="220"/>
  <c r="O32" i="220" s="1"/>
  <c r="L31" i="220"/>
  <c r="K31" i="220"/>
  <c r="J31" i="220"/>
  <c r="H31" i="220"/>
  <c r="I31" i="220" s="1"/>
  <c r="F31" i="220"/>
  <c r="B31" i="220"/>
  <c r="AB30" i="220"/>
  <c r="M30" i="220"/>
  <c r="O31" i="220" s="1"/>
  <c r="K30" i="220"/>
  <c r="J30" i="220"/>
  <c r="H30" i="220"/>
  <c r="I30" i="220" s="1"/>
  <c r="B30" i="220"/>
  <c r="AB29" i="220"/>
  <c r="M29" i="220"/>
  <c r="K29" i="220"/>
  <c r="J29" i="220"/>
  <c r="H29" i="220"/>
  <c r="I29" i="220" s="1"/>
  <c r="B29" i="220"/>
  <c r="AB28" i="220"/>
  <c r="M28" i="220"/>
  <c r="O29" i="220" s="1"/>
  <c r="K28" i="220"/>
  <c r="J28" i="220"/>
  <c r="H28" i="220"/>
  <c r="I28" i="220" s="1"/>
  <c r="F28" i="220"/>
  <c r="B28" i="220"/>
  <c r="AB27" i="220"/>
  <c r="M27" i="220"/>
  <c r="O28" i="220" s="1"/>
  <c r="L27" i="220"/>
  <c r="K27" i="220"/>
  <c r="J27" i="220"/>
  <c r="H27" i="220"/>
  <c r="I27" i="220" s="1"/>
  <c r="B27" i="220"/>
  <c r="AB26" i="220"/>
  <c r="M26" i="220"/>
  <c r="K26" i="220"/>
  <c r="J26" i="220"/>
  <c r="H26" i="220"/>
  <c r="I26" i="220" s="1"/>
  <c r="B26" i="220"/>
  <c r="AB25" i="220"/>
  <c r="M25" i="220"/>
  <c r="G27" i="220" s="1"/>
  <c r="K25" i="220"/>
  <c r="J25" i="220"/>
  <c r="H25" i="220"/>
  <c r="I25" i="220" s="1"/>
  <c r="B25" i="220"/>
  <c r="AB24" i="220"/>
  <c r="M24" i="220"/>
  <c r="O25" i="220" s="1"/>
  <c r="K24" i="220"/>
  <c r="J24" i="220"/>
  <c r="H24" i="220"/>
  <c r="I24" i="220" s="1"/>
  <c r="B24" i="220"/>
  <c r="AB23" i="220"/>
  <c r="M23" i="220"/>
  <c r="O24" i="220" s="1"/>
  <c r="K23" i="220"/>
  <c r="J23" i="220"/>
  <c r="H23" i="220"/>
  <c r="I23" i="220" s="1"/>
  <c r="B23" i="220"/>
  <c r="AB22" i="220"/>
  <c r="M22" i="220"/>
  <c r="O23" i="220" s="1"/>
  <c r="K22" i="220"/>
  <c r="J22" i="220"/>
  <c r="H22" i="220"/>
  <c r="I22" i="220" s="1"/>
  <c r="B22" i="220"/>
  <c r="AB21" i="220"/>
  <c r="M21" i="220"/>
  <c r="K21" i="220"/>
  <c r="J21" i="220"/>
  <c r="H21" i="220"/>
  <c r="I21" i="220" s="1"/>
  <c r="B21" i="220"/>
  <c r="AB20" i="220"/>
  <c r="M20" i="220"/>
  <c r="O21" i="220" s="1"/>
  <c r="K20" i="220"/>
  <c r="J20" i="220"/>
  <c r="H20" i="220"/>
  <c r="I20" i="220" s="1"/>
  <c r="B20" i="220"/>
  <c r="AB19" i="220"/>
  <c r="M19" i="220"/>
  <c r="O20" i="220" s="1"/>
  <c r="K19" i="220"/>
  <c r="J19" i="220"/>
  <c r="H19" i="220"/>
  <c r="I19" i="220" s="1"/>
  <c r="B19" i="220"/>
  <c r="AB18" i="220"/>
  <c r="M18" i="220"/>
  <c r="K18" i="220"/>
  <c r="J18" i="220"/>
  <c r="H18" i="220"/>
  <c r="I18" i="220" s="1"/>
  <c r="B18" i="220"/>
  <c r="AB17" i="220"/>
  <c r="M17" i="220"/>
  <c r="O18" i="220" s="1"/>
  <c r="K17" i="220"/>
  <c r="J17" i="220"/>
  <c r="H17" i="220"/>
  <c r="I17" i="220" s="1"/>
  <c r="B17" i="220"/>
  <c r="AB16" i="220"/>
  <c r="M16" i="220"/>
  <c r="O17" i="220" s="1"/>
  <c r="K16" i="220"/>
  <c r="J16" i="220"/>
  <c r="H16" i="220"/>
  <c r="I16" i="220" s="1"/>
  <c r="F16" i="220"/>
  <c r="B16" i="220"/>
  <c r="AB15" i="220"/>
  <c r="M15" i="220"/>
  <c r="O16" i="220" s="1"/>
  <c r="K15" i="220"/>
  <c r="J15" i="220"/>
  <c r="H15" i="220"/>
  <c r="I15" i="220" s="1"/>
  <c r="B15" i="220"/>
  <c r="AB14" i="220"/>
  <c r="M14" i="220"/>
  <c r="K14" i="220"/>
  <c r="J14" i="220"/>
  <c r="H14" i="220"/>
  <c r="I14" i="220" s="1"/>
  <c r="B14" i="220"/>
  <c r="AB13" i="220"/>
  <c r="M13" i="220"/>
  <c r="O14" i="220" s="1"/>
  <c r="K13" i="220"/>
  <c r="J13" i="220"/>
  <c r="H13" i="220"/>
  <c r="I13" i="220" s="1"/>
  <c r="B13" i="220"/>
  <c r="AB12" i="220"/>
  <c r="M12" i="220"/>
  <c r="G14" i="220" s="1"/>
  <c r="K12" i="220"/>
  <c r="J12" i="220"/>
  <c r="H12" i="220"/>
  <c r="I12" i="220" s="1"/>
  <c r="B12" i="220"/>
  <c r="AB11" i="220"/>
  <c r="M11" i="220"/>
  <c r="O12" i="220" s="1"/>
  <c r="K11" i="220"/>
  <c r="J11" i="220"/>
  <c r="H11" i="220"/>
  <c r="I11" i="220" s="1"/>
  <c r="B11" i="220"/>
  <c r="AB10" i="220"/>
  <c r="M10" i="220"/>
  <c r="F11" i="220" s="1"/>
  <c r="K10" i="220"/>
  <c r="J10" i="220"/>
  <c r="H10" i="220"/>
  <c r="I10" i="220" s="1"/>
  <c r="B10" i="220"/>
  <c r="AB9" i="220"/>
  <c r="M9" i="220"/>
  <c r="L9" i="220" s="1"/>
  <c r="K9" i="220"/>
  <c r="J9" i="220"/>
  <c r="H9" i="220"/>
  <c r="I9" i="220" s="1"/>
  <c r="B9" i="220"/>
  <c r="AB8" i="220"/>
  <c r="X8" i="220"/>
  <c r="W8" i="220"/>
  <c r="V8" i="220"/>
  <c r="S8" i="220"/>
  <c r="M8" i="220"/>
  <c r="O9" i="220" s="1"/>
  <c r="L8" i="220"/>
  <c r="K8" i="220"/>
  <c r="J8" i="220"/>
  <c r="H8" i="220"/>
  <c r="I8" i="220" s="1"/>
  <c r="B8" i="220"/>
  <c r="AB7" i="220"/>
  <c r="X7" i="220"/>
  <c r="W7" i="220"/>
  <c r="V7" i="220"/>
  <c r="S7" i="220"/>
  <c r="N7" i="220"/>
  <c r="M7" i="220"/>
  <c r="O8" i="220" s="1"/>
  <c r="L7" i="220"/>
  <c r="K7" i="220"/>
  <c r="J7" i="220"/>
  <c r="H7" i="220"/>
  <c r="I7" i="220" s="1"/>
  <c r="B7" i="220"/>
  <c r="AB6" i="220"/>
  <c r="X6" i="220"/>
  <c r="W6" i="220"/>
  <c r="V6" i="220"/>
  <c r="S6" i="220"/>
  <c r="O6" i="220"/>
  <c r="N6" i="220"/>
  <c r="M6" i="220"/>
  <c r="O7" i="220" s="1"/>
  <c r="L6" i="220"/>
  <c r="K6" i="220"/>
  <c r="J6" i="220"/>
  <c r="H6" i="220"/>
  <c r="I6" i="220" s="1"/>
  <c r="B6" i="220"/>
  <c r="V5" i="220"/>
  <c r="R33" i="220" s="1"/>
  <c r="E36" i="219"/>
  <c r="D36" i="219"/>
  <c r="C36" i="219"/>
  <c r="AB35" i="219"/>
  <c r="X35" i="219"/>
  <c r="W35" i="219"/>
  <c r="V35" i="219"/>
  <c r="M35" i="219"/>
  <c r="L35" i="219"/>
  <c r="K35" i="219"/>
  <c r="J35" i="219"/>
  <c r="I35" i="219"/>
  <c r="H35" i="219"/>
  <c r="G35" i="219"/>
  <c r="F35" i="219"/>
  <c r="B35" i="219"/>
  <c r="AB34" i="219"/>
  <c r="M34" i="219"/>
  <c r="O35" i="219" s="1"/>
  <c r="K34" i="219"/>
  <c r="J34" i="219"/>
  <c r="H34" i="219"/>
  <c r="I34" i="219" s="1"/>
  <c r="B34" i="219"/>
  <c r="AB33" i="219"/>
  <c r="M33" i="219"/>
  <c r="N34" i="219" s="1"/>
  <c r="P34" i="219" s="1"/>
  <c r="K33" i="219"/>
  <c r="J33" i="219"/>
  <c r="H33" i="219"/>
  <c r="I33" i="219" s="1"/>
  <c r="B33" i="219"/>
  <c r="AB32" i="219"/>
  <c r="M32" i="219"/>
  <c r="N33" i="219" s="1"/>
  <c r="X33" i="219" s="1"/>
  <c r="K32" i="219"/>
  <c r="J32" i="219"/>
  <c r="H32" i="219"/>
  <c r="I32" i="219" s="1"/>
  <c r="B32" i="219"/>
  <c r="M31" i="219"/>
  <c r="O32" i="219" s="1"/>
  <c r="K31" i="219"/>
  <c r="J31" i="219"/>
  <c r="H31" i="219"/>
  <c r="I31" i="219" s="1"/>
  <c r="B31" i="219"/>
  <c r="AB30" i="219"/>
  <c r="M30" i="219"/>
  <c r="O31" i="219" s="1"/>
  <c r="K30" i="219"/>
  <c r="J30" i="219"/>
  <c r="H30" i="219"/>
  <c r="I30" i="219" s="1"/>
  <c r="B30" i="219"/>
  <c r="AB29" i="219"/>
  <c r="M29" i="219"/>
  <c r="N30" i="219" s="1"/>
  <c r="K29" i="219"/>
  <c r="J29" i="219"/>
  <c r="H29" i="219"/>
  <c r="I29" i="219" s="1"/>
  <c r="B29" i="219"/>
  <c r="AB28" i="219"/>
  <c r="M28" i="219"/>
  <c r="N29" i="219" s="1"/>
  <c r="X29" i="219" s="1"/>
  <c r="K28" i="219"/>
  <c r="J28" i="219"/>
  <c r="H28" i="219"/>
  <c r="I28" i="219" s="1"/>
  <c r="B28" i="219"/>
  <c r="AB27" i="219"/>
  <c r="M27" i="219"/>
  <c r="O28" i="219" s="1"/>
  <c r="K27" i="219"/>
  <c r="J27" i="219"/>
  <c r="H27" i="219"/>
  <c r="I27" i="219" s="1"/>
  <c r="B27" i="219"/>
  <c r="AB26" i="219"/>
  <c r="M26" i="219"/>
  <c r="O27" i="219" s="1"/>
  <c r="K26" i="219"/>
  <c r="J26" i="219"/>
  <c r="H26" i="219"/>
  <c r="I26" i="219" s="1"/>
  <c r="G26" i="219"/>
  <c r="B26" i="219"/>
  <c r="AB25" i="219"/>
  <c r="M25" i="219"/>
  <c r="K25" i="219"/>
  <c r="J25" i="219"/>
  <c r="H25" i="219"/>
  <c r="I25" i="219" s="1"/>
  <c r="F25" i="219"/>
  <c r="B25" i="219"/>
  <c r="AB24" i="219"/>
  <c r="M24" i="219"/>
  <c r="N25" i="219" s="1"/>
  <c r="X25" i="219" s="1"/>
  <c r="L24" i="219"/>
  <c r="K24" i="219"/>
  <c r="J24" i="219"/>
  <c r="H24" i="219"/>
  <c r="I24" i="219" s="1"/>
  <c r="F24" i="219"/>
  <c r="B24" i="219"/>
  <c r="AB23" i="219"/>
  <c r="M23" i="219"/>
  <c r="O24" i="219" s="1"/>
  <c r="L23" i="219"/>
  <c r="K23" i="219"/>
  <c r="J23" i="219"/>
  <c r="H23" i="219"/>
  <c r="I23" i="219" s="1"/>
  <c r="B23" i="219"/>
  <c r="AB22" i="219"/>
  <c r="M22" i="219"/>
  <c r="O23" i="219" s="1"/>
  <c r="L22" i="219"/>
  <c r="K22" i="219"/>
  <c r="J22" i="219"/>
  <c r="H22" i="219"/>
  <c r="I22" i="219" s="1"/>
  <c r="B22" i="219"/>
  <c r="AB21" i="219"/>
  <c r="M21" i="219"/>
  <c r="O22" i="219" s="1"/>
  <c r="K21" i="219"/>
  <c r="J21" i="219"/>
  <c r="H21" i="219"/>
  <c r="I21" i="219" s="1"/>
  <c r="B21" i="219"/>
  <c r="AB20" i="219"/>
  <c r="M20" i="219"/>
  <c r="K20" i="219"/>
  <c r="J20" i="219"/>
  <c r="H20" i="219"/>
  <c r="I20" i="219" s="1"/>
  <c r="B20" i="219"/>
  <c r="AB19" i="219"/>
  <c r="M19" i="219"/>
  <c r="O20" i="219" s="1"/>
  <c r="K19" i="219"/>
  <c r="J19" i="219"/>
  <c r="H19" i="219"/>
  <c r="I19" i="219" s="1"/>
  <c r="B19" i="219"/>
  <c r="AB18" i="219"/>
  <c r="M18" i="219"/>
  <c r="K18" i="219"/>
  <c r="J18" i="219"/>
  <c r="H18" i="219"/>
  <c r="I18" i="219" s="1"/>
  <c r="B18" i="219"/>
  <c r="AB17" i="219"/>
  <c r="V17" i="219"/>
  <c r="M17" i="219"/>
  <c r="G19" i="219" s="1"/>
  <c r="K17" i="219"/>
  <c r="J17" i="219"/>
  <c r="H17" i="219"/>
  <c r="I17" i="219" s="1"/>
  <c r="B17" i="219"/>
  <c r="AB16" i="219"/>
  <c r="M16" i="219"/>
  <c r="N17" i="219" s="1"/>
  <c r="X17" i="219" s="1"/>
  <c r="K16" i="219"/>
  <c r="J16" i="219"/>
  <c r="H16" i="219"/>
  <c r="I16" i="219" s="1"/>
  <c r="B16" i="219"/>
  <c r="AB15" i="219"/>
  <c r="M15" i="219"/>
  <c r="O16" i="219" s="1"/>
  <c r="K15" i="219"/>
  <c r="J15" i="219"/>
  <c r="H15" i="219"/>
  <c r="I15" i="219" s="1"/>
  <c r="B15" i="219"/>
  <c r="AB14" i="219"/>
  <c r="M14" i="219"/>
  <c r="K14" i="219"/>
  <c r="J14" i="219"/>
  <c r="H14" i="219"/>
  <c r="I14" i="219" s="1"/>
  <c r="B14" i="219"/>
  <c r="AB13" i="219"/>
  <c r="M13" i="219"/>
  <c r="K13" i="219"/>
  <c r="J13" i="219"/>
  <c r="H13" i="219"/>
  <c r="I13" i="219" s="1"/>
  <c r="B13" i="219"/>
  <c r="AB12" i="219"/>
  <c r="M12" i="219"/>
  <c r="N13" i="219" s="1"/>
  <c r="K12" i="219"/>
  <c r="J12" i="219"/>
  <c r="H12" i="219"/>
  <c r="I12" i="219" s="1"/>
  <c r="B12" i="219"/>
  <c r="AB11" i="219"/>
  <c r="M11" i="219"/>
  <c r="O12" i="219" s="1"/>
  <c r="K11" i="219"/>
  <c r="J11" i="219"/>
  <c r="H11" i="219"/>
  <c r="I11" i="219" s="1"/>
  <c r="B11" i="219"/>
  <c r="AB10" i="219"/>
  <c r="M10" i="219"/>
  <c r="K10" i="219"/>
  <c r="J10" i="219"/>
  <c r="H10" i="219"/>
  <c r="I10" i="219" s="1"/>
  <c r="B10" i="219"/>
  <c r="AB9" i="219"/>
  <c r="M9" i="219"/>
  <c r="N10" i="219" s="1"/>
  <c r="K9" i="219"/>
  <c r="J9" i="219"/>
  <c r="H9" i="219"/>
  <c r="I9" i="219" s="1"/>
  <c r="B9" i="219"/>
  <c r="AB8" i="219"/>
  <c r="X8" i="219"/>
  <c r="W8" i="219"/>
  <c r="V8" i="219"/>
  <c r="S8" i="219"/>
  <c r="M8" i="219"/>
  <c r="O9" i="219" s="1"/>
  <c r="L8" i="219"/>
  <c r="K8" i="219"/>
  <c r="J8" i="219"/>
  <c r="H8" i="219"/>
  <c r="I8" i="219" s="1"/>
  <c r="B8" i="219"/>
  <c r="AB7" i="219"/>
  <c r="X7" i="219"/>
  <c r="W7" i="219"/>
  <c r="V7" i="219"/>
  <c r="S7" i="219"/>
  <c r="N7" i="219"/>
  <c r="M7" i="219"/>
  <c r="O8" i="219" s="1"/>
  <c r="L7" i="219"/>
  <c r="K7" i="219"/>
  <c r="J7" i="219"/>
  <c r="H7" i="219"/>
  <c r="I7" i="219" s="1"/>
  <c r="B7" i="219"/>
  <c r="AB6" i="219"/>
  <c r="X6" i="219"/>
  <c r="W6" i="219"/>
  <c r="V6" i="219"/>
  <c r="S6" i="219"/>
  <c r="O6" i="219"/>
  <c r="N6" i="219"/>
  <c r="M6" i="219"/>
  <c r="O7" i="219" s="1"/>
  <c r="L6" i="219"/>
  <c r="K6" i="219"/>
  <c r="J6" i="219"/>
  <c r="H6" i="219"/>
  <c r="I6" i="219" s="1"/>
  <c r="B6" i="219"/>
  <c r="V5" i="219"/>
  <c r="R33" i="219" s="1"/>
  <c r="E36" i="218"/>
  <c r="D36" i="218"/>
  <c r="C36" i="218"/>
  <c r="AB35" i="218"/>
  <c r="M35" i="218"/>
  <c r="L35" i="218" s="1"/>
  <c r="K35" i="218"/>
  <c r="J35" i="218"/>
  <c r="H35" i="218"/>
  <c r="I35" i="218" s="1"/>
  <c r="G35" i="218"/>
  <c r="F35" i="218"/>
  <c r="B35" i="218"/>
  <c r="AB34" i="218"/>
  <c r="M34" i="218"/>
  <c r="O35" i="218" s="1"/>
  <c r="K34" i="218"/>
  <c r="J34" i="218"/>
  <c r="H34" i="218"/>
  <c r="I34" i="218" s="1"/>
  <c r="B34" i="218"/>
  <c r="AB33" i="218"/>
  <c r="M33" i="218"/>
  <c r="O34" i="218" s="1"/>
  <c r="K33" i="218"/>
  <c r="J33" i="218"/>
  <c r="H33" i="218"/>
  <c r="I33" i="218" s="1"/>
  <c r="B33" i="218"/>
  <c r="AB32" i="218"/>
  <c r="M32" i="218"/>
  <c r="N33" i="218" s="1"/>
  <c r="X33" i="218" s="1"/>
  <c r="K32" i="218"/>
  <c r="J32" i="218"/>
  <c r="H32" i="218"/>
  <c r="I32" i="218" s="1"/>
  <c r="B32" i="218"/>
  <c r="AB31" i="218"/>
  <c r="M31" i="218"/>
  <c r="O32" i="218" s="1"/>
  <c r="K31" i="218"/>
  <c r="J31" i="218"/>
  <c r="H31" i="218"/>
  <c r="I31" i="218" s="1"/>
  <c r="B31" i="218"/>
  <c r="AB30" i="218"/>
  <c r="M30" i="218"/>
  <c r="O31" i="218" s="1"/>
  <c r="K30" i="218"/>
  <c r="J30" i="218"/>
  <c r="H30" i="218"/>
  <c r="I30" i="218" s="1"/>
  <c r="B30" i="218"/>
  <c r="AB29" i="218"/>
  <c r="M29" i="218"/>
  <c r="O30" i="218" s="1"/>
  <c r="K29" i="218"/>
  <c r="J29" i="218"/>
  <c r="H29" i="218"/>
  <c r="I29" i="218" s="1"/>
  <c r="B29" i="218"/>
  <c r="AB28" i="218"/>
  <c r="M28" i="218"/>
  <c r="N29" i="218" s="1"/>
  <c r="W29" i="218" s="1"/>
  <c r="K28" i="218"/>
  <c r="J28" i="218"/>
  <c r="H28" i="218"/>
  <c r="I28" i="218" s="1"/>
  <c r="G28" i="218"/>
  <c r="B28" i="218"/>
  <c r="AB27" i="218"/>
  <c r="M27" i="218"/>
  <c r="O28" i="218" s="1"/>
  <c r="K27" i="218"/>
  <c r="J27" i="218"/>
  <c r="H27" i="218"/>
  <c r="I27" i="218" s="1"/>
  <c r="F27" i="218"/>
  <c r="B27" i="218"/>
  <c r="AB26" i="218"/>
  <c r="M26" i="218"/>
  <c r="O27" i="218" s="1"/>
  <c r="K26" i="218"/>
  <c r="J26" i="218"/>
  <c r="I26" i="218"/>
  <c r="H26" i="218"/>
  <c r="G26" i="218"/>
  <c r="F26" i="218"/>
  <c r="B26" i="218"/>
  <c r="AB25" i="218"/>
  <c r="M25" i="218"/>
  <c r="K25" i="218"/>
  <c r="J25" i="218"/>
  <c r="H25" i="218"/>
  <c r="I25" i="218" s="1"/>
  <c r="B25" i="218"/>
  <c r="AB24" i="218"/>
  <c r="M24" i="218"/>
  <c r="N25" i="218" s="1"/>
  <c r="X25" i="218" s="1"/>
  <c r="K24" i="218"/>
  <c r="J24" i="218"/>
  <c r="H24" i="218"/>
  <c r="I24" i="218" s="1"/>
  <c r="B24" i="218"/>
  <c r="AB23" i="218"/>
  <c r="M23" i="218"/>
  <c r="O24" i="218" s="1"/>
  <c r="K23" i="218"/>
  <c r="J23" i="218"/>
  <c r="H23" i="218"/>
  <c r="I23" i="218" s="1"/>
  <c r="B23" i="218"/>
  <c r="AB22" i="218"/>
  <c r="M22" i="218"/>
  <c r="O23" i="218" s="1"/>
  <c r="K22" i="218"/>
  <c r="J22" i="218"/>
  <c r="H22" i="218"/>
  <c r="I22" i="218" s="1"/>
  <c r="B22" i="218"/>
  <c r="AB21" i="218"/>
  <c r="M21" i="218"/>
  <c r="O22" i="218" s="1"/>
  <c r="K21" i="218"/>
  <c r="J21" i="218"/>
  <c r="H21" i="218"/>
  <c r="I21" i="218" s="1"/>
  <c r="B21" i="218"/>
  <c r="AB20" i="218"/>
  <c r="M20" i="218"/>
  <c r="N21" i="218" s="1"/>
  <c r="X21" i="218" s="1"/>
  <c r="L20" i="218"/>
  <c r="K20" i="218"/>
  <c r="J20" i="218"/>
  <c r="H20" i="218"/>
  <c r="I20" i="218" s="1"/>
  <c r="F20" i="218"/>
  <c r="B20" i="218"/>
  <c r="AB19" i="218"/>
  <c r="M19" i="218"/>
  <c r="O20" i="218" s="1"/>
  <c r="K19" i="218"/>
  <c r="J19" i="218"/>
  <c r="H19" i="218"/>
  <c r="I19" i="218" s="1"/>
  <c r="B19" i="218"/>
  <c r="AB18" i="218"/>
  <c r="M18" i="218"/>
  <c r="O19" i="218" s="1"/>
  <c r="K18" i="218"/>
  <c r="J18" i="218"/>
  <c r="H18" i="218"/>
  <c r="I18" i="218" s="1"/>
  <c r="B18" i="218"/>
  <c r="AB17" i="218"/>
  <c r="M17" i="218"/>
  <c r="K17" i="218"/>
  <c r="J17" i="218"/>
  <c r="H17" i="218"/>
  <c r="I17" i="218" s="1"/>
  <c r="B17" i="218"/>
  <c r="AB16" i="218"/>
  <c r="M16" i="218"/>
  <c r="N17" i="218" s="1"/>
  <c r="X17" i="218" s="1"/>
  <c r="K16" i="218"/>
  <c r="J16" i="218"/>
  <c r="H16" i="218"/>
  <c r="I16" i="218" s="1"/>
  <c r="B16" i="218"/>
  <c r="AB15" i="218"/>
  <c r="M15" i="218"/>
  <c r="O16" i="218" s="1"/>
  <c r="K15" i="218"/>
  <c r="J15" i="218"/>
  <c r="H15" i="218"/>
  <c r="I15" i="218" s="1"/>
  <c r="B15" i="218"/>
  <c r="AB14" i="218"/>
  <c r="M14" i="218"/>
  <c r="O15" i="218" s="1"/>
  <c r="K14" i="218"/>
  <c r="J14" i="218"/>
  <c r="H14" i="218"/>
  <c r="I14" i="218" s="1"/>
  <c r="B14" i="218"/>
  <c r="AB13" i="218"/>
  <c r="M13" i="218"/>
  <c r="F14" i="218" s="1"/>
  <c r="K13" i="218"/>
  <c r="J13" i="218"/>
  <c r="H13" i="218"/>
  <c r="I13" i="218" s="1"/>
  <c r="B13" i="218"/>
  <c r="AB12" i="218"/>
  <c r="M12" i="218"/>
  <c r="L12" i="218" s="1"/>
  <c r="K12" i="218"/>
  <c r="J12" i="218"/>
  <c r="H12" i="218"/>
  <c r="I12" i="218" s="1"/>
  <c r="B12" i="218"/>
  <c r="AB11" i="218"/>
  <c r="M11" i="218"/>
  <c r="O12" i="218" s="1"/>
  <c r="K11" i="218"/>
  <c r="J11" i="218"/>
  <c r="H11" i="218"/>
  <c r="I11" i="218" s="1"/>
  <c r="B11" i="218"/>
  <c r="AB10" i="218"/>
  <c r="M10" i="218"/>
  <c r="O11" i="218" s="1"/>
  <c r="K10" i="218"/>
  <c r="J10" i="218"/>
  <c r="H10" i="218"/>
  <c r="I10" i="218" s="1"/>
  <c r="B10" i="218"/>
  <c r="AB9" i="218"/>
  <c r="M9" i="218"/>
  <c r="L9" i="218" s="1"/>
  <c r="K9" i="218"/>
  <c r="J9" i="218"/>
  <c r="H9" i="218"/>
  <c r="I9" i="218" s="1"/>
  <c r="B9" i="218"/>
  <c r="AB8" i="218"/>
  <c r="X8" i="218"/>
  <c r="W8" i="218"/>
  <c r="V8" i="218"/>
  <c r="S8" i="218"/>
  <c r="M8" i="218"/>
  <c r="O9" i="218" s="1"/>
  <c r="L8" i="218"/>
  <c r="K8" i="218"/>
  <c r="J8" i="218"/>
  <c r="H8" i="218"/>
  <c r="I8" i="218" s="1"/>
  <c r="B8" i="218"/>
  <c r="AB7" i="218"/>
  <c r="X7" i="218"/>
  <c r="W7" i="218"/>
  <c r="V7" i="218"/>
  <c r="S7" i="218"/>
  <c r="N7" i="218"/>
  <c r="M7" i="218"/>
  <c r="O8" i="218" s="1"/>
  <c r="L7" i="218"/>
  <c r="K7" i="218"/>
  <c r="J7" i="218"/>
  <c r="H7" i="218"/>
  <c r="I7" i="218" s="1"/>
  <c r="B7" i="218"/>
  <c r="AB6" i="218"/>
  <c r="X6" i="218"/>
  <c r="W6" i="218"/>
  <c r="V6" i="218"/>
  <c r="S6" i="218"/>
  <c r="O6" i="218"/>
  <c r="N6" i="218"/>
  <c r="M6" i="218"/>
  <c r="O7" i="218" s="1"/>
  <c r="L6" i="218"/>
  <c r="K6" i="218"/>
  <c r="J6" i="218"/>
  <c r="H6" i="218"/>
  <c r="I6" i="218" s="1"/>
  <c r="B6" i="218"/>
  <c r="V5" i="218"/>
  <c r="R33" i="218" s="1"/>
  <c r="E36" i="217"/>
  <c r="D36" i="217"/>
  <c r="C36" i="217"/>
  <c r="AB35" i="217"/>
  <c r="M35" i="217"/>
  <c r="L35" i="217" s="1"/>
  <c r="K35" i="217"/>
  <c r="J35" i="217"/>
  <c r="I35" i="217"/>
  <c r="H35" i="217"/>
  <c r="G35" i="217"/>
  <c r="F35" i="217"/>
  <c r="B35" i="217"/>
  <c r="AB34" i="217"/>
  <c r="M34" i="217"/>
  <c r="O35" i="217" s="1"/>
  <c r="K34" i="217"/>
  <c r="J34" i="217"/>
  <c r="H34" i="217"/>
  <c r="I34" i="217" s="1"/>
  <c r="B34" i="217"/>
  <c r="AB33" i="217"/>
  <c r="M33" i="217"/>
  <c r="O34" i="217" s="1"/>
  <c r="K33" i="217"/>
  <c r="J33" i="217"/>
  <c r="H33" i="217"/>
  <c r="I33" i="217" s="1"/>
  <c r="B33" i="217"/>
  <c r="AB32" i="217"/>
  <c r="M32" i="217"/>
  <c r="N33" i="217" s="1"/>
  <c r="W33" i="217" s="1"/>
  <c r="K32" i="217"/>
  <c r="J32" i="217"/>
  <c r="H32" i="217"/>
  <c r="I32" i="217" s="1"/>
  <c r="B32" i="217"/>
  <c r="AB31" i="217"/>
  <c r="M31" i="217"/>
  <c r="L31" i="217" s="1"/>
  <c r="K31" i="217"/>
  <c r="J31" i="217"/>
  <c r="H31" i="217"/>
  <c r="I31" i="217" s="1"/>
  <c r="B31" i="217"/>
  <c r="AB30" i="217"/>
  <c r="M30" i="217"/>
  <c r="O31" i="217" s="1"/>
  <c r="K30" i="217"/>
  <c r="J30" i="217"/>
  <c r="H30" i="217"/>
  <c r="I30" i="217" s="1"/>
  <c r="B30" i="217"/>
  <c r="AB29" i="217"/>
  <c r="M29" i="217"/>
  <c r="G31" i="217" s="1"/>
  <c r="K29" i="217"/>
  <c r="J29" i="217"/>
  <c r="H29" i="217"/>
  <c r="I29" i="217" s="1"/>
  <c r="B29" i="217"/>
  <c r="AB28" i="217"/>
  <c r="M28" i="217"/>
  <c r="K28" i="217"/>
  <c r="J28" i="217"/>
  <c r="H28" i="217"/>
  <c r="I28" i="217" s="1"/>
  <c r="B28" i="217"/>
  <c r="AB27" i="217"/>
  <c r="M27" i="217"/>
  <c r="L27" i="217" s="1"/>
  <c r="K27" i="217"/>
  <c r="J27" i="217"/>
  <c r="H27" i="217"/>
  <c r="I27" i="217" s="1"/>
  <c r="G27" i="217"/>
  <c r="F27" i="217"/>
  <c r="B27" i="217"/>
  <c r="AB26" i="217"/>
  <c r="M26" i="217"/>
  <c r="O27" i="217" s="1"/>
  <c r="L26" i="217"/>
  <c r="K26" i="217"/>
  <c r="J26" i="217"/>
  <c r="H26" i="217"/>
  <c r="I26" i="217" s="1"/>
  <c r="G26" i="217"/>
  <c r="B26" i="217"/>
  <c r="AB25" i="217"/>
  <c r="M25" i="217"/>
  <c r="O26" i="217" s="1"/>
  <c r="K25" i="217"/>
  <c r="J25" i="217"/>
  <c r="H25" i="217"/>
  <c r="I25" i="217" s="1"/>
  <c r="B25" i="217"/>
  <c r="AB24" i="217"/>
  <c r="M24" i="217"/>
  <c r="N25" i="217" s="1"/>
  <c r="W25" i="217" s="1"/>
  <c r="K24" i="217"/>
  <c r="J24" i="217"/>
  <c r="H24" i="217"/>
  <c r="I24" i="217" s="1"/>
  <c r="B24" i="217"/>
  <c r="AB23" i="217"/>
  <c r="M23" i="217"/>
  <c r="O24" i="217" s="1"/>
  <c r="K23" i="217"/>
  <c r="J23" i="217"/>
  <c r="H23" i="217"/>
  <c r="I23" i="217" s="1"/>
  <c r="B23" i="217"/>
  <c r="AB22" i="217"/>
  <c r="M22" i="217"/>
  <c r="K22" i="217"/>
  <c r="J22" i="217"/>
  <c r="H22" i="217"/>
  <c r="I22" i="217" s="1"/>
  <c r="B22" i="217"/>
  <c r="AB21" i="217"/>
  <c r="M21" i="217"/>
  <c r="K21" i="217"/>
  <c r="J21" i="217"/>
  <c r="H21" i="217"/>
  <c r="I21" i="217" s="1"/>
  <c r="B21" i="217"/>
  <c r="AB20" i="217"/>
  <c r="M20" i="217"/>
  <c r="O21" i="217" s="1"/>
  <c r="K20" i="217"/>
  <c r="J20" i="217"/>
  <c r="H20" i="217"/>
  <c r="I20" i="217" s="1"/>
  <c r="B20" i="217"/>
  <c r="AB19" i="217"/>
  <c r="M19" i="217"/>
  <c r="O20" i="217" s="1"/>
  <c r="K19" i="217"/>
  <c r="J19" i="217"/>
  <c r="H19" i="217"/>
  <c r="I19" i="217" s="1"/>
  <c r="G19" i="217"/>
  <c r="F19" i="217"/>
  <c r="B19" i="217"/>
  <c r="AB18" i="217"/>
  <c r="M18" i="217"/>
  <c r="O19" i="217" s="1"/>
  <c r="L18" i="217"/>
  <c r="K18" i="217"/>
  <c r="J18" i="217"/>
  <c r="H18" i="217"/>
  <c r="I18" i="217" s="1"/>
  <c r="B18" i="217"/>
  <c r="AB17" i="217"/>
  <c r="M17" i="217"/>
  <c r="O18" i="217" s="1"/>
  <c r="L17" i="217"/>
  <c r="K17" i="217"/>
  <c r="J17" i="217"/>
  <c r="H17" i="217"/>
  <c r="I17" i="217" s="1"/>
  <c r="B17" i="217"/>
  <c r="AB16" i="217"/>
  <c r="M16" i="217"/>
  <c r="N17" i="217" s="1"/>
  <c r="L16" i="217"/>
  <c r="K16" i="217"/>
  <c r="J16" i="217"/>
  <c r="H16" i="217"/>
  <c r="I16" i="217" s="1"/>
  <c r="F16" i="217"/>
  <c r="B16" i="217"/>
  <c r="AB15" i="217"/>
  <c r="M15" i="217"/>
  <c r="O16" i="217" s="1"/>
  <c r="K15" i="217"/>
  <c r="J15" i="217"/>
  <c r="H15" i="217"/>
  <c r="I15" i="217" s="1"/>
  <c r="B15" i="217"/>
  <c r="AB14" i="217"/>
  <c r="M14" i="217"/>
  <c r="K14" i="217"/>
  <c r="J14" i="217"/>
  <c r="H14" i="217"/>
  <c r="I14" i="217" s="1"/>
  <c r="B14" i="217"/>
  <c r="AB13" i="217"/>
  <c r="M13" i="217"/>
  <c r="O14" i="217" s="1"/>
  <c r="K13" i="217"/>
  <c r="J13" i="217"/>
  <c r="H13" i="217"/>
  <c r="I13" i="217" s="1"/>
  <c r="B13" i="217"/>
  <c r="AB12" i="217"/>
  <c r="M12" i="217"/>
  <c r="N13" i="217" s="1"/>
  <c r="K12" i="217"/>
  <c r="J12" i="217"/>
  <c r="H12" i="217"/>
  <c r="I12" i="217" s="1"/>
  <c r="B12" i="217"/>
  <c r="AB11" i="217"/>
  <c r="M11" i="217"/>
  <c r="O12" i="217" s="1"/>
  <c r="K11" i="217"/>
  <c r="J11" i="217"/>
  <c r="H11" i="217"/>
  <c r="I11" i="217" s="1"/>
  <c r="B11" i="217"/>
  <c r="AB10" i="217"/>
  <c r="M10" i="217"/>
  <c r="F11" i="217" s="1"/>
  <c r="K10" i="217"/>
  <c r="J10" i="217"/>
  <c r="H10" i="217"/>
  <c r="I10" i="217" s="1"/>
  <c r="B10" i="217"/>
  <c r="AB9" i="217"/>
  <c r="M9" i="217"/>
  <c r="O10" i="217" s="1"/>
  <c r="K9" i="217"/>
  <c r="J9" i="217"/>
  <c r="H9" i="217"/>
  <c r="I9" i="217" s="1"/>
  <c r="B9" i="217"/>
  <c r="AB8" i="217"/>
  <c r="X8" i="217"/>
  <c r="W8" i="217"/>
  <c r="V8" i="217"/>
  <c r="S8" i="217"/>
  <c r="M8" i="217"/>
  <c r="O9" i="217" s="1"/>
  <c r="L8" i="217"/>
  <c r="K8" i="217"/>
  <c r="J8" i="217"/>
  <c r="H8" i="217"/>
  <c r="I8" i="217" s="1"/>
  <c r="B8" i="217"/>
  <c r="AB7" i="217"/>
  <c r="X7" i="217"/>
  <c r="W7" i="217"/>
  <c r="V7" i="217"/>
  <c r="S7" i="217"/>
  <c r="N7" i="217"/>
  <c r="M7" i="217"/>
  <c r="O8" i="217" s="1"/>
  <c r="L7" i="217"/>
  <c r="K7" i="217"/>
  <c r="J7" i="217"/>
  <c r="H7" i="217"/>
  <c r="B7" i="217"/>
  <c r="AB6" i="217"/>
  <c r="X6" i="217"/>
  <c r="W6" i="217"/>
  <c r="V6" i="217"/>
  <c r="S6" i="217"/>
  <c r="O6" i="217"/>
  <c r="N6" i="217"/>
  <c r="M6" i="217"/>
  <c r="O7" i="217" s="1"/>
  <c r="L6" i="217"/>
  <c r="K6" i="217"/>
  <c r="J6" i="217"/>
  <c r="H6" i="217"/>
  <c r="I6" i="217" s="1"/>
  <c r="B6" i="217"/>
  <c r="V5" i="217"/>
  <c r="R33" i="217" s="1"/>
  <c r="E36" i="216"/>
  <c r="D36" i="216"/>
  <c r="C36" i="216"/>
  <c r="AB35" i="216"/>
  <c r="M35" i="216"/>
  <c r="L35" i="216" s="1"/>
  <c r="K35" i="216"/>
  <c r="J35" i="216"/>
  <c r="H35" i="216"/>
  <c r="I35" i="216" s="1"/>
  <c r="G35" i="216"/>
  <c r="F35" i="216"/>
  <c r="B35" i="216"/>
  <c r="AB34" i="216"/>
  <c r="M34" i="216"/>
  <c r="O35" i="216" s="1"/>
  <c r="K34" i="216"/>
  <c r="J34" i="216"/>
  <c r="H34" i="216"/>
  <c r="I34" i="216" s="1"/>
  <c r="B34" i="216"/>
  <c r="AB33" i="216"/>
  <c r="M33" i="216"/>
  <c r="O34" i="216" s="1"/>
  <c r="K33" i="216"/>
  <c r="J33" i="216"/>
  <c r="H33" i="216"/>
  <c r="I33" i="216" s="1"/>
  <c r="B33" i="216"/>
  <c r="AB32" i="216"/>
  <c r="M32" i="216"/>
  <c r="N33" i="216" s="1"/>
  <c r="K32" i="216"/>
  <c r="J32" i="216"/>
  <c r="H32" i="216"/>
  <c r="I32" i="216" s="1"/>
  <c r="B32" i="216"/>
  <c r="AB31" i="216"/>
  <c r="M31" i="216"/>
  <c r="O32" i="216" s="1"/>
  <c r="K31" i="216"/>
  <c r="J31" i="216"/>
  <c r="H31" i="216"/>
  <c r="I31" i="216" s="1"/>
  <c r="B31" i="216"/>
  <c r="AB30" i="216"/>
  <c r="M30" i="216"/>
  <c r="G32" i="216" s="1"/>
  <c r="L30" i="216"/>
  <c r="K30" i="216"/>
  <c r="J30" i="216"/>
  <c r="H30" i="216"/>
  <c r="I30" i="216" s="1"/>
  <c r="F30" i="216"/>
  <c r="B30" i="216"/>
  <c r="AB29" i="216"/>
  <c r="M29" i="216"/>
  <c r="O30" i="216" s="1"/>
  <c r="K29" i="216"/>
  <c r="J29" i="216"/>
  <c r="H29" i="216"/>
  <c r="I29" i="216" s="1"/>
  <c r="B29" i="216"/>
  <c r="AB28" i="216"/>
  <c r="M28" i="216"/>
  <c r="N29" i="216" s="1"/>
  <c r="K28" i="216"/>
  <c r="J28" i="216"/>
  <c r="H28" i="216"/>
  <c r="I28" i="216" s="1"/>
  <c r="B28" i="216"/>
  <c r="AB27" i="216"/>
  <c r="M27" i="216"/>
  <c r="O28" i="216" s="1"/>
  <c r="K27" i="216"/>
  <c r="J27" i="216"/>
  <c r="H27" i="216"/>
  <c r="I27" i="216" s="1"/>
  <c r="F27" i="216"/>
  <c r="B27" i="216"/>
  <c r="AB26" i="216"/>
  <c r="M26" i="216"/>
  <c r="L26" i="216" s="1"/>
  <c r="K26" i="216"/>
  <c r="J26" i="216"/>
  <c r="H26" i="216"/>
  <c r="I26" i="216" s="1"/>
  <c r="G26" i="216"/>
  <c r="B26" i="216"/>
  <c r="AB25" i="216"/>
  <c r="M25" i="216"/>
  <c r="K25" i="216"/>
  <c r="J25" i="216"/>
  <c r="H25" i="216"/>
  <c r="I25" i="216" s="1"/>
  <c r="B25" i="216"/>
  <c r="AB24" i="216"/>
  <c r="M24" i="216"/>
  <c r="N25" i="216" s="1"/>
  <c r="K24" i="216"/>
  <c r="J24" i="216"/>
  <c r="H24" i="216"/>
  <c r="I24" i="216" s="1"/>
  <c r="B24" i="216"/>
  <c r="AB23" i="216"/>
  <c r="M23" i="216"/>
  <c r="K23" i="216"/>
  <c r="J23" i="216"/>
  <c r="H23" i="216"/>
  <c r="I23" i="216" s="1"/>
  <c r="B23" i="216"/>
  <c r="AB22" i="216"/>
  <c r="M22" i="216"/>
  <c r="K22" i="216"/>
  <c r="J22" i="216"/>
  <c r="H22" i="216"/>
  <c r="I22" i="216" s="1"/>
  <c r="B22" i="216"/>
  <c r="AB21" i="216"/>
  <c r="M21" i="216"/>
  <c r="O22" i="216" s="1"/>
  <c r="K21" i="216"/>
  <c r="J21" i="216"/>
  <c r="H21" i="216"/>
  <c r="I21" i="216" s="1"/>
  <c r="B21" i="216"/>
  <c r="AB20" i="216"/>
  <c r="M20" i="216"/>
  <c r="N21" i="216" s="1"/>
  <c r="K20" i="216"/>
  <c r="J20" i="216"/>
  <c r="H20" i="216"/>
  <c r="I20" i="216" s="1"/>
  <c r="B20" i="216"/>
  <c r="AB19" i="216"/>
  <c r="M19" i="216"/>
  <c r="K19" i="216"/>
  <c r="J19" i="216"/>
  <c r="H19" i="216"/>
  <c r="I19" i="216" s="1"/>
  <c r="B19" i="216"/>
  <c r="AB18" i="216"/>
  <c r="M18" i="216"/>
  <c r="O19" i="216" s="1"/>
  <c r="K18" i="216"/>
  <c r="J18" i="216"/>
  <c r="H18" i="216"/>
  <c r="I18" i="216" s="1"/>
  <c r="B18" i="216"/>
  <c r="AB17" i="216"/>
  <c r="M17" i="216"/>
  <c r="K17" i="216"/>
  <c r="J17" i="216"/>
  <c r="H17" i="216"/>
  <c r="I17" i="216" s="1"/>
  <c r="G17" i="216"/>
  <c r="B17" i="216"/>
  <c r="AB16" i="216"/>
  <c r="M16" i="216"/>
  <c r="N17" i="216" s="1"/>
  <c r="P17" i="216" s="1"/>
  <c r="K16" i="216"/>
  <c r="J16" i="216"/>
  <c r="H16" i="216"/>
  <c r="I16" i="216" s="1"/>
  <c r="G16" i="216"/>
  <c r="F16" i="216"/>
  <c r="B16" i="216"/>
  <c r="AB15" i="216"/>
  <c r="M15" i="216"/>
  <c r="O16" i="216" s="1"/>
  <c r="K15" i="216"/>
  <c r="J15" i="216"/>
  <c r="H15" i="216"/>
  <c r="I15" i="216" s="1"/>
  <c r="B15" i="216"/>
  <c r="AB14" i="216"/>
  <c r="M14" i="216"/>
  <c r="O15" i="216" s="1"/>
  <c r="L14" i="216"/>
  <c r="K14" i="216"/>
  <c r="J14" i="216"/>
  <c r="H14" i="216"/>
  <c r="I14" i="216" s="1"/>
  <c r="B14" i="216"/>
  <c r="AB13" i="216"/>
  <c r="M13" i="216"/>
  <c r="O14" i="216" s="1"/>
  <c r="K13" i="216"/>
  <c r="J13" i="216"/>
  <c r="H13" i="216"/>
  <c r="I13" i="216" s="1"/>
  <c r="B13" i="216"/>
  <c r="AB12" i="216"/>
  <c r="M12" i="216"/>
  <c r="G14" i="216" s="1"/>
  <c r="K12" i="216"/>
  <c r="J12" i="216"/>
  <c r="H12" i="216"/>
  <c r="B12" i="216"/>
  <c r="AB11" i="216"/>
  <c r="M11" i="216"/>
  <c r="O12" i="216" s="1"/>
  <c r="K11" i="216"/>
  <c r="J11" i="216"/>
  <c r="H11" i="216"/>
  <c r="I11" i="216" s="1"/>
  <c r="B11" i="216"/>
  <c r="AB10" i="216"/>
  <c r="M10" i="216"/>
  <c r="O11" i="216" s="1"/>
  <c r="K10" i="216"/>
  <c r="J10" i="216"/>
  <c r="H10" i="216"/>
  <c r="I10" i="216" s="1"/>
  <c r="B10" i="216"/>
  <c r="AB9" i="216"/>
  <c r="M9" i="216"/>
  <c r="O10" i="216" s="1"/>
  <c r="K9" i="216"/>
  <c r="J9" i="216"/>
  <c r="H9" i="216"/>
  <c r="I9" i="216" s="1"/>
  <c r="B9" i="216"/>
  <c r="AB8" i="216"/>
  <c r="X8" i="216"/>
  <c r="W8" i="216"/>
  <c r="V8" i="216"/>
  <c r="S8" i="216"/>
  <c r="M8" i="216"/>
  <c r="O9" i="216" s="1"/>
  <c r="L8" i="216"/>
  <c r="K8" i="216"/>
  <c r="J8" i="216"/>
  <c r="H8" i="216"/>
  <c r="I8" i="216" s="1"/>
  <c r="B8" i="216"/>
  <c r="AB7" i="216"/>
  <c r="X7" i="216"/>
  <c r="W7" i="216"/>
  <c r="V7" i="216"/>
  <c r="S7" i="216"/>
  <c r="N7" i="216"/>
  <c r="M7" i="216"/>
  <c r="O8" i="216" s="1"/>
  <c r="L7" i="216"/>
  <c r="K7" i="216"/>
  <c r="J7" i="216"/>
  <c r="H7" i="216"/>
  <c r="I7" i="216" s="1"/>
  <c r="B7" i="216"/>
  <c r="AB6" i="216"/>
  <c r="X6" i="216"/>
  <c r="W6" i="216"/>
  <c r="V6" i="216"/>
  <c r="S6" i="216"/>
  <c r="O6" i="216"/>
  <c r="N6" i="216"/>
  <c r="M6" i="216"/>
  <c r="O7" i="216" s="1"/>
  <c r="L6" i="216"/>
  <c r="K6" i="216"/>
  <c r="J6" i="216"/>
  <c r="H6" i="216"/>
  <c r="B6" i="216"/>
  <c r="V5" i="216"/>
  <c r="R33" i="216" s="1"/>
  <c r="E36" i="215"/>
  <c r="D36" i="215"/>
  <c r="C36" i="215"/>
  <c r="AB35" i="215"/>
  <c r="M35" i="215"/>
  <c r="L35" i="215" s="1"/>
  <c r="K35" i="215"/>
  <c r="J35" i="215"/>
  <c r="H35" i="215"/>
  <c r="I35" i="215" s="1"/>
  <c r="G35" i="215"/>
  <c r="B35" i="215"/>
  <c r="AB34" i="215"/>
  <c r="M34" i="215"/>
  <c r="O35" i="215" s="1"/>
  <c r="K34" i="215"/>
  <c r="J34" i="215"/>
  <c r="H34" i="215"/>
  <c r="I34" i="215" s="1"/>
  <c r="G34" i="215"/>
  <c r="B34" i="215"/>
  <c r="AB33" i="215"/>
  <c r="M33" i="215"/>
  <c r="L33" i="215"/>
  <c r="K33" i="215"/>
  <c r="J33" i="215"/>
  <c r="H33" i="215"/>
  <c r="I33" i="215" s="1"/>
  <c r="G33" i="215"/>
  <c r="B33" i="215"/>
  <c r="AB32" i="215"/>
  <c r="M32" i="215"/>
  <c r="O33" i="215" s="1"/>
  <c r="K32" i="215"/>
  <c r="J32" i="215"/>
  <c r="H32" i="215"/>
  <c r="I32" i="215" s="1"/>
  <c r="B32" i="215"/>
  <c r="AB31" i="215"/>
  <c r="M31" i="215"/>
  <c r="O32" i="215" s="1"/>
  <c r="K31" i="215"/>
  <c r="J31" i="215"/>
  <c r="H31" i="215"/>
  <c r="I31" i="215" s="1"/>
  <c r="B31" i="215"/>
  <c r="AB30" i="215"/>
  <c r="M30" i="215"/>
  <c r="K30" i="215"/>
  <c r="J30" i="215"/>
  <c r="H30" i="215"/>
  <c r="I30" i="215" s="1"/>
  <c r="B30" i="215"/>
  <c r="AB29" i="215"/>
  <c r="M29" i="215"/>
  <c r="O30" i="215" s="1"/>
  <c r="K29" i="215"/>
  <c r="J29" i="215"/>
  <c r="H29" i="215"/>
  <c r="I29" i="215" s="1"/>
  <c r="B29" i="215"/>
  <c r="AB28" i="215"/>
  <c r="M28" i="215"/>
  <c r="O29" i="215" s="1"/>
  <c r="K28" i="215"/>
  <c r="J28" i="215"/>
  <c r="H28" i="215"/>
  <c r="I28" i="215" s="1"/>
  <c r="G28" i="215"/>
  <c r="B28" i="215"/>
  <c r="AB27" i="215"/>
  <c r="M27" i="215"/>
  <c r="O28" i="215" s="1"/>
  <c r="K27" i="215"/>
  <c r="J27" i="215"/>
  <c r="H27" i="215"/>
  <c r="I27" i="215" s="1"/>
  <c r="F27" i="215"/>
  <c r="B27" i="215"/>
  <c r="AB26" i="215"/>
  <c r="M26" i="215"/>
  <c r="N27" i="215" s="1"/>
  <c r="K26" i="215"/>
  <c r="J26" i="215"/>
  <c r="H26" i="215"/>
  <c r="I26" i="215" s="1"/>
  <c r="F26" i="215"/>
  <c r="B26" i="215"/>
  <c r="AB25" i="215"/>
  <c r="M25" i="215"/>
  <c r="O26" i="215" s="1"/>
  <c r="K25" i="215"/>
  <c r="J25" i="215"/>
  <c r="H25" i="215"/>
  <c r="I25" i="215" s="1"/>
  <c r="B25" i="215"/>
  <c r="AB24" i="215"/>
  <c r="M24" i="215"/>
  <c r="K24" i="215"/>
  <c r="J24" i="215"/>
  <c r="H24" i="215"/>
  <c r="I24" i="215" s="1"/>
  <c r="B24" i="215"/>
  <c r="AB23" i="215"/>
  <c r="M23" i="215"/>
  <c r="O24" i="215" s="1"/>
  <c r="K23" i="215"/>
  <c r="J23" i="215"/>
  <c r="H23" i="215"/>
  <c r="I23" i="215" s="1"/>
  <c r="B23" i="215"/>
  <c r="AB22" i="215"/>
  <c r="M22" i="215"/>
  <c r="L22" i="215"/>
  <c r="K22" i="215"/>
  <c r="J22" i="215"/>
  <c r="H22" i="215"/>
  <c r="I22" i="215" s="1"/>
  <c r="F22" i="215"/>
  <c r="B22" i="215"/>
  <c r="AB21" i="215"/>
  <c r="M21" i="215"/>
  <c r="O22" i="215" s="1"/>
  <c r="K21" i="215"/>
  <c r="J21" i="215"/>
  <c r="H21" i="215"/>
  <c r="I21" i="215" s="1"/>
  <c r="B21" i="215"/>
  <c r="AB20" i="215"/>
  <c r="M20" i="215"/>
  <c r="N21" i="215" s="1"/>
  <c r="W21" i="215" s="1"/>
  <c r="K20" i="215"/>
  <c r="J20" i="215"/>
  <c r="H20" i="215"/>
  <c r="I20" i="215" s="1"/>
  <c r="B20" i="215"/>
  <c r="AB19" i="215"/>
  <c r="M19" i="215"/>
  <c r="O20" i="215" s="1"/>
  <c r="K19" i="215"/>
  <c r="J19" i="215"/>
  <c r="H19" i="215"/>
  <c r="I19" i="215" s="1"/>
  <c r="G19" i="215"/>
  <c r="B19" i="215"/>
  <c r="AB18" i="215"/>
  <c r="M18" i="215"/>
  <c r="K18" i="215"/>
  <c r="J18" i="215"/>
  <c r="H18" i="215"/>
  <c r="I18" i="215" s="1"/>
  <c r="B18" i="215"/>
  <c r="AB17" i="215"/>
  <c r="M17" i="215"/>
  <c r="O18" i="215" s="1"/>
  <c r="K17" i="215"/>
  <c r="J17" i="215"/>
  <c r="H17" i="215"/>
  <c r="I17" i="215" s="1"/>
  <c r="B17" i="215"/>
  <c r="AB16" i="215"/>
  <c r="M16" i="215"/>
  <c r="O17" i="215" s="1"/>
  <c r="K16" i="215"/>
  <c r="J16" i="215"/>
  <c r="H16" i="215"/>
  <c r="I16" i="215" s="1"/>
  <c r="B16" i="215"/>
  <c r="AB15" i="215"/>
  <c r="M15" i="215"/>
  <c r="O16" i="215" s="1"/>
  <c r="K15" i="215"/>
  <c r="J15" i="215"/>
  <c r="H15" i="215"/>
  <c r="I15" i="215" s="1"/>
  <c r="B15" i="215"/>
  <c r="AB14" i="215"/>
  <c r="M14" i="215"/>
  <c r="K14" i="215"/>
  <c r="J14" i="215"/>
  <c r="H14" i="215"/>
  <c r="I14" i="215" s="1"/>
  <c r="B14" i="215"/>
  <c r="AB13" i="215"/>
  <c r="M13" i="215"/>
  <c r="K13" i="215"/>
  <c r="J13" i="215"/>
  <c r="H13" i="215"/>
  <c r="I13" i="215" s="1"/>
  <c r="B13" i="215"/>
  <c r="AB12" i="215"/>
  <c r="M12" i="215"/>
  <c r="G14" i="215" s="1"/>
  <c r="K12" i="215"/>
  <c r="J12" i="215"/>
  <c r="H12" i="215"/>
  <c r="B12" i="215"/>
  <c r="AB11" i="215"/>
  <c r="M11" i="215"/>
  <c r="O12" i="215" s="1"/>
  <c r="K11" i="215"/>
  <c r="J11" i="215"/>
  <c r="H11" i="215"/>
  <c r="I11" i="215" s="1"/>
  <c r="B11" i="215"/>
  <c r="AB10" i="215"/>
  <c r="M10" i="215"/>
  <c r="N11" i="215" s="1"/>
  <c r="K10" i="215"/>
  <c r="J10" i="215"/>
  <c r="H10" i="215"/>
  <c r="B10" i="215"/>
  <c r="AB9" i="215"/>
  <c r="X9" i="215"/>
  <c r="W9" i="215"/>
  <c r="V9" i="215"/>
  <c r="S9" i="215"/>
  <c r="M9" i="215"/>
  <c r="O10" i="215" s="1"/>
  <c r="L9" i="215"/>
  <c r="K9" i="215"/>
  <c r="J9" i="215"/>
  <c r="H9" i="215"/>
  <c r="B9" i="215"/>
  <c r="AB8" i="215"/>
  <c r="X8" i="215"/>
  <c r="W8" i="215"/>
  <c r="V8" i="215"/>
  <c r="S8" i="215"/>
  <c r="N8" i="215"/>
  <c r="M8" i="215"/>
  <c r="O9" i="215" s="1"/>
  <c r="L8" i="215"/>
  <c r="K8" i="215"/>
  <c r="J8" i="215"/>
  <c r="H8" i="215"/>
  <c r="I8" i="215" s="1"/>
  <c r="B8" i="215"/>
  <c r="AB7" i="215"/>
  <c r="X7" i="215"/>
  <c r="W7" i="215"/>
  <c r="V7" i="215"/>
  <c r="S7" i="215"/>
  <c r="N7" i="215"/>
  <c r="M7" i="215"/>
  <c r="O8" i="215" s="1"/>
  <c r="L7" i="215"/>
  <c r="K7" i="215"/>
  <c r="J7" i="215"/>
  <c r="I7" i="215"/>
  <c r="H7" i="215"/>
  <c r="B7" i="215"/>
  <c r="AB6" i="215"/>
  <c r="X6" i="215"/>
  <c r="W6" i="215"/>
  <c r="V6" i="215"/>
  <c r="S6" i="215"/>
  <c r="O6" i="215"/>
  <c r="N6" i="215"/>
  <c r="M6" i="215"/>
  <c r="O7" i="215" s="1"/>
  <c r="L6" i="215"/>
  <c r="K6" i="215"/>
  <c r="J6" i="215"/>
  <c r="H6" i="215"/>
  <c r="I6" i="215" s="1"/>
  <c r="B6" i="215"/>
  <c r="V5" i="215"/>
  <c r="R33" i="215" s="1"/>
  <c r="E36" i="213"/>
  <c r="D36" i="213"/>
  <c r="C36" i="213"/>
  <c r="AB35" i="213"/>
  <c r="M35" i="213"/>
  <c r="L35" i="213" s="1"/>
  <c r="K35" i="213"/>
  <c r="J35" i="213"/>
  <c r="H35" i="213"/>
  <c r="I35" i="213" s="1"/>
  <c r="G35" i="213"/>
  <c r="F35" i="213"/>
  <c r="B35" i="213"/>
  <c r="AB34" i="213"/>
  <c r="M34" i="213"/>
  <c r="N35" i="213" s="1"/>
  <c r="V35" i="213" s="1"/>
  <c r="K34" i="213"/>
  <c r="J34" i="213"/>
  <c r="H34" i="213"/>
  <c r="I34" i="213" s="1"/>
  <c r="B34" i="213"/>
  <c r="AB33" i="213"/>
  <c r="M33" i="213"/>
  <c r="K33" i="213"/>
  <c r="J33" i="213"/>
  <c r="H33" i="213"/>
  <c r="I33" i="213" s="1"/>
  <c r="B33" i="213"/>
  <c r="AB32" i="213"/>
  <c r="M32" i="213"/>
  <c r="O33" i="213" s="1"/>
  <c r="K32" i="213"/>
  <c r="J32" i="213"/>
  <c r="H32" i="213"/>
  <c r="I32" i="213" s="1"/>
  <c r="B32" i="213"/>
  <c r="AB31" i="213"/>
  <c r="M31" i="213"/>
  <c r="K31" i="213"/>
  <c r="J31" i="213"/>
  <c r="H31" i="213"/>
  <c r="I31" i="213" s="1"/>
  <c r="B31" i="213"/>
  <c r="AB30" i="213"/>
  <c r="M30" i="213"/>
  <c r="G32" i="213" s="1"/>
  <c r="K30" i="213"/>
  <c r="J30" i="213"/>
  <c r="H30" i="213"/>
  <c r="I30" i="213" s="1"/>
  <c r="B30" i="213"/>
  <c r="AB29" i="213"/>
  <c r="M29" i="213"/>
  <c r="O30" i="213" s="1"/>
  <c r="K29" i="213"/>
  <c r="J29" i="213"/>
  <c r="H29" i="213"/>
  <c r="I29" i="213" s="1"/>
  <c r="F29" i="213"/>
  <c r="B29" i="213"/>
  <c r="AB28" i="213"/>
  <c r="M28" i="213"/>
  <c r="O29" i="213" s="1"/>
  <c r="K28" i="213"/>
  <c r="J28" i="213"/>
  <c r="H28" i="213"/>
  <c r="I28" i="213" s="1"/>
  <c r="F28" i="213"/>
  <c r="B28" i="213"/>
  <c r="AB27" i="213"/>
  <c r="M27" i="213"/>
  <c r="O28" i="213" s="1"/>
  <c r="K27" i="213"/>
  <c r="J27" i="213"/>
  <c r="H27" i="213"/>
  <c r="I27" i="213" s="1"/>
  <c r="G27" i="213"/>
  <c r="B27" i="213"/>
  <c r="AB26" i="213"/>
  <c r="M26" i="213"/>
  <c r="K26" i="213"/>
  <c r="J26" i="213"/>
  <c r="H26" i="213"/>
  <c r="I26" i="213" s="1"/>
  <c r="B26" i="213"/>
  <c r="AB25" i="213"/>
  <c r="M25" i="213"/>
  <c r="K25" i="213"/>
  <c r="J25" i="213"/>
  <c r="H25" i="213"/>
  <c r="I25" i="213" s="1"/>
  <c r="B25" i="213"/>
  <c r="AB24" i="213"/>
  <c r="M24" i="213"/>
  <c r="K24" i="213"/>
  <c r="J24" i="213"/>
  <c r="H24" i="213"/>
  <c r="I24" i="213" s="1"/>
  <c r="B24" i="213"/>
  <c r="AB23" i="213"/>
  <c r="M23" i="213"/>
  <c r="O24" i="213" s="1"/>
  <c r="K23" i="213"/>
  <c r="J23" i="213"/>
  <c r="H23" i="213"/>
  <c r="I23" i="213" s="1"/>
  <c r="B23" i="213"/>
  <c r="AB22" i="213"/>
  <c r="M22" i="213"/>
  <c r="K22" i="213"/>
  <c r="J22" i="213"/>
  <c r="H22" i="213"/>
  <c r="I22" i="213" s="1"/>
  <c r="B22" i="213"/>
  <c r="AB21" i="213"/>
  <c r="M21" i="213"/>
  <c r="O22" i="213" s="1"/>
  <c r="K21" i="213"/>
  <c r="J21" i="213"/>
  <c r="H21" i="213"/>
  <c r="I21" i="213" s="1"/>
  <c r="B21" i="213"/>
  <c r="AB20" i="213"/>
  <c r="M20" i="213"/>
  <c r="O21" i="213" s="1"/>
  <c r="K20" i="213"/>
  <c r="J20" i="213"/>
  <c r="H20" i="213"/>
  <c r="I20" i="213" s="1"/>
  <c r="B20" i="213"/>
  <c r="AB19" i="213"/>
  <c r="M19" i="213"/>
  <c r="O20" i="213" s="1"/>
  <c r="K19" i="213"/>
  <c r="J19" i="213"/>
  <c r="H19" i="213"/>
  <c r="I19" i="213" s="1"/>
  <c r="B19" i="213"/>
  <c r="AB18" i="213"/>
  <c r="M18" i="213"/>
  <c r="K18" i="213"/>
  <c r="J18" i="213"/>
  <c r="H18" i="213"/>
  <c r="I18" i="213" s="1"/>
  <c r="B18" i="213"/>
  <c r="AB17" i="213"/>
  <c r="M17" i="213"/>
  <c r="K17" i="213"/>
  <c r="J17" i="213"/>
  <c r="H17" i="213"/>
  <c r="I17" i="213" s="1"/>
  <c r="B17" i="213"/>
  <c r="AB16" i="213"/>
  <c r="M16" i="213"/>
  <c r="O17" i="213" s="1"/>
  <c r="K16" i="213"/>
  <c r="J16" i="213"/>
  <c r="H16" i="213"/>
  <c r="I16" i="213" s="1"/>
  <c r="B16" i="213"/>
  <c r="AB15" i="213"/>
  <c r="M15" i="213"/>
  <c r="K15" i="213"/>
  <c r="J15" i="213"/>
  <c r="H15" i="213"/>
  <c r="I15" i="213" s="1"/>
  <c r="B15" i="213"/>
  <c r="AB14" i="213"/>
  <c r="M14" i="213"/>
  <c r="N15" i="213" s="1"/>
  <c r="K14" i="213"/>
  <c r="J14" i="213"/>
  <c r="H14" i="213"/>
  <c r="B14" i="213"/>
  <c r="AB13" i="213"/>
  <c r="M13" i="213"/>
  <c r="O14" i="213" s="1"/>
  <c r="K13" i="213"/>
  <c r="J13" i="213"/>
  <c r="H13" i="213"/>
  <c r="I13" i="213" s="1"/>
  <c r="B13" i="213"/>
  <c r="AB12" i="213"/>
  <c r="M12" i="213"/>
  <c r="O13" i="213" s="1"/>
  <c r="K12" i="213"/>
  <c r="J12" i="213"/>
  <c r="H12" i="213"/>
  <c r="I12" i="213" s="1"/>
  <c r="B12" i="213"/>
  <c r="AB11" i="213"/>
  <c r="M11" i="213"/>
  <c r="O12" i="213" s="1"/>
  <c r="K11" i="213"/>
  <c r="J11" i="213"/>
  <c r="H11" i="213"/>
  <c r="I11" i="213" s="1"/>
  <c r="B11" i="213"/>
  <c r="AB10" i="213"/>
  <c r="M10" i="213"/>
  <c r="O11" i="213" s="1"/>
  <c r="K10" i="213"/>
  <c r="J10" i="213"/>
  <c r="H10" i="213"/>
  <c r="I10" i="213" s="1"/>
  <c r="B10" i="213"/>
  <c r="AB9" i="213"/>
  <c r="M9" i="213"/>
  <c r="G11" i="213" s="1"/>
  <c r="K9" i="213"/>
  <c r="J9" i="213"/>
  <c r="H9" i="213"/>
  <c r="I9" i="213" s="1"/>
  <c r="B9" i="213"/>
  <c r="AB8" i="213"/>
  <c r="X8" i="213"/>
  <c r="W8" i="213"/>
  <c r="V8" i="213"/>
  <c r="S8" i="213"/>
  <c r="M8" i="213"/>
  <c r="O9" i="213" s="1"/>
  <c r="L8" i="213"/>
  <c r="K8" i="213"/>
  <c r="J8" i="213"/>
  <c r="H8" i="213"/>
  <c r="I8" i="213" s="1"/>
  <c r="B8" i="213"/>
  <c r="AB7" i="213"/>
  <c r="X7" i="213"/>
  <c r="W7" i="213"/>
  <c r="V7" i="213"/>
  <c r="S7" i="213"/>
  <c r="N7" i="213"/>
  <c r="M7" i="213"/>
  <c r="O8" i="213" s="1"/>
  <c r="L7" i="213"/>
  <c r="K7" i="213"/>
  <c r="J7" i="213"/>
  <c r="H7" i="213"/>
  <c r="I7" i="213" s="1"/>
  <c r="B7" i="213"/>
  <c r="AB6" i="213"/>
  <c r="X6" i="213"/>
  <c r="W6" i="213"/>
  <c r="V6" i="213"/>
  <c r="S6" i="213"/>
  <c r="O6" i="213"/>
  <c r="N6" i="213"/>
  <c r="M6" i="213"/>
  <c r="O7" i="213" s="1"/>
  <c r="L6" i="213"/>
  <c r="K6" i="213"/>
  <c r="J6" i="213"/>
  <c r="H6" i="213"/>
  <c r="I6" i="213" s="1"/>
  <c r="B6" i="213"/>
  <c r="V5" i="213"/>
  <c r="R33" i="213" s="1"/>
  <c r="E36" i="212"/>
  <c r="D36" i="212"/>
  <c r="C36" i="212"/>
  <c r="AB35" i="212"/>
  <c r="M35" i="212"/>
  <c r="L35" i="212" s="1"/>
  <c r="K35" i="212"/>
  <c r="J35" i="212"/>
  <c r="H35" i="212"/>
  <c r="I35" i="212" s="1"/>
  <c r="G35" i="212"/>
  <c r="F35" i="212"/>
  <c r="B35" i="212"/>
  <c r="AB34" i="212"/>
  <c r="M34" i="212"/>
  <c r="O35" i="212" s="1"/>
  <c r="K34" i="212"/>
  <c r="J34" i="212"/>
  <c r="H34" i="212"/>
  <c r="I34" i="212" s="1"/>
  <c r="B34" i="212"/>
  <c r="AB33" i="212"/>
  <c r="M33" i="212"/>
  <c r="O34" i="212" s="1"/>
  <c r="K33" i="212"/>
  <c r="J33" i="212"/>
  <c r="H33" i="212"/>
  <c r="I33" i="212" s="1"/>
  <c r="B33" i="212"/>
  <c r="AB32" i="212"/>
  <c r="M32" i="212"/>
  <c r="O33" i="212" s="1"/>
  <c r="K32" i="212"/>
  <c r="J32" i="212"/>
  <c r="H32" i="212"/>
  <c r="I32" i="212" s="1"/>
  <c r="F32" i="212"/>
  <c r="B32" i="212"/>
  <c r="AB31" i="212"/>
  <c r="M31" i="212"/>
  <c r="O32" i="212" s="1"/>
  <c r="K31" i="212"/>
  <c r="J31" i="212"/>
  <c r="H31" i="212"/>
  <c r="I31" i="212" s="1"/>
  <c r="B31" i="212"/>
  <c r="AB30" i="212"/>
  <c r="M30" i="212"/>
  <c r="O31" i="212" s="1"/>
  <c r="K30" i="212"/>
  <c r="J30" i="212"/>
  <c r="H30" i="212"/>
  <c r="I30" i="212" s="1"/>
  <c r="B30" i="212"/>
  <c r="AB29" i="212"/>
  <c r="M29" i="212"/>
  <c r="O30" i="212" s="1"/>
  <c r="K29" i="212"/>
  <c r="J29" i="212"/>
  <c r="H29" i="212"/>
  <c r="I29" i="212" s="1"/>
  <c r="B29" i="212"/>
  <c r="AB28" i="212"/>
  <c r="M28" i="212"/>
  <c r="O29" i="212" s="1"/>
  <c r="K28" i="212"/>
  <c r="J28" i="212"/>
  <c r="H28" i="212"/>
  <c r="I28" i="212" s="1"/>
  <c r="F28" i="212"/>
  <c r="B28" i="212"/>
  <c r="AB27" i="212"/>
  <c r="M27" i="212"/>
  <c r="O28" i="212" s="1"/>
  <c r="K27" i="212"/>
  <c r="J27" i="212"/>
  <c r="H27" i="212"/>
  <c r="I27" i="212" s="1"/>
  <c r="F27" i="212"/>
  <c r="B27" i="212"/>
  <c r="AB26" i="212"/>
  <c r="M26" i="212"/>
  <c r="O27" i="212" s="1"/>
  <c r="K26" i="212"/>
  <c r="J26" i="212"/>
  <c r="H26" i="212"/>
  <c r="I26" i="212" s="1"/>
  <c r="F26" i="212"/>
  <c r="B26" i="212"/>
  <c r="AB25" i="212"/>
  <c r="M25" i="212"/>
  <c r="O26" i="212" s="1"/>
  <c r="K25" i="212"/>
  <c r="J25" i="212"/>
  <c r="H25" i="212"/>
  <c r="I25" i="212" s="1"/>
  <c r="B25" i="212"/>
  <c r="AB24" i="212"/>
  <c r="M24" i="212"/>
  <c r="K24" i="212"/>
  <c r="J24" i="212"/>
  <c r="H24" i="212"/>
  <c r="I24" i="212" s="1"/>
  <c r="B24" i="212"/>
  <c r="AB23" i="212"/>
  <c r="M23" i="212"/>
  <c r="O24" i="212" s="1"/>
  <c r="K23" i="212"/>
  <c r="J23" i="212"/>
  <c r="H23" i="212"/>
  <c r="I23" i="212" s="1"/>
  <c r="B23" i="212"/>
  <c r="AB22" i="212"/>
  <c r="M22" i="212"/>
  <c r="O23" i="212" s="1"/>
  <c r="K22" i="212"/>
  <c r="J22" i="212"/>
  <c r="H22" i="212"/>
  <c r="I22" i="212" s="1"/>
  <c r="B22" i="212"/>
  <c r="AB21" i="212"/>
  <c r="M21" i="212"/>
  <c r="O22" i="212" s="1"/>
  <c r="K21" i="212"/>
  <c r="J21" i="212"/>
  <c r="H21" i="212"/>
  <c r="I21" i="212" s="1"/>
  <c r="B21" i="212"/>
  <c r="AB20" i="212"/>
  <c r="M20" i="212"/>
  <c r="O21" i="212" s="1"/>
  <c r="K20" i="212"/>
  <c r="J20" i="212"/>
  <c r="H20" i="212"/>
  <c r="I20" i="212" s="1"/>
  <c r="B20" i="212"/>
  <c r="AB19" i="212"/>
  <c r="M19" i="212"/>
  <c r="O20" i="212" s="1"/>
  <c r="K19" i="212"/>
  <c r="J19" i="212"/>
  <c r="H19" i="212"/>
  <c r="I19" i="212" s="1"/>
  <c r="G19" i="212"/>
  <c r="F19" i="212"/>
  <c r="B19" i="212"/>
  <c r="AB18" i="212"/>
  <c r="X18" i="212"/>
  <c r="W18" i="212"/>
  <c r="V18" i="212"/>
  <c r="M18" i="212"/>
  <c r="O19" i="212" s="1"/>
  <c r="L18" i="212"/>
  <c r="K18" i="212"/>
  <c r="J18" i="212"/>
  <c r="I18" i="212"/>
  <c r="H18" i="212"/>
  <c r="G18" i="212"/>
  <c r="F18" i="212"/>
  <c r="B18" i="212"/>
  <c r="AB17" i="212"/>
  <c r="X17" i="212"/>
  <c r="W17" i="212"/>
  <c r="V17" i="212"/>
  <c r="M17" i="212"/>
  <c r="O18" i="212" s="1"/>
  <c r="L17" i="212"/>
  <c r="K17" i="212"/>
  <c r="J17" i="212"/>
  <c r="I17" i="212"/>
  <c r="H17" i="212"/>
  <c r="G17" i="212"/>
  <c r="F17" i="212"/>
  <c r="B17" i="212"/>
  <c r="AB16" i="212"/>
  <c r="M16" i="212"/>
  <c r="O17" i="212" s="1"/>
  <c r="K16" i="212"/>
  <c r="J16" i="212"/>
  <c r="I16" i="212"/>
  <c r="H16" i="212"/>
  <c r="G16" i="212"/>
  <c r="F16" i="212"/>
  <c r="B16" i="212"/>
  <c r="AB15" i="212"/>
  <c r="M15" i="212"/>
  <c r="O16" i="212" s="1"/>
  <c r="K15" i="212"/>
  <c r="J15" i="212"/>
  <c r="H15" i="212"/>
  <c r="I15" i="212" s="1"/>
  <c r="B15" i="212"/>
  <c r="AB14" i="212"/>
  <c r="M14" i="212"/>
  <c r="O15" i="212" s="1"/>
  <c r="K14" i="212"/>
  <c r="J14" i="212"/>
  <c r="H14" i="212"/>
  <c r="I14" i="212" s="1"/>
  <c r="B14" i="212"/>
  <c r="AB13" i="212"/>
  <c r="M13" i="212"/>
  <c r="O14" i="212" s="1"/>
  <c r="K13" i="212"/>
  <c r="J13" i="212"/>
  <c r="H13" i="212"/>
  <c r="I13" i="212" s="1"/>
  <c r="B13" i="212"/>
  <c r="AB12" i="212"/>
  <c r="M12" i="212"/>
  <c r="O13" i="212" s="1"/>
  <c r="K12" i="212"/>
  <c r="J12" i="212"/>
  <c r="H12" i="212"/>
  <c r="I12" i="212" s="1"/>
  <c r="B12" i="212"/>
  <c r="AB11" i="212"/>
  <c r="M11" i="212"/>
  <c r="O12" i="212" s="1"/>
  <c r="K11" i="212"/>
  <c r="J11" i="212"/>
  <c r="H11" i="212"/>
  <c r="I11" i="212" s="1"/>
  <c r="B11" i="212"/>
  <c r="AB10" i="212"/>
  <c r="M10" i="212"/>
  <c r="L10" i="212" s="1"/>
  <c r="K10" i="212"/>
  <c r="J10" i="212"/>
  <c r="H10" i="212"/>
  <c r="I10" i="212" s="1"/>
  <c r="B10" i="212"/>
  <c r="AB9" i="212"/>
  <c r="M9" i="212"/>
  <c r="O10" i="212" s="1"/>
  <c r="K9" i="212"/>
  <c r="J9" i="212"/>
  <c r="H9" i="212"/>
  <c r="I9" i="212" s="1"/>
  <c r="B9" i="212"/>
  <c r="AB8" i="212"/>
  <c r="X8" i="212"/>
  <c r="W8" i="212"/>
  <c r="V8" i="212"/>
  <c r="S8" i="212"/>
  <c r="M8" i="212"/>
  <c r="O9" i="212" s="1"/>
  <c r="K8" i="212"/>
  <c r="J8" i="212"/>
  <c r="I8" i="212"/>
  <c r="H8" i="212"/>
  <c r="B8" i="212"/>
  <c r="AB7" i="212"/>
  <c r="X7" i="212"/>
  <c r="W7" i="212"/>
  <c r="V7" i="212"/>
  <c r="S7" i="212"/>
  <c r="N7" i="212"/>
  <c r="M7" i="212"/>
  <c r="O8" i="212" s="1"/>
  <c r="L7" i="212"/>
  <c r="K7" i="212"/>
  <c r="J7" i="212"/>
  <c r="H7" i="212"/>
  <c r="I7" i="212" s="1"/>
  <c r="B7" i="212"/>
  <c r="AB6" i="212"/>
  <c r="X6" i="212"/>
  <c r="W6" i="212"/>
  <c r="V6" i="212"/>
  <c r="S6" i="212"/>
  <c r="O6" i="212"/>
  <c r="N6" i="212"/>
  <c r="M6" i="212"/>
  <c r="O7" i="212" s="1"/>
  <c r="K6" i="212"/>
  <c r="J6" i="212"/>
  <c r="H6" i="212"/>
  <c r="B6" i="212"/>
  <c r="V5" i="212"/>
  <c r="R33" i="212" s="1"/>
  <c r="E36" i="211"/>
  <c r="D36" i="211"/>
  <c r="C36" i="211"/>
  <c r="AB35" i="211"/>
  <c r="X35" i="211"/>
  <c r="W35" i="211"/>
  <c r="V35" i="211"/>
  <c r="M35" i="211"/>
  <c r="L35" i="211"/>
  <c r="K35" i="211"/>
  <c r="J35" i="211"/>
  <c r="I35" i="211"/>
  <c r="H35" i="211"/>
  <c r="G35" i="211"/>
  <c r="F35" i="211"/>
  <c r="B35" i="211"/>
  <c r="AB34" i="211"/>
  <c r="X34" i="211"/>
  <c r="W34" i="211"/>
  <c r="V34" i="211"/>
  <c r="M34" i="211"/>
  <c r="O35" i="211" s="1"/>
  <c r="L34" i="211"/>
  <c r="K34" i="211"/>
  <c r="J34" i="211"/>
  <c r="I34" i="211"/>
  <c r="H34" i="211"/>
  <c r="G34" i="211"/>
  <c r="F34" i="211"/>
  <c r="B34" i="211"/>
  <c r="AB33" i="211"/>
  <c r="M33" i="211"/>
  <c r="N34" i="211" s="1"/>
  <c r="K33" i="211"/>
  <c r="J33" i="211"/>
  <c r="H33" i="211"/>
  <c r="I33" i="211" s="1"/>
  <c r="B33" i="211"/>
  <c r="AB32" i="211"/>
  <c r="M32" i="211"/>
  <c r="N33" i="211" s="1"/>
  <c r="W33" i="211" s="1"/>
  <c r="K32" i="211"/>
  <c r="J32" i="211"/>
  <c r="H32" i="211"/>
  <c r="I32" i="211" s="1"/>
  <c r="B32" i="211"/>
  <c r="AB31" i="211"/>
  <c r="M31" i="211"/>
  <c r="O32" i="211" s="1"/>
  <c r="K31" i="211"/>
  <c r="J31" i="211"/>
  <c r="H31" i="211"/>
  <c r="I31" i="211" s="1"/>
  <c r="B31" i="211"/>
  <c r="AB30" i="211"/>
  <c r="M30" i="211"/>
  <c r="O31" i="211" s="1"/>
  <c r="K30" i="211"/>
  <c r="J30" i="211"/>
  <c r="H30" i="211"/>
  <c r="I30" i="211" s="1"/>
  <c r="B30" i="211"/>
  <c r="AB29" i="211"/>
  <c r="M29" i="211"/>
  <c r="N30" i="211" s="1"/>
  <c r="K29" i="211"/>
  <c r="J29" i="211"/>
  <c r="H29" i="211"/>
  <c r="I29" i="211" s="1"/>
  <c r="B29" i="211"/>
  <c r="AB28" i="211"/>
  <c r="M28" i="211"/>
  <c r="N29" i="211" s="1"/>
  <c r="X29" i="211" s="1"/>
  <c r="K28" i="211"/>
  <c r="J28" i="211"/>
  <c r="H28" i="211"/>
  <c r="I28" i="211" s="1"/>
  <c r="B28" i="211"/>
  <c r="AB27" i="211"/>
  <c r="M27" i="211"/>
  <c r="O28" i="211" s="1"/>
  <c r="K27" i="211"/>
  <c r="J27" i="211"/>
  <c r="H27" i="211"/>
  <c r="I27" i="211" s="1"/>
  <c r="B27" i="211"/>
  <c r="AB26" i="211"/>
  <c r="M26" i="211"/>
  <c r="O27" i="211" s="1"/>
  <c r="K26" i="211"/>
  <c r="J26" i="211"/>
  <c r="H26" i="211"/>
  <c r="I26" i="211" s="1"/>
  <c r="B26" i="211"/>
  <c r="AB25" i="211"/>
  <c r="X25" i="211"/>
  <c r="W25" i="211"/>
  <c r="V25" i="211"/>
  <c r="M25" i="211"/>
  <c r="N26" i="211" s="1"/>
  <c r="L25" i="211"/>
  <c r="K25" i="211"/>
  <c r="J25" i="211"/>
  <c r="I25" i="211"/>
  <c r="H25" i="211"/>
  <c r="G25" i="211"/>
  <c r="F25" i="211"/>
  <c r="B25" i="211"/>
  <c r="AB24" i="211"/>
  <c r="X24" i="211"/>
  <c r="W24" i="211"/>
  <c r="V24" i="211"/>
  <c r="M24" i="211"/>
  <c r="N25" i="211" s="1"/>
  <c r="L24" i="211"/>
  <c r="K24" i="211"/>
  <c r="J24" i="211"/>
  <c r="I24" i="211"/>
  <c r="H24" i="211"/>
  <c r="G24" i="211"/>
  <c r="F24" i="211"/>
  <c r="B24" i="211"/>
  <c r="AB23" i="211"/>
  <c r="X23" i="211"/>
  <c r="W23" i="211"/>
  <c r="V23" i="211"/>
  <c r="M23" i="211"/>
  <c r="O24" i="211" s="1"/>
  <c r="L23" i="211"/>
  <c r="K23" i="211"/>
  <c r="J23" i="211"/>
  <c r="I23" i="211"/>
  <c r="H23" i="211"/>
  <c r="G23" i="211"/>
  <c r="F23" i="211"/>
  <c r="B23" i="211"/>
  <c r="AB22" i="211"/>
  <c r="M22" i="211"/>
  <c r="O23" i="211" s="1"/>
  <c r="K22" i="211"/>
  <c r="J22" i="211"/>
  <c r="H22" i="211"/>
  <c r="I22" i="211" s="1"/>
  <c r="B22" i="211"/>
  <c r="AB21" i="211"/>
  <c r="M21" i="211"/>
  <c r="O22" i="211" s="1"/>
  <c r="K21" i="211"/>
  <c r="J21" i="211"/>
  <c r="H21" i="211"/>
  <c r="I21" i="211" s="1"/>
  <c r="B21" i="211"/>
  <c r="AB20" i="211"/>
  <c r="M20" i="211"/>
  <c r="N21" i="211" s="1"/>
  <c r="X21" i="211" s="1"/>
  <c r="K20" i="211"/>
  <c r="J20" i="211"/>
  <c r="H20" i="211"/>
  <c r="I20" i="211" s="1"/>
  <c r="B20" i="211"/>
  <c r="AB19" i="211"/>
  <c r="M19" i="211"/>
  <c r="O20" i="211" s="1"/>
  <c r="K19" i="211"/>
  <c r="J19" i="211"/>
  <c r="H19" i="211"/>
  <c r="I19" i="211" s="1"/>
  <c r="F19" i="211"/>
  <c r="B19" i="211"/>
  <c r="AB18" i="211"/>
  <c r="X18" i="211"/>
  <c r="W18" i="211"/>
  <c r="V18" i="211"/>
  <c r="M18" i="211"/>
  <c r="O19" i="211" s="1"/>
  <c r="L18" i="211"/>
  <c r="K18" i="211"/>
  <c r="J18" i="211"/>
  <c r="I18" i="211"/>
  <c r="H18" i="211"/>
  <c r="G18" i="211"/>
  <c r="F18" i="211"/>
  <c r="B18" i="211"/>
  <c r="AB17" i="211"/>
  <c r="X17" i="211"/>
  <c r="W17" i="211"/>
  <c r="V17" i="211"/>
  <c r="M17" i="211"/>
  <c r="O18" i="211" s="1"/>
  <c r="L17" i="211"/>
  <c r="K17" i="211"/>
  <c r="J17" i="211"/>
  <c r="I17" i="211"/>
  <c r="H17" i="211"/>
  <c r="G17" i="211"/>
  <c r="F17" i="211"/>
  <c r="B17" i="211"/>
  <c r="AB16" i="211"/>
  <c r="M16" i="211"/>
  <c r="N17" i="211" s="1"/>
  <c r="K16" i="211"/>
  <c r="J16" i="211"/>
  <c r="H16" i="211"/>
  <c r="I16" i="211" s="1"/>
  <c r="G16" i="211"/>
  <c r="B16" i="211"/>
  <c r="AB15" i="211"/>
  <c r="M15" i="211"/>
  <c r="O16" i="211" s="1"/>
  <c r="K15" i="211"/>
  <c r="J15" i="211"/>
  <c r="H15" i="211"/>
  <c r="I15" i="211" s="1"/>
  <c r="B15" i="211"/>
  <c r="AB14" i="211"/>
  <c r="M14" i="211"/>
  <c r="O15" i="211" s="1"/>
  <c r="K14" i="211"/>
  <c r="J14" i="211"/>
  <c r="H14" i="211"/>
  <c r="I14" i="211" s="1"/>
  <c r="B14" i="211"/>
  <c r="AB13" i="211"/>
  <c r="M13" i="211"/>
  <c r="G15" i="211" s="1"/>
  <c r="K13" i="211"/>
  <c r="J13" i="211"/>
  <c r="H13" i="211"/>
  <c r="I13" i="211" s="1"/>
  <c r="B13" i="211"/>
  <c r="AB12" i="211"/>
  <c r="M12" i="211"/>
  <c r="L12" i="211" s="1"/>
  <c r="K12" i="211"/>
  <c r="J12" i="211"/>
  <c r="H12" i="211"/>
  <c r="I12" i="211" s="1"/>
  <c r="B12" i="211"/>
  <c r="AB11" i="211"/>
  <c r="M11" i="211"/>
  <c r="O12" i="211" s="1"/>
  <c r="K11" i="211"/>
  <c r="J11" i="211"/>
  <c r="H11" i="211"/>
  <c r="I11" i="211" s="1"/>
  <c r="B11" i="211"/>
  <c r="AB10" i="211"/>
  <c r="M10" i="211"/>
  <c r="G12" i="211" s="1"/>
  <c r="K10" i="211"/>
  <c r="J10" i="211"/>
  <c r="H10" i="211"/>
  <c r="I10" i="211" s="1"/>
  <c r="B10" i="211"/>
  <c r="AB9" i="211"/>
  <c r="M9" i="211"/>
  <c r="N10" i="211" s="1"/>
  <c r="K9" i="211"/>
  <c r="J9" i="211"/>
  <c r="H9" i="211"/>
  <c r="I9" i="211" s="1"/>
  <c r="B9" i="211"/>
  <c r="AB8" i="211"/>
  <c r="X8" i="211"/>
  <c r="W8" i="211"/>
  <c r="V8" i="211"/>
  <c r="S8" i="211"/>
  <c r="M8" i="211"/>
  <c r="O9" i="211" s="1"/>
  <c r="L8" i="211"/>
  <c r="K8" i="211"/>
  <c r="J8" i="211"/>
  <c r="H8" i="211"/>
  <c r="B8" i="211"/>
  <c r="AB7" i="211"/>
  <c r="X7" i="211"/>
  <c r="W7" i="211"/>
  <c r="V7" i="211"/>
  <c r="S7" i="211"/>
  <c r="N7" i="211"/>
  <c r="M7" i="211"/>
  <c r="O8" i="211" s="1"/>
  <c r="L7" i="211"/>
  <c r="K7" i="211"/>
  <c r="J7" i="211"/>
  <c r="H7" i="211"/>
  <c r="I7" i="211" s="1"/>
  <c r="B7" i="211"/>
  <c r="AB6" i="211"/>
  <c r="X6" i="211"/>
  <c r="W6" i="211"/>
  <c r="V6" i="211"/>
  <c r="S6" i="211"/>
  <c r="O6" i="211"/>
  <c r="N6" i="211"/>
  <c r="M6" i="211"/>
  <c r="O7" i="211" s="1"/>
  <c r="L6" i="211"/>
  <c r="K6" i="211"/>
  <c r="J6" i="211"/>
  <c r="H6" i="211"/>
  <c r="I6" i="211" s="1"/>
  <c r="B6" i="211"/>
  <c r="V5" i="211"/>
  <c r="R33" i="211" s="1"/>
  <c r="E36" i="209"/>
  <c r="D36" i="209"/>
  <c r="C36" i="209"/>
  <c r="AB35" i="209"/>
  <c r="M35" i="209"/>
  <c r="L35" i="209" s="1"/>
  <c r="K35" i="209"/>
  <c r="J35" i="209"/>
  <c r="H35" i="209"/>
  <c r="I35" i="209" s="1"/>
  <c r="G35" i="209"/>
  <c r="F35" i="209"/>
  <c r="B35" i="209"/>
  <c r="AB34" i="209"/>
  <c r="M34" i="209"/>
  <c r="O35" i="209" s="1"/>
  <c r="K34" i="209"/>
  <c r="J34" i="209"/>
  <c r="H34" i="209"/>
  <c r="I34" i="209" s="1"/>
  <c r="B34" i="209"/>
  <c r="AB33" i="209"/>
  <c r="M33" i="209"/>
  <c r="O34" i="209" s="1"/>
  <c r="K33" i="209"/>
  <c r="J33" i="209"/>
  <c r="H33" i="209"/>
  <c r="I33" i="209" s="1"/>
  <c r="G33" i="209"/>
  <c r="B33" i="209"/>
  <c r="AB32" i="209"/>
  <c r="M32" i="209"/>
  <c r="N33" i="209" s="1"/>
  <c r="P33" i="209" s="1"/>
  <c r="K32" i="209"/>
  <c r="J32" i="209"/>
  <c r="H32" i="209"/>
  <c r="I32" i="209" s="1"/>
  <c r="G32" i="209"/>
  <c r="F32" i="209"/>
  <c r="B32" i="209"/>
  <c r="AB31" i="209"/>
  <c r="M31" i="209"/>
  <c r="O32" i="209" s="1"/>
  <c r="K31" i="209"/>
  <c r="J31" i="209"/>
  <c r="H31" i="209"/>
  <c r="I31" i="209" s="1"/>
  <c r="B31" i="209"/>
  <c r="AB30" i="209"/>
  <c r="M30" i="209"/>
  <c r="O31" i="209" s="1"/>
  <c r="K30" i="209"/>
  <c r="J30" i="209"/>
  <c r="H30" i="209"/>
  <c r="I30" i="209" s="1"/>
  <c r="B30" i="209"/>
  <c r="AB29" i="209"/>
  <c r="X29" i="209"/>
  <c r="W29" i="209"/>
  <c r="V29" i="209"/>
  <c r="M29" i="209"/>
  <c r="O30" i="209" s="1"/>
  <c r="L29" i="209"/>
  <c r="K29" i="209"/>
  <c r="J29" i="209"/>
  <c r="I29" i="209"/>
  <c r="H29" i="209"/>
  <c r="G29" i="209"/>
  <c r="F29" i="209"/>
  <c r="B29" i="209"/>
  <c r="AB28" i="209"/>
  <c r="M28" i="209"/>
  <c r="O29" i="209" s="1"/>
  <c r="K28" i="209"/>
  <c r="J28" i="209"/>
  <c r="H28" i="209"/>
  <c r="I28" i="209" s="1"/>
  <c r="B28" i="209"/>
  <c r="AB27" i="209"/>
  <c r="M27" i="209"/>
  <c r="O28" i="209" s="1"/>
  <c r="K27" i="209"/>
  <c r="J27" i="209"/>
  <c r="H27" i="209"/>
  <c r="I27" i="209" s="1"/>
  <c r="G27" i="209"/>
  <c r="B27" i="209"/>
  <c r="AB26" i="209"/>
  <c r="M26" i="209"/>
  <c r="O27" i="209" s="1"/>
  <c r="K26" i="209"/>
  <c r="J26" i="209"/>
  <c r="H26" i="209"/>
  <c r="I26" i="209" s="1"/>
  <c r="F26" i="209"/>
  <c r="B26" i="209"/>
  <c r="AB25" i="209"/>
  <c r="M25" i="209"/>
  <c r="O26" i="209" s="1"/>
  <c r="K25" i="209"/>
  <c r="J25" i="209"/>
  <c r="H25" i="209"/>
  <c r="I25" i="209" s="1"/>
  <c r="B25" i="209"/>
  <c r="AB24" i="209"/>
  <c r="M24" i="209"/>
  <c r="O25" i="209" s="1"/>
  <c r="K24" i="209"/>
  <c r="J24" i="209"/>
  <c r="H24" i="209"/>
  <c r="I24" i="209" s="1"/>
  <c r="B24" i="209"/>
  <c r="AB23" i="209"/>
  <c r="M23" i="209"/>
  <c r="O24" i="209" s="1"/>
  <c r="K23" i="209"/>
  <c r="J23" i="209"/>
  <c r="H23" i="209"/>
  <c r="I23" i="209" s="1"/>
  <c r="B23" i="209"/>
  <c r="AB22" i="209"/>
  <c r="M22" i="209"/>
  <c r="O23" i="209" s="1"/>
  <c r="K22" i="209"/>
  <c r="J22" i="209"/>
  <c r="H22" i="209"/>
  <c r="I22" i="209" s="1"/>
  <c r="B22" i="209"/>
  <c r="AB21" i="209"/>
  <c r="M21" i="209"/>
  <c r="N22" i="209" s="1"/>
  <c r="K21" i="209"/>
  <c r="J21" i="209"/>
  <c r="H21" i="209"/>
  <c r="I21" i="209" s="1"/>
  <c r="B21" i="209"/>
  <c r="AB20" i="209"/>
  <c r="M20" i="209"/>
  <c r="N21" i="209" s="1"/>
  <c r="X21" i="209" s="1"/>
  <c r="K20" i="209"/>
  <c r="J20" i="209"/>
  <c r="H20" i="209"/>
  <c r="I20" i="209" s="1"/>
  <c r="G20" i="209"/>
  <c r="B20" i="209"/>
  <c r="AB19" i="209"/>
  <c r="M19" i="209"/>
  <c r="O20" i="209" s="1"/>
  <c r="K19" i="209"/>
  <c r="J19" i="209"/>
  <c r="H19" i="209"/>
  <c r="I19" i="209" s="1"/>
  <c r="F19" i="209"/>
  <c r="B19" i="209"/>
  <c r="AB18" i="209"/>
  <c r="M18" i="209"/>
  <c r="O19" i="209" s="1"/>
  <c r="K18" i="209"/>
  <c r="J18" i="209"/>
  <c r="H18" i="209"/>
  <c r="I18" i="209" s="1"/>
  <c r="B18" i="209"/>
  <c r="AB17" i="209"/>
  <c r="M17" i="209"/>
  <c r="O18" i="209" s="1"/>
  <c r="K17" i="209"/>
  <c r="J17" i="209"/>
  <c r="H17" i="209"/>
  <c r="I17" i="209" s="1"/>
  <c r="G17" i="209"/>
  <c r="B17" i="209"/>
  <c r="AB16" i="209"/>
  <c r="M16" i="209"/>
  <c r="N17" i="209" s="1"/>
  <c r="X17" i="209" s="1"/>
  <c r="K16" i="209"/>
  <c r="J16" i="209"/>
  <c r="H16" i="209"/>
  <c r="I16" i="209" s="1"/>
  <c r="B16" i="209"/>
  <c r="AB15" i="209"/>
  <c r="M15" i="209"/>
  <c r="O16" i="209" s="1"/>
  <c r="K15" i="209"/>
  <c r="J15" i="209"/>
  <c r="H15" i="209"/>
  <c r="I15" i="209" s="1"/>
  <c r="B15" i="209"/>
  <c r="AB14" i="209"/>
  <c r="M14" i="209"/>
  <c r="O15" i="209" s="1"/>
  <c r="K14" i="209"/>
  <c r="J14" i="209"/>
  <c r="H14" i="209"/>
  <c r="I14" i="209" s="1"/>
  <c r="B14" i="209"/>
  <c r="AB13" i="209"/>
  <c r="M13" i="209"/>
  <c r="G15" i="209" s="1"/>
  <c r="K13" i="209"/>
  <c r="J13" i="209"/>
  <c r="H13" i="209"/>
  <c r="I13" i="209" s="1"/>
  <c r="B13" i="209"/>
  <c r="AB12" i="209"/>
  <c r="M12" i="209"/>
  <c r="G14" i="209" s="1"/>
  <c r="K12" i="209"/>
  <c r="J12" i="209"/>
  <c r="H12" i="209"/>
  <c r="B12" i="209"/>
  <c r="AB11" i="209"/>
  <c r="M11" i="209"/>
  <c r="O12" i="209" s="1"/>
  <c r="K11" i="209"/>
  <c r="J11" i="209"/>
  <c r="H11" i="209"/>
  <c r="I11" i="209" s="1"/>
  <c r="B11" i="209"/>
  <c r="AB10" i="209"/>
  <c r="M10" i="209"/>
  <c r="O11" i="209" s="1"/>
  <c r="K10" i="209"/>
  <c r="J10" i="209"/>
  <c r="H10" i="209"/>
  <c r="I10" i="209" s="1"/>
  <c r="B10" i="209"/>
  <c r="AB9" i="209"/>
  <c r="M9" i="209"/>
  <c r="G11" i="209" s="1"/>
  <c r="K9" i="209"/>
  <c r="J9" i="209"/>
  <c r="H9" i="209"/>
  <c r="I9" i="209" s="1"/>
  <c r="B9" i="209"/>
  <c r="AB8" i="209"/>
  <c r="X8" i="209"/>
  <c r="W8" i="209"/>
  <c r="V8" i="209"/>
  <c r="S8" i="209"/>
  <c r="M8" i="209"/>
  <c r="O9" i="209" s="1"/>
  <c r="L8" i="209"/>
  <c r="K8" i="209"/>
  <c r="J8" i="209"/>
  <c r="H8" i="209"/>
  <c r="I8" i="209" s="1"/>
  <c r="B8" i="209"/>
  <c r="AB7" i="209"/>
  <c r="X7" i="209"/>
  <c r="W7" i="209"/>
  <c r="V7" i="209"/>
  <c r="S7" i="209"/>
  <c r="N7" i="209"/>
  <c r="M7" i="209"/>
  <c r="O8" i="209" s="1"/>
  <c r="L7" i="209"/>
  <c r="K7" i="209"/>
  <c r="J7" i="209"/>
  <c r="H7" i="209"/>
  <c r="B7" i="209"/>
  <c r="AB6" i="209"/>
  <c r="X6" i="209"/>
  <c r="W6" i="209"/>
  <c r="V6" i="209"/>
  <c r="S6" i="209"/>
  <c r="O6" i="209"/>
  <c r="N6" i="209"/>
  <c r="M6" i="209"/>
  <c r="O7" i="209" s="1"/>
  <c r="L6" i="209"/>
  <c r="K6" i="209"/>
  <c r="J6" i="209"/>
  <c r="H6" i="209"/>
  <c r="I6" i="209" s="1"/>
  <c r="B6" i="209"/>
  <c r="V5" i="209"/>
  <c r="R33" i="209" s="1"/>
  <c r="E36" i="208"/>
  <c r="D36" i="208"/>
  <c r="C36" i="208"/>
  <c r="AB35" i="208"/>
  <c r="X35" i="208"/>
  <c r="W35" i="208"/>
  <c r="V35" i="208"/>
  <c r="M35" i="208"/>
  <c r="L35" i="208"/>
  <c r="K35" i="208"/>
  <c r="J35" i="208"/>
  <c r="I35" i="208"/>
  <c r="H35" i="208"/>
  <c r="G35" i="208"/>
  <c r="F35" i="208"/>
  <c r="B35" i="208"/>
  <c r="AB34" i="208"/>
  <c r="M34" i="208"/>
  <c r="O35" i="208" s="1"/>
  <c r="K34" i="208"/>
  <c r="J34" i="208"/>
  <c r="H34" i="208"/>
  <c r="I34" i="208" s="1"/>
  <c r="B34" i="208"/>
  <c r="AB33" i="208"/>
  <c r="M33" i="208"/>
  <c r="O34" i="208" s="1"/>
  <c r="K33" i="208"/>
  <c r="J33" i="208"/>
  <c r="H33" i="208"/>
  <c r="I33" i="208" s="1"/>
  <c r="B33" i="208"/>
  <c r="AB32" i="208"/>
  <c r="M32" i="208"/>
  <c r="O33" i="208" s="1"/>
  <c r="K32" i="208"/>
  <c r="J32" i="208"/>
  <c r="H32" i="208"/>
  <c r="I32" i="208" s="1"/>
  <c r="B32" i="208"/>
  <c r="AB31" i="208"/>
  <c r="M31" i="208"/>
  <c r="O32" i="208" s="1"/>
  <c r="K31" i="208"/>
  <c r="J31" i="208"/>
  <c r="H31" i="208"/>
  <c r="I31" i="208" s="1"/>
  <c r="B31" i="208"/>
  <c r="AB30" i="208"/>
  <c r="M30" i="208"/>
  <c r="O31" i="208" s="1"/>
  <c r="K30" i="208"/>
  <c r="J30" i="208"/>
  <c r="H30" i="208"/>
  <c r="I30" i="208" s="1"/>
  <c r="B30" i="208"/>
  <c r="AB29" i="208"/>
  <c r="M29" i="208"/>
  <c r="N30" i="208" s="1"/>
  <c r="K29" i="208"/>
  <c r="J29" i="208"/>
  <c r="H29" i="208"/>
  <c r="I29" i="208" s="1"/>
  <c r="B29" i="208"/>
  <c r="AB28" i="208"/>
  <c r="M28" i="208"/>
  <c r="N29" i="208" s="1"/>
  <c r="X29" i="208" s="1"/>
  <c r="K28" i="208"/>
  <c r="J28" i="208"/>
  <c r="H28" i="208"/>
  <c r="I28" i="208" s="1"/>
  <c r="B28" i="208"/>
  <c r="AB27" i="208"/>
  <c r="M27" i="208"/>
  <c r="O28" i="208" s="1"/>
  <c r="K27" i="208"/>
  <c r="J27" i="208"/>
  <c r="H27" i="208"/>
  <c r="I27" i="208" s="1"/>
  <c r="B27" i="208"/>
  <c r="AB26" i="208"/>
  <c r="X26" i="208"/>
  <c r="W26" i="208"/>
  <c r="V26" i="208"/>
  <c r="M26" i="208"/>
  <c r="O27" i="208" s="1"/>
  <c r="L26" i="208"/>
  <c r="K26" i="208"/>
  <c r="J26" i="208"/>
  <c r="I26" i="208"/>
  <c r="H26" i="208"/>
  <c r="G26" i="208"/>
  <c r="F26" i="208"/>
  <c r="B26" i="208"/>
  <c r="AB25" i="208"/>
  <c r="M25" i="208"/>
  <c r="N26" i="208" s="1"/>
  <c r="K25" i="208"/>
  <c r="J25" i="208"/>
  <c r="H25" i="208"/>
  <c r="I25" i="208" s="1"/>
  <c r="B25" i="208"/>
  <c r="AB24" i="208"/>
  <c r="M24" i="208"/>
  <c r="N25" i="208" s="1"/>
  <c r="W25" i="208" s="1"/>
  <c r="K24" i="208"/>
  <c r="J24" i="208"/>
  <c r="H24" i="208"/>
  <c r="I24" i="208" s="1"/>
  <c r="F24" i="208"/>
  <c r="B24" i="208"/>
  <c r="AB23" i="208"/>
  <c r="M23" i="208"/>
  <c r="O24" i="208" s="1"/>
  <c r="L23" i="208"/>
  <c r="K23" i="208"/>
  <c r="J23" i="208"/>
  <c r="H23" i="208"/>
  <c r="I23" i="208" s="1"/>
  <c r="B23" i="208"/>
  <c r="AB22" i="208"/>
  <c r="M22" i="208"/>
  <c r="O23" i="208" s="1"/>
  <c r="K22" i="208"/>
  <c r="J22" i="208"/>
  <c r="I22" i="208"/>
  <c r="H22" i="208"/>
  <c r="B22" i="208"/>
  <c r="AB21" i="208"/>
  <c r="M21" i="208"/>
  <c r="N22" i="208" s="1"/>
  <c r="P22" i="208" s="1"/>
  <c r="K21" i="208"/>
  <c r="J21" i="208"/>
  <c r="H21" i="208"/>
  <c r="I21" i="208" s="1"/>
  <c r="B21" i="208"/>
  <c r="AB20" i="208"/>
  <c r="M20" i="208"/>
  <c r="N21" i="208" s="1"/>
  <c r="W21" i="208" s="1"/>
  <c r="K20" i="208"/>
  <c r="J20" i="208"/>
  <c r="H20" i="208"/>
  <c r="I20" i="208" s="1"/>
  <c r="G20" i="208"/>
  <c r="B20" i="208"/>
  <c r="AB19" i="208"/>
  <c r="M19" i="208"/>
  <c r="O20" i="208" s="1"/>
  <c r="K19" i="208"/>
  <c r="J19" i="208"/>
  <c r="H19" i="208"/>
  <c r="I19" i="208" s="1"/>
  <c r="B19" i="208"/>
  <c r="AB18" i="208"/>
  <c r="M18" i="208"/>
  <c r="O19" i="208" s="1"/>
  <c r="K18" i="208"/>
  <c r="J18" i="208"/>
  <c r="H18" i="208"/>
  <c r="I18" i="208" s="1"/>
  <c r="B18" i="208"/>
  <c r="AB17" i="208"/>
  <c r="M17" i="208"/>
  <c r="N18" i="208" s="1"/>
  <c r="W18" i="208" s="1"/>
  <c r="K17" i="208"/>
  <c r="J17" i="208"/>
  <c r="H17" i="208"/>
  <c r="I17" i="208" s="1"/>
  <c r="B17" i="208"/>
  <c r="AB16" i="208"/>
  <c r="M16" i="208"/>
  <c r="N17" i="208" s="1"/>
  <c r="X17" i="208" s="1"/>
  <c r="K16" i="208"/>
  <c r="J16" i="208"/>
  <c r="H16" i="208"/>
  <c r="I16" i="208" s="1"/>
  <c r="B16" i="208"/>
  <c r="AB15" i="208"/>
  <c r="M15" i="208"/>
  <c r="O16" i="208" s="1"/>
  <c r="K15" i="208"/>
  <c r="J15" i="208"/>
  <c r="H15" i="208"/>
  <c r="I15" i="208" s="1"/>
  <c r="B15" i="208"/>
  <c r="AB14" i="208"/>
  <c r="M14" i="208"/>
  <c r="O15" i="208" s="1"/>
  <c r="K14" i="208"/>
  <c r="J14" i="208"/>
  <c r="H14" i="208"/>
  <c r="I14" i="208" s="1"/>
  <c r="B14" i="208"/>
  <c r="AB13" i="208"/>
  <c r="M13" i="208"/>
  <c r="N14" i="208" s="1"/>
  <c r="K13" i="208"/>
  <c r="J13" i="208"/>
  <c r="H13" i="208"/>
  <c r="I13" i="208" s="1"/>
  <c r="B13" i="208"/>
  <c r="AB12" i="208"/>
  <c r="M12" i="208"/>
  <c r="N13" i="208" s="1"/>
  <c r="L12" i="208"/>
  <c r="K12" i="208"/>
  <c r="J12" i="208"/>
  <c r="H12" i="208"/>
  <c r="B12" i="208"/>
  <c r="AB11" i="208"/>
  <c r="M11" i="208"/>
  <c r="O12" i="208" s="1"/>
  <c r="K11" i="208"/>
  <c r="J11" i="208"/>
  <c r="H11" i="208"/>
  <c r="I11" i="208" s="1"/>
  <c r="B11" i="208"/>
  <c r="AB10" i="208"/>
  <c r="M10" i="208"/>
  <c r="O11" i="208" s="1"/>
  <c r="K10" i="208"/>
  <c r="J10" i="208"/>
  <c r="H10" i="208"/>
  <c r="I10" i="208" s="1"/>
  <c r="B10" i="208"/>
  <c r="AB9" i="208"/>
  <c r="M9" i="208"/>
  <c r="N10" i="208" s="1"/>
  <c r="K9" i="208"/>
  <c r="J9" i="208"/>
  <c r="H9" i="208"/>
  <c r="I9" i="208" s="1"/>
  <c r="B9" i="208"/>
  <c r="AB8" i="208"/>
  <c r="X8" i="208"/>
  <c r="W8" i="208"/>
  <c r="V8" i="208"/>
  <c r="S8" i="208"/>
  <c r="M8" i="208"/>
  <c r="O9" i="208" s="1"/>
  <c r="L8" i="208"/>
  <c r="K8" i="208"/>
  <c r="J8" i="208"/>
  <c r="H8" i="208"/>
  <c r="I8" i="208" s="1"/>
  <c r="B8" i="208"/>
  <c r="AB7" i="208"/>
  <c r="X7" i="208"/>
  <c r="W7" i="208"/>
  <c r="V7" i="208"/>
  <c r="S7" i="208"/>
  <c r="N7" i="208"/>
  <c r="M7" i="208"/>
  <c r="O8" i="208" s="1"/>
  <c r="L7" i="208"/>
  <c r="K7" i="208"/>
  <c r="J7" i="208"/>
  <c r="H7" i="208"/>
  <c r="I7" i="208" s="1"/>
  <c r="B7" i="208"/>
  <c r="AB6" i="208"/>
  <c r="X6" i="208"/>
  <c r="W6" i="208"/>
  <c r="V6" i="208"/>
  <c r="S6" i="208"/>
  <c r="O6" i="208"/>
  <c r="N6" i="208"/>
  <c r="M6" i="208"/>
  <c r="O7" i="208" s="1"/>
  <c r="L6" i="208"/>
  <c r="K6" i="208"/>
  <c r="J6" i="208"/>
  <c r="H6" i="208"/>
  <c r="B6" i="208"/>
  <c r="V5" i="208"/>
  <c r="R33" i="208" s="1"/>
  <c r="E36" i="207"/>
  <c r="D36" i="207"/>
  <c r="C36" i="207"/>
  <c r="AB35" i="207"/>
  <c r="M35" i="207"/>
  <c r="L35" i="207" s="1"/>
  <c r="K35" i="207"/>
  <c r="J35" i="207"/>
  <c r="I35" i="207"/>
  <c r="H35" i="207"/>
  <c r="G35" i="207"/>
  <c r="F35" i="207"/>
  <c r="B35" i="207"/>
  <c r="AB34" i="207"/>
  <c r="M34" i="207"/>
  <c r="O35" i="207" s="1"/>
  <c r="K34" i="207"/>
  <c r="J34" i="207"/>
  <c r="H34" i="207"/>
  <c r="I34" i="207" s="1"/>
  <c r="B34" i="207"/>
  <c r="AB33" i="207"/>
  <c r="M33" i="207"/>
  <c r="O34" i="207" s="1"/>
  <c r="K33" i="207"/>
  <c r="J33" i="207"/>
  <c r="H33" i="207"/>
  <c r="I33" i="207" s="1"/>
  <c r="B33" i="207"/>
  <c r="AB32" i="207"/>
  <c r="M32" i="207"/>
  <c r="O33" i="207" s="1"/>
  <c r="K32" i="207"/>
  <c r="J32" i="207"/>
  <c r="H32" i="207"/>
  <c r="I32" i="207" s="1"/>
  <c r="G32" i="207"/>
  <c r="B32" i="207"/>
  <c r="AB31" i="207"/>
  <c r="M31" i="207"/>
  <c r="O32" i="207" s="1"/>
  <c r="K31" i="207"/>
  <c r="J31" i="207"/>
  <c r="H31" i="207"/>
  <c r="I31" i="207" s="1"/>
  <c r="B31" i="207"/>
  <c r="AB30" i="207"/>
  <c r="M30" i="207"/>
  <c r="O31" i="207" s="1"/>
  <c r="K30" i="207"/>
  <c r="J30" i="207"/>
  <c r="H30" i="207"/>
  <c r="I30" i="207" s="1"/>
  <c r="B30" i="207"/>
  <c r="AB29" i="207"/>
  <c r="M29" i="207"/>
  <c r="O30" i="207" s="1"/>
  <c r="K29" i="207"/>
  <c r="J29" i="207"/>
  <c r="H29" i="207"/>
  <c r="I29" i="207" s="1"/>
  <c r="G29" i="207"/>
  <c r="B29" i="207"/>
  <c r="AB28" i="207"/>
  <c r="M28" i="207"/>
  <c r="O29" i="207" s="1"/>
  <c r="K28" i="207"/>
  <c r="J28" i="207"/>
  <c r="H28" i="207"/>
  <c r="I28" i="207" s="1"/>
  <c r="F28" i="207"/>
  <c r="B28" i="207"/>
  <c r="AB27" i="207"/>
  <c r="X27" i="207"/>
  <c r="W27" i="207"/>
  <c r="V27" i="207"/>
  <c r="M27" i="207"/>
  <c r="O28" i="207" s="1"/>
  <c r="L27" i="207"/>
  <c r="K27" i="207"/>
  <c r="J27" i="207"/>
  <c r="I27" i="207"/>
  <c r="H27" i="207"/>
  <c r="G27" i="207"/>
  <c r="F27" i="207"/>
  <c r="B27" i="207"/>
  <c r="AB26" i="207"/>
  <c r="X26" i="207"/>
  <c r="W26" i="207"/>
  <c r="V26" i="207"/>
  <c r="M26" i="207"/>
  <c r="O27" i="207" s="1"/>
  <c r="L26" i="207"/>
  <c r="K26" i="207"/>
  <c r="J26" i="207"/>
  <c r="I26" i="207"/>
  <c r="H26" i="207"/>
  <c r="G26" i="207"/>
  <c r="F26" i="207"/>
  <c r="B26" i="207"/>
  <c r="AB25" i="207"/>
  <c r="X25" i="207"/>
  <c r="W25" i="207"/>
  <c r="V25" i="207"/>
  <c r="M25" i="207"/>
  <c r="O26" i="207" s="1"/>
  <c r="L25" i="207"/>
  <c r="K25" i="207"/>
  <c r="J25" i="207"/>
  <c r="I25" i="207"/>
  <c r="H25" i="207"/>
  <c r="G25" i="207"/>
  <c r="F25" i="207"/>
  <c r="B25" i="207"/>
  <c r="AB24" i="207"/>
  <c r="X24" i="207"/>
  <c r="W24" i="207"/>
  <c r="V24" i="207"/>
  <c r="M24" i="207"/>
  <c r="O25" i="207" s="1"/>
  <c r="L24" i="207"/>
  <c r="K24" i="207"/>
  <c r="J24" i="207"/>
  <c r="I24" i="207"/>
  <c r="H24" i="207"/>
  <c r="G24" i="207"/>
  <c r="F24" i="207"/>
  <c r="B24" i="207"/>
  <c r="AB23" i="207"/>
  <c r="M23" i="207"/>
  <c r="O24" i="207" s="1"/>
  <c r="K23" i="207"/>
  <c r="J23" i="207"/>
  <c r="I23" i="207"/>
  <c r="H23" i="207"/>
  <c r="F23" i="207"/>
  <c r="B23" i="207"/>
  <c r="AB22" i="207"/>
  <c r="M22" i="207"/>
  <c r="O23" i="207" s="1"/>
  <c r="K22" i="207"/>
  <c r="J22" i="207"/>
  <c r="I22" i="207"/>
  <c r="H22" i="207"/>
  <c r="G22" i="207"/>
  <c r="B22" i="207"/>
  <c r="AB21" i="207"/>
  <c r="M21" i="207"/>
  <c r="O22" i="207" s="1"/>
  <c r="K21" i="207"/>
  <c r="J21" i="207"/>
  <c r="H21" i="207"/>
  <c r="I21" i="207" s="1"/>
  <c r="B21" i="207"/>
  <c r="AB20" i="207"/>
  <c r="M20" i="207"/>
  <c r="O21" i="207" s="1"/>
  <c r="K20" i="207"/>
  <c r="J20" i="207"/>
  <c r="H20" i="207"/>
  <c r="I20" i="207" s="1"/>
  <c r="B20" i="207"/>
  <c r="AB19" i="207"/>
  <c r="M19" i="207"/>
  <c r="O20" i="207" s="1"/>
  <c r="K19" i="207"/>
  <c r="J19" i="207"/>
  <c r="I19" i="207"/>
  <c r="H19" i="207"/>
  <c r="B19" i="207"/>
  <c r="AB18" i="207"/>
  <c r="M18" i="207"/>
  <c r="O19" i="207" s="1"/>
  <c r="K18" i="207"/>
  <c r="J18" i="207"/>
  <c r="H18" i="207"/>
  <c r="I18" i="207" s="1"/>
  <c r="B18" i="207"/>
  <c r="AB17" i="207"/>
  <c r="M17" i="207"/>
  <c r="O18" i="207" s="1"/>
  <c r="K17" i="207"/>
  <c r="J17" i="207"/>
  <c r="H17" i="207"/>
  <c r="I17" i="207" s="1"/>
  <c r="B17" i="207"/>
  <c r="AB16" i="207"/>
  <c r="M16" i="207"/>
  <c r="O17" i="207" s="1"/>
  <c r="K16" i="207"/>
  <c r="J16" i="207"/>
  <c r="H16" i="207"/>
  <c r="I16" i="207" s="1"/>
  <c r="B16" i="207"/>
  <c r="AB15" i="207"/>
  <c r="M15" i="207"/>
  <c r="O16" i="207" s="1"/>
  <c r="K15" i="207"/>
  <c r="J15" i="207"/>
  <c r="H15" i="207"/>
  <c r="I15" i="207" s="1"/>
  <c r="B15" i="207"/>
  <c r="AB14" i="207"/>
  <c r="M14" i="207"/>
  <c r="O15" i="207" s="1"/>
  <c r="K14" i="207"/>
  <c r="J14" i="207"/>
  <c r="H14" i="207"/>
  <c r="I14" i="207" s="1"/>
  <c r="B14" i="207"/>
  <c r="AB13" i="207"/>
  <c r="M13" i="207"/>
  <c r="O14" i="207" s="1"/>
  <c r="K13" i="207"/>
  <c r="J13" i="207"/>
  <c r="H13" i="207"/>
  <c r="I13" i="207" s="1"/>
  <c r="B13" i="207"/>
  <c r="AB12" i="207"/>
  <c r="M12" i="207"/>
  <c r="O13" i="207" s="1"/>
  <c r="K12" i="207"/>
  <c r="J12" i="207"/>
  <c r="H12" i="207"/>
  <c r="I12" i="207" s="1"/>
  <c r="B12" i="207"/>
  <c r="AB11" i="207"/>
  <c r="M11" i="207"/>
  <c r="O12" i="207" s="1"/>
  <c r="K11" i="207"/>
  <c r="J11" i="207"/>
  <c r="H11" i="207"/>
  <c r="I11" i="207" s="1"/>
  <c r="B11" i="207"/>
  <c r="AB10" i="207"/>
  <c r="M10" i="207"/>
  <c r="O11" i="207" s="1"/>
  <c r="K10" i="207"/>
  <c r="J10" i="207"/>
  <c r="H10" i="207"/>
  <c r="I10" i="207" s="1"/>
  <c r="B10" i="207"/>
  <c r="AB9" i="207"/>
  <c r="X9" i="207"/>
  <c r="W9" i="207"/>
  <c r="V9" i="207"/>
  <c r="S9" i="207"/>
  <c r="M9" i="207"/>
  <c r="O10" i="207" s="1"/>
  <c r="L9" i="207"/>
  <c r="K9" i="207"/>
  <c r="J9" i="207"/>
  <c r="H9" i="207"/>
  <c r="I9" i="207" s="1"/>
  <c r="B9" i="207"/>
  <c r="AB8" i="207"/>
  <c r="X8" i="207"/>
  <c r="W8" i="207"/>
  <c r="V8" i="207"/>
  <c r="S8" i="207"/>
  <c r="N8" i="207"/>
  <c r="M8" i="207"/>
  <c r="O9" i="207" s="1"/>
  <c r="L8" i="207"/>
  <c r="K8" i="207"/>
  <c r="J8" i="207"/>
  <c r="H8" i="207"/>
  <c r="I8" i="207" s="1"/>
  <c r="B8" i="207"/>
  <c r="AB7" i="207"/>
  <c r="X7" i="207"/>
  <c r="W7" i="207"/>
  <c r="V7" i="207"/>
  <c r="S7" i="207"/>
  <c r="N7" i="207"/>
  <c r="M7" i="207"/>
  <c r="O8" i="207" s="1"/>
  <c r="L7" i="207"/>
  <c r="K7" i="207"/>
  <c r="J7" i="207"/>
  <c r="H7" i="207"/>
  <c r="I7" i="207" s="1"/>
  <c r="B7" i="207"/>
  <c r="AB6" i="207"/>
  <c r="X6" i="207"/>
  <c r="W6" i="207"/>
  <c r="V6" i="207"/>
  <c r="S6" i="207"/>
  <c r="O6" i="207"/>
  <c r="N6" i="207"/>
  <c r="M6" i="207"/>
  <c r="O7" i="207" s="1"/>
  <c r="L6" i="207"/>
  <c r="K6" i="207"/>
  <c r="J6" i="207"/>
  <c r="H6" i="207"/>
  <c r="I6" i="207" s="1"/>
  <c r="B6" i="207"/>
  <c r="V5" i="207"/>
  <c r="R33" i="207" s="1"/>
  <c r="E36" i="206"/>
  <c r="D36" i="206"/>
  <c r="C36" i="206"/>
  <c r="AB35" i="206"/>
  <c r="M35" i="206"/>
  <c r="L35" i="206" s="1"/>
  <c r="K35" i="206"/>
  <c r="J35" i="206"/>
  <c r="H35" i="206"/>
  <c r="I35" i="206" s="1"/>
  <c r="G35" i="206"/>
  <c r="F35" i="206"/>
  <c r="B35" i="206"/>
  <c r="AB34" i="206"/>
  <c r="M34" i="206"/>
  <c r="O35" i="206" s="1"/>
  <c r="K34" i="206"/>
  <c r="J34" i="206"/>
  <c r="H34" i="206"/>
  <c r="I34" i="206" s="1"/>
  <c r="B34" i="206"/>
  <c r="AB33" i="206"/>
  <c r="M33" i="206"/>
  <c r="O34" i="206" s="1"/>
  <c r="K33" i="206"/>
  <c r="J33" i="206"/>
  <c r="H33" i="206"/>
  <c r="I33" i="206" s="1"/>
  <c r="B33" i="206"/>
  <c r="AB32" i="206"/>
  <c r="M32" i="206"/>
  <c r="N33" i="206" s="1"/>
  <c r="V33" i="206" s="1"/>
  <c r="K32" i="206"/>
  <c r="J32" i="206"/>
  <c r="H32" i="206"/>
  <c r="I32" i="206" s="1"/>
  <c r="B32" i="206"/>
  <c r="AB31" i="206"/>
  <c r="M31" i="206"/>
  <c r="O32" i="206" s="1"/>
  <c r="K31" i="206"/>
  <c r="J31" i="206"/>
  <c r="H31" i="206"/>
  <c r="I31" i="206" s="1"/>
  <c r="B31" i="206"/>
  <c r="AB30" i="206"/>
  <c r="M30" i="206"/>
  <c r="O31" i="206" s="1"/>
  <c r="K30" i="206"/>
  <c r="J30" i="206"/>
  <c r="H30" i="206"/>
  <c r="I30" i="206" s="1"/>
  <c r="B30" i="206"/>
  <c r="AB29" i="206"/>
  <c r="M29" i="206"/>
  <c r="O30" i="206" s="1"/>
  <c r="K29" i="206"/>
  <c r="J29" i="206"/>
  <c r="H29" i="206"/>
  <c r="I29" i="206" s="1"/>
  <c r="B29" i="206"/>
  <c r="AB28" i="206"/>
  <c r="M28" i="206"/>
  <c r="O29" i="206" s="1"/>
  <c r="K28" i="206"/>
  <c r="J28" i="206"/>
  <c r="H28" i="206"/>
  <c r="I28" i="206" s="1"/>
  <c r="B28" i="206"/>
  <c r="AB27" i="206"/>
  <c r="M27" i="206"/>
  <c r="O28" i="206" s="1"/>
  <c r="K27" i="206"/>
  <c r="J27" i="206"/>
  <c r="H27" i="206"/>
  <c r="I27" i="206" s="1"/>
  <c r="B27" i="206"/>
  <c r="AB26" i="206"/>
  <c r="M26" i="206"/>
  <c r="O27" i="206" s="1"/>
  <c r="K26" i="206"/>
  <c r="J26" i="206"/>
  <c r="H26" i="206"/>
  <c r="I26" i="206" s="1"/>
  <c r="F26" i="206"/>
  <c r="B26" i="206"/>
  <c r="AB25" i="206"/>
  <c r="M25" i="206"/>
  <c r="O26" i="206" s="1"/>
  <c r="K25" i="206"/>
  <c r="J25" i="206"/>
  <c r="H25" i="206"/>
  <c r="I25" i="206" s="1"/>
  <c r="B25" i="206"/>
  <c r="AB24" i="206"/>
  <c r="M24" i="206"/>
  <c r="O25" i="206" s="1"/>
  <c r="K24" i="206"/>
  <c r="J24" i="206"/>
  <c r="H24" i="206"/>
  <c r="I24" i="206" s="1"/>
  <c r="B24" i="206"/>
  <c r="AB23" i="206"/>
  <c r="M23" i="206"/>
  <c r="O24" i="206" s="1"/>
  <c r="K23" i="206"/>
  <c r="J23" i="206"/>
  <c r="H23" i="206"/>
  <c r="I23" i="206" s="1"/>
  <c r="B23" i="206"/>
  <c r="AB22" i="206"/>
  <c r="M22" i="206"/>
  <c r="N23" i="206" s="1"/>
  <c r="X23" i="206" s="1"/>
  <c r="K22" i="206"/>
  <c r="J22" i="206"/>
  <c r="H22" i="206"/>
  <c r="I22" i="206" s="1"/>
  <c r="B22" i="206"/>
  <c r="AB21" i="206"/>
  <c r="M21" i="206"/>
  <c r="O22" i="206" s="1"/>
  <c r="L21" i="206"/>
  <c r="K21" i="206"/>
  <c r="J21" i="206"/>
  <c r="H21" i="206"/>
  <c r="I21" i="206" s="1"/>
  <c r="B21" i="206"/>
  <c r="AB20" i="206"/>
  <c r="M20" i="206"/>
  <c r="N21" i="206" s="1"/>
  <c r="K20" i="206"/>
  <c r="J20" i="206"/>
  <c r="H20" i="206"/>
  <c r="I20" i="206" s="1"/>
  <c r="B20" i="206"/>
  <c r="AB19" i="206"/>
  <c r="M19" i="206"/>
  <c r="O20" i="206" s="1"/>
  <c r="K19" i="206"/>
  <c r="J19" i="206"/>
  <c r="H19" i="206"/>
  <c r="I19" i="206" s="1"/>
  <c r="F19" i="206"/>
  <c r="B19" i="206"/>
  <c r="AB18" i="206"/>
  <c r="M18" i="206"/>
  <c r="O19" i="206" s="1"/>
  <c r="L18" i="206"/>
  <c r="K18" i="206"/>
  <c r="J18" i="206"/>
  <c r="H18" i="206"/>
  <c r="I18" i="206" s="1"/>
  <c r="B18" i="206"/>
  <c r="AB17" i="206"/>
  <c r="M17" i="206"/>
  <c r="O18" i="206" s="1"/>
  <c r="K17" i="206"/>
  <c r="J17" i="206"/>
  <c r="H17" i="206"/>
  <c r="I17" i="206" s="1"/>
  <c r="B17" i="206"/>
  <c r="AB16" i="206"/>
  <c r="M16" i="206"/>
  <c r="O17" i="206" s="1"/>
  <c r="K16" i="206"/>
  <c r="J16" i="206"/>
  <c r="H16" i="206"/>
  <c r="I16" i="206" s="1"/>
  <c r="B16" i="206"/>
  <c r="AB15" i="206"/>
  <c r="M15" i="206"/>
  <c r="O16" i="206" s="1"/>
  <c r="K15" i="206"/>
  <c r="J15" i="206"/>
  <c r="H15" i="206"/>
  <c r="I15" i="206" s="1"/>
  <c r="B15" i="206"/>
  <c r="AB14" i="206"/>
  <c r="M14" i="206"/>
  <c r="L14" i="206" s="1"/>
  <c r="K14" i="206"/>
  <c r="J14" i="206"/>
  <c r="H14" i="206"/>
  <c r="I14" i="206" s="1"/>
  <c r="B14" i="206"/>
  <c r="AB13" i="206"/>
  <c r="M13" i="206"/>
  <c r="O14" i="206" s="1"/>
  <c r="K13" i="206"/>
  <c r="J13" i="206"/>
  <c r="H13" i="206"/>
  <c r="I13" i="206" s="1"/>
  <c r="B13" i="206"/>
  <c r="AB12" i="206"/>
  <c r="M12" i="206"/>
  <c r="N13" i="206" s="1"/>
  <c r="K12" i="206"/>
  <c r="J12" i="206"/>
  <c r="H12" i="206"/>
  <c r="B12" i="206"/>
  <c r="AB11" i="206"/>
  <c r="M11" i="206"/>
  <c r="O12" i="206" s="1"/>
  <c r="K11" i="206"/>
  <c r="J11" i="206"/>
  <c r="H11" i="206"/>
  <c r="B11" i="206"/>
  <c r="AB10" i="206"/>
  <c r="M10" i="206"/>
  <c r="G12" i="206" s="1"/>
  <c r="K10" i="206"/>
  <c r="J10" i="206"/>
  <c r="H10" i="206"/>
  <c r="B10" i="206"/>
  <c r="AB9" i="206"/>
  <c r="M9" i="206"/>
  <c r="O10" i="206" s="1"/>
  <c r="K9" i="206"/>
  <c r="J9" i="206"/>
  <c r="H9" i="206"/>
  <c r="I9" i="206" s="1"/>
  <c r="B9" i="206"/>
  <c r="AB8" i="206"/>
  <c r="X8" i="206"/>
  <c r="W8" i="206"/>
  <c r="V8" i="206"/>
  <c r="S8" i="206"/>
  <c r="M8" i="206"/>
  <c r="O9" i="206" s="1"/>
  <c r="L8" i="206"/>
  <c r="K8" i="206"/>
  <c r="J8" i="206"/>
  <c r="H8" i="206"/>
  <c r="I8" i="206" s="1"/>
  <c r="B8" i="206"/>
  <c r="AB7" i="206"/>
  <c r="X7" i="206"/>
  <c r="W7" i="206"/>
  <c r="V7" i="206"/>
  <c r="S7" i="206"/>
  <c r="N7" i="206"/>
  <c r="M7" i="206"/>
  <c r="O8" i="206" s="1"/>
  <c r="L7" i="206"/>
  <c r="K7" i="206"/>
  <c r="J7" i="206"/>
  <c r="H7" i="206"/>
  <c r="I7" i="206" s="1"/>
  <c r="B7" i="206"/>
  <c r="AB6" i="206"/>
  <c r="X6" i="206"/>
  <c r="W6" i="206"/>
  <c r="V6" i="206"/>
  <c r="S6" i="206"/>
  <c r="O6" i="206"/>
  <c r="N6" i="206"/>
  <c r="M6" i="206"/>
  <c r="O7" i="206" s="1"/>
  <c r="L6" i="206"/>
  <c r="K6" i="206"/>
  <c r="J6" i="206"/>
  <c r="H6" i="206"/>
  <c r="I6" i="206" s="1"/>
  <c r="B6" i="206"/>
  <c r="V5" i="206"/>
  <c r="R33" i="206" s="1"/>
  <c r="E36" i="205"/>
  <c r="D36" i="205"/>
  <c r="C36" i="205"/>
  <c r="AB35" i="205"/>
  <c r="M35" i="205"/>
  <c r="L35" i="205"/>
  <c r="K35" i="205"/>
  <c r="J35" i="205"/>
  <c r="H35" i="205"/>
  <c r="I35" i="205" s="1"/>
  <c r="B35" i="205"/>
  <c r="AB34" i="205"/>
  <c r="M34" i="205"/>
  <c r="O35" i="205" s="1"/>
  <c r="K34" i="205"/>
  <c r="J34" i="205"/>
  <c r="H34" i="205"/>
  <c r="I34" i="205" s="1"/>
  <c r="B34" i="205"/>
  <c r="AB33" i="205"/>
  <c r="M33" i="205"/>
  <c r="O34" i="205" s="1"/>
  <c r="K33" i="205"/>
  <c r="J33" i="205"/>
  <c r="H33" i="205"/>
  <c r="I33" i="205" s="1"/>
  <c r="B33" i="205"/>
  <c r="AB32" i="205"/>
  <c r="M32" i="205"/>
  <c r="N33" i="205" s="1"/>
  <c r="K32" i="205"/>
  <c r="J32" i="205"/>
  <c r="H32" i="205"/>
  <c r="I32" i="205" s="1"/>
  <c r="B32" i="205"/>
  <c r="AB31" i="205"/>
  <c r="M31" i="205"/>
  <c r="O32" i="205" s="1"/>
  <c r="K31" i="205"/>
  <c r="J31" i="205"/>
  <c r="H31" i="205"/>
  <c r="I31" i="205" s="1"/>
  <c r="B31" i="205"/>
  <c r="AB30" i="205"/>
  <c r="M30" i="205"/>
  <c r="O31" i="205" s="1"/>
  <c r="K30" i="205"/>
  <c r="J30" i="205"/>
  <c r="H30" i="205"/>
  <c r="I30" i="205" s="1"/>
  <c r="B30" i="205"/>
  <c r="AB29" i="205"/>
  <c r="M29" i="205"/>
  <c r="O30" i="205" s="1"/>
  <c r="K29" i="205"/>
  <c r="J29" i="205"/>
  <c r="H29" i="205"/>
  <c r="I29" i="205" s="1"/>
  <c r="B29" i="205"/>
  <c r="AB28" i="205"/>
  <c r="M28" i="205"/>
  <c r="O29" i="205" s="1"/>
  <c r="K28" i="205"/>
  <c r="J28" i="205"/>
  <c r="H28" i="205"/>
  <c r="I28" i="205" s="1"/>
  <c r="B28" i="205"/>
  <c r="AB27" i="205"/>
  <c r="M27" i="205"/>
  <c r="O28" i="205" s="1"/>
  <c r="K27" i="205"/>
  <c r="J27" i="205"/>
  <c r="H27" i="205"/>
  <c r="I27" i="205" s="1"/>
  <c r="B27" i="205"/>
  <c r="AB26" i="205"/>
  <c r="M26" i="205"/>
  <c r="O27" i="205" s="1"/>
  <c r="K26" i="205"/>
  <c r="J26" i="205"/>
  <c r="H26" i="205"/>
  <c r="I26" i="205" s="1"/>
  <c r="B26" i="205"/>
  <c r="AB25" i="205"/>
  <c r="M25" i="205"/>
  <c r="O26" i="205" s="1"/>
  <c r="K25" i="205"/>
  <c r="J25" i="205"/>
  <c r="H25" i="205"/>
  <c r="I25" i="205" s="1"/>
  <c r="B25" i="205"/>
  <c r="AB24" i="205"/>
  <c r="M24" i="205"/>
  <c r="O25" i="205" s="1"/>
  <c r="K24" i="205"/>
  <c r="J24" i="205"/>
  <c r="H24" i="205"/>
  <c r="I24" i="205" s="1"/>
  <c r="B24" i="205"/>
  <c r="AB23" i="205"/>
  <c r="M23" i="205"/>
  <c r="O24" i="205" s="1"/>
  <c r="K23" i="205"/>
  <c r="J23" i="205"/>
  <c r="H23" i="205"/>
  <c r="I23" i="205" s="1"/>
  <c r="B23" i="205"/>
  <c r="AB22" i="205"/>
  <c r="M22" i="205"/>
  <c r="O23" i="205" s="1"/>
  <c r="K22" i="205"/>
  <c r="J22" i="205"/>
  <c r="H22" i="205"/>
  <c r="I22" i="205" s="1"/>
  <c r="B22" i="205"/>
  <c r="AB21" i="205"/>
  <c r="M21" i="205"/>
  <c r="O22" i="205" s="1"/>
  <c r="K21" i="205"/>
  <c r="J21" i="205"/>
  <c r="H21" i="205"/>
  <c r="I21" i="205" s="1"/>
  <c r="F21" i="205"/>
  <c r="B21" i="205"/>
  <c r="AB20" i="205"/>
  <c r="M20" i="205"/>
  <c r="O21" i="205" s="1"/>
  <c r="L20" i="205"/>
  <c r="K20" i="205"/>
  <c r="J20" i="205"/>
  <c r="H20" i="205"/>
  <c r="I20" i="205" s="1"/>
  <c r="B20" i="205"/>
  <c r="AB19" i="205"/>
  <c r="M19" i="205"/>
  <c r="O20" i="205" s="1"/>
  <c r="K19" i="205"/>
  <c r="J19" i="205"/>
  <c r="H19" i="205"/>
  <c r="I19" i="205" s="1"/>
  <c r="B19" i="205"/>
  <c r="AB18" i="205"/>
  <c r="M18" i="205"/>
  <c r="O19" i="205" s="1"/>
  <c r="K18" i="205"/>
  <c r="J18" i="205"/>
  <c r="H18" i="205"/>
  <c r="I18" i="205" s="1"/>
  <c r="B18" i="205"/>
  <c r="AB17" i="205"/>
  <c r="M17" i="205"/>
  <c r="O18" i="205" s="1"/>
  <c r="K17" i="205"/>
  <c r="J17" i="205"/>
  <c r="H17" i="205"/>
  <c r="I17" i="205" s="1"/>
  <c r="G17" i="205"/>
  <c r="B17" i="205"/>
  <c r="AB16" i="205"/>
  <c r="M16" i="205"/>
  <c r="O17" i="205" s="1"/>
  <c r="K16" i="205"/>
  <c r="J16" i="205"/>
  <c r="H16" i="205"/>
  <c r="I16" i="205" s="1"/>
  <c r="B16" i="205"/>
  <c r="AB15" i="205"/>
  <c r="M15" i="205"/>
  <c r="O16" i="205" s="1"/>
  <c r="K15" i="205"/>
  <c r="J15" i="205"/>
  <c r="H15" i="205"/>
  <c r="I15" i="205" s="1"/>
  <c r="B15" i="205"/>
  <c r="AB14" i="205"/>
  <c r="M14" i="205"/>
  <c r="N15" i="205" s="1"/>
  <c r="X15" i="205" s="1"/>
  <c r="K14" i="205"/>
  <c r="J14" i="205"/>
  <c r="H14" i="205"/>
  <c r="I14" i="205" s="1"/>
  <c r="B14" i="205"/>
  <c r="AB13" i="205"/>
  <c r="M13" i="205"/>
  <c r="O14" i="205" s="1"/>
  <c r="K13" i="205"/>
  <c r="J13" i="205"/>
  <c r="H13" i="205"/>
  <c r="I13" i="205" s="1"/>
  <c r="B13" i="205"/>
  <c r="AB12" i="205"/>
  <c r="M12" i="205"/>
  <c r="O13" i="205" s="1"/>
  <c r="K12" i="205"/>
  <c r="J12" i="205"/>
  <c r="H12" i="205"/>
  <c r="I12" i="205" s="1"/>
  <c r="B12" i="205"/>
  <c r="AB11" i="205"/>
  <c r="M11" i="205"/>
  <c r="O12" i="205" s="1"/>
  <c r="K11" i="205"/>
  <c r="J11" i="205"/>
  <c r="H11" i="205"/>
  <c r="I11" i="205" s="1"/>
  <c r="B11" i="205"/>
  <c r="AB10" i="205"/>
  <c r="M10" i="205"/>
  <c r="G12" i="205" s="1"/>
  <c r="K10" i="205"/>
  <c r="J10" i="205"/>
  <c r="H10" i="205"/>
  <c r="I10" i="205" s="1"/>
  <c r="B10" i="205"/>
  <c r="AB9" i="205"/>
  <c r="M9" i="205"/>
  <c r="O10" i="205" s="1"/>
  <c r="K9" i="205"/>
  <c r="J9" i="205"/>
  <c r="H9" i="205"/>
  <c r="I9" i="205" s="1"/>
  <c r="B9" i="205"/>
  <c r="AB8" i="205"/>
  <c r="X8" i="205"/>
  <c r="W8" i="205"/>
  <c r="V8" i="205"/>
  <c r="S8" i="205"/>
  <c r="M8" i="205"/>
  <c r="O9" i="205" s="1"/>
  <c r="L8" i="205"/>
  <c r="K8" i="205"/>
  <c r="J8" i="205"/>
  <c r="H8" i="205"/>
  <c r="I8" i="205" s="1"/>
  <c r="B8" i="205"/>
  <c r="AB7" i="205"/>
  <c r="X7" i="205"/>
  <c r="W7" i="205"/>
  <c r="V7" i="205"/>
  <c r="S7" i="205"/>
  <c r="N7" i="205"/>
  <c r="M7" i="205"/>
  <c r="O8" i="205" s="1"/>
  <c r="L7" i="205"/>
  <c r="K7" i="205"/>
  <c r="J7" i="205"/>
  <c r="H7" i="205"/>
  <c r="I7" i="205" s="1"/>
  <c r="B7" i="205"/>
  <c r="AB6" i="205"/>
  <c r="X6" i="205"/>
  <c r="W6" i="205"/>
  <c r="V6" i="205"/>
  <c r="S6" i="205"/>
  <c r="O6" i="205"/>
  <c r="N6" i="205"/>
  <c r="M6" i="205"/>
  <c r="O7" i="205" s="1"/>
  <c r="L6" i="205"/>
  <c r="K6" i="205"/>
  <c r="J6" i="205"/>
  <c r="H6" i="205"/>
  <c r="I6" i="205" s="1"/>
  <c r="B6" i="205"/>
  <c r="V5" i="205"/>
  <c r="R33" i="205" s="1"/>
  <c r="B35" i="203"/>
  <c r="B34" i="203"/>
  <c r="B33" i="203"/>
  <c r="B32" i="203"/>
  <c r="B31" i="203"/>
  <c r="B30" i="203"/>
  <c r="B29" i="203"/>
  <c r="B28" i="203"/>
  <c r="B27" i="203"/>
  <c r="B26" i="203"/>
  <c r="B25" i="203"/>
  <c r="B24" i="203"/>
  <c r="B23" i="203"/>
  <c r="B22" i="203"/>
  <c r="B21" i="203"/>
  <c r="B20" i="203"/>
  <c r="B19" i="203"/>
  <c r="B18" i="203"/>
  <c r="B17" i="203"/>
  <c r="B16" i="203"/>
  <c r="B15" i="203"/>
  <c r="B14" i="203"/>
  <c r="B13" i="203"/>
  <c r="B12" i="203"/>
  <c r="B11" i="203"/>
  <c r="B10" i="203"/>
  <c r="B9" i="203"/>
  <c r="B8" i="203"/>
  <c r="B7" i="203"/>
  <c r="B6" i="203"/>
  <c r="B35" i="202"/>
  <c r="B34" i="202"/>
  <c r="B33" i="202"/>
  <c r="B32" i="202"/>
  <c r="B31" i="202"/>
  <c r="B30" i="202"/>
  <c r="B29" i="202"/>
  <c r="B28" i="202"/>
  <c r="B27" i="202"/>
  <c r="B26" i="202"/>
  <c r="B25" i="202"/>
  <c r="B24" i="202"/>
  <c r="B23" i="202"/>
  <c r="B22" i="202"/>
  <c r="B21" i="202"/>
  <c r="B20" i="202"/>
  <c r="B19" i="202"/>
  <c r="B18" i="202"/>
  <c r="B17" i="202"/>
  <c r="B16" i="202"/>
  <c r="B15" i="202"/>
  <c r="B14" i="202"/>
  <c r="B13" i="202"/>
  <c r="B12" i="202"/>
  <c r="B11" i="202"/>
  <c r="B10" i="202"/>
  <c r="B9" i="202"/>
  <c r="B8" i="202"/>
  <c r="B7" i="202"/>
  <c r="B6" i="202"/>
  <c r="B35" i="201"/>
  <c r="B34" i="201"/>
  <c r="B33" i="201"/>
  <c r="B32" i="201"/>
  <c r="B31" i="201"/>
  <c r="B30" i="201"/>
  <c r="B29" i="201"/>
  <c r="B28" i="201"/>
  <c r="B27" i="201"/>
  <c r="B26" i="201"/>
  <c r="B25" i="201"/>
  <c r="B24" i="201"/>
  <c r="B23" i="201"/>
  <c r="B22" i="201"/>
  <c r="B21" i="201"/>
  <c r="B20" i="201"/>
  <c r="B19" i="201"/>
  <c r="B18" i="201"/>
  <c r="B17" i="201"/>
  <c r="B16" i="201"/>
  <c r="B15" i="201"/>
  <c r="B14" i="201"/>
  <c r="B13" i="201"/>
  <c r="B12" i="201"/>
  <c r="B11" i="201"/>
  <c r="B10" i="201"/>
  <c r="B9" i="201"/>
  <c r="B8" i="201"/>
  <c r="B7" i="201"/>
  <c r="B6" i="201"/>
  <c r="B35" i="200"/>
  <c r="B34" i="200"/>
  <c r="B33" i="200"/>
  <c r="B32" i="200"/>
  <c r="B31" i="200"/>
  <c r="B30" i="200"/>
  <c r="B29" i="200"/>
  <c r="B28" i="200"/>
  <c r="B27" i="200"/>
  <c r="B26" i="200"/>
  <c r="B25" i="200"/>
  <c r="B24" i="200"/>
  <c r="B23" i="200"/>
  <c r="B22" i="200"/>
  <c r="B21" i="200"/>
  <c r="B20" i="200"/>
  <c r="B19" i="200"/>
  <c r="B18" i="200"/>
  <c r="B17" i="200"/>
  <c r="B16" i="200"/>
  <c r="B15" i="200"/>
  <c r="B14" i="200"/>
  <c r="B13" i="200"/>
  <c r="B12" i="200"/>
  <c r="B11" i="200"/>
  <c r="B10" i="200"/>
  <c r="B9" i="200"/>
  <c r="B8" i="200"/>
  <c r="B7" i="200"/>
  <c r="B6" i="200"/>
  <c r="B35" i="199"/>
  <c r="B34" i="199"/>
  <c r="B33" i="199"/>
  <c r="B32" i="199"/>
  <c r="B31" i="199"/>
  <c r="B30" i="199"/>
  <c r="B29" i="199"/>
  <c r="B28" i="199"/>
  <c r="B27" i="199"/>
  <c r="B26" i="199"/>
  <c r="B25" i="199"/>
  <c r="B24" i="199"/>
  <c r="B23" i="199"/>
  <c r="B22" i="199"/>
  <c r="B21" i="199"/>
  <c r="B20" i="199"/>
  <c r="B19" i="199"/>
  <c r="B18" i="199"/>
  <c r="B17" i="199"/>
  <c r="B16" i="199"/>
  <c r="B15" i="199"/>
  <c r="B14" i="199"/>
  <c r="B13" i="199"/>
  <c r="B12" i="199"/>
  <c r="B11" i="199"/>
  <c r="B10" i="199"/>
  <c r="B9" i="199"/>
  <c r="B8" i="199"/>
  <c r="B7" i="199"/>
  <c r="B6" i="199"/>
  <c r="B35" i="198"/>
  <c r="B34" i="198"/>
  <c r="B33" i="198"/>
  <c r="B32" i="198"/>
  <c r="B31" i="198"/>
  <c r="B30" i="198"/>
  <c r="B29" i="198"/>
  <c r="B28" i="198"/>
  <c r="B27" i="198"/>
  <c r="B26" i="198"/>
  <c r="B25" i="198"/>
  <c r="B24" i="198"/>
  <c r="B23" i="198"/>
  <c r="B22" i="198"/>
  <c r="B21" i="198"/>
  <c r="B20" i="198"/>
  <c r="B19" i="198"/>
  <c r="B18" i="198"/>
  <c r="B17" i="198"/>
  <c r="B16" i="198"/>
  <c r="B15" i="198"/>
  <c r="B14" i="198"/>
  <c r="B13" i="198"/>
  <c r="B12" i="198"/>
  <c r="B11" i="198"/>
  <c r="B10" i="198"/>
  <c r="B9" i="198"/>
  <c r="B8" i="198"/>
  <c r="B7" i="198"/>
  <c r="B6" i="198"/>
  <c r="B35" i="197"/>
  <c r="B34" i="197"/>
  <c r="B33" i="197"/>
  <c r="B32" i="197"/>
  <c r="B31" i="197"/>
  <c r="B30" i="197"/>
  <c r="B29" i="197"/>
  <c r="B28" i="197"/>
  <c r="B27" i="197"/>
  <c r="B26" i="197"/>
  <c r="B25" i="197"/>
  <c r="B24" i="197"/>
  <c r="B23" i="197"/>
  <c r="B22" i="197"/>
  <c r="B21" i="197"/>
  <c r="B20" i="197"/>
  <c r="B19" i="197"/>
  <c r="B18" i="197"/>
  <c r="B17" i="197"/>
  <c r="B16" i="197"/>
  <c r="B15" i="197"/>
  <c r="B14" i="197"/>
  <c r="B13" i="197"/>
  <c r="B12" i="197"/>
  <c r="B11" i="197"/>
  <c r="B10" i="197"/>
  <c r="B9" i="197"/>
  <c r="B8" i="197"/>
  <c r="B7" i="197"/>
  <c r="B6" i="197"/>
  <c r="B35" i="196"/>
  <c r="B34" i="196"/>
  <c r="B33" i="196"/>
  <c r="B32" i="196"/>
  <c r="B31" i="196"/>
  <c r="B30" i="196"/>
  <c r="B29" i="196"/>
  <c r="B28" i="196"/>
  <c r="B27" i="196"/>
  <c r="B26" i="196"/>
  <c r="B25" i="196"/>
  <c r="B24" i="196"/>
  <c r="B23" i="196"/>
  <c r="B22" i="196"/>
  <c r="B21" i="196"/>
  <c r="B20" i="196"/>
  <c r="B19" i="196"/>
  <c r="B18" i="196"/>
  <c r="B17" i="196"/>
  <c r="B16" i="196"/>
  <c r="B15" i="196"/>
  <c r="B14" i="196"/>
  <c r="B13" i="196"/>
  <c r="B12" i="196"/>
  <c r="B11" i="196"/>
  <c r="B10" i="196"/>
  <c r="B9" i="196"/>
  <c r="B8" i="196"/>
  <c r="B7" i="196"/>
  <c r="B6" i="196"/>
  <c r="B35" i="195"/>
  <c r="B34" i="195"/>
  <c r="B33" i="195"/>
  <c r="B32" i="195"/>
  <c r="B31" i="195"/>
  <c r="B30" i="195"/>
  <c r="B29" i="195"/>
  <c r="B28" i="195"/>
  <c r="B27" i="195"/>
  <c r="B26" i="195"/>
  <c r="B25" i="195"/>
  <c r="B24" i="195"/>
  <c r="B23" i="195"/>
  <c r="B22" i="195"/>
  <c r="B21" i="195"/>
  <c r="B20" i="195"/>
  <c r="B19" i="195"/>
  <c r="B18" i="195"/>
  <c r="B17" i="195"/>
  <c r="B16" i="195"/>
  <c r="B15" i="195"/>
  <c r="B14" i="195"/>
  <c r="B13" i="195"/>
  <c r="B12" i="195"/>
  <c r="B11" i="195"/>
  <c r="B10" i="195"/>
  <c r="B9" i="195"/>
  <c r="B8" i="195"/>
  <c r="B7" i="195"/>
  <c r="B6" i="195"/>
  <c r="B35" i="194"/>
  <c r="B34" i="194"/>
  <c r="B33" i="194"/>
  <c r="B32" i="194"/>
  <c r="B31" i="194"/>
  <c r="B30" i="194"/>
  <c r="B29" i="194"/>
  <c r="B28" i="194"/>
  <c r="B27" i="194"/>
  <c r="B26" i="194"/>
  <c r="B25" i="194"/>
  <c r="B24" i="194"/>
  <c r="B23" i="194"/>
  <c r="B22" i="194"/>
  <c r="B21" i="194"/>
  <c r="B20" i="194"/>
  <c r="B19" i="194"/>
  <c r="B18" i="194"/>
  <c r="B17" i="194"/>
  <c r="B16" i="194"/>
  <c r="B15" i="194"/>
  <c r="B14" i="194"/>
  <c r="B13" i="194"/>
  <c r="B12" i="194"/>
  <c r="B11" i="194"/>
  <c r="B10" i="194"/>
  <c r="B9" i="194"/>
  <c r="B8" i="194"/>
  <c r="B7" i="194"/>
  <c r="B6" i="194"/>
  <c r="B35" i="193"/>
  <c r="B34" i="193"/>
  <c r="B33" i="193"/>
  <c r="B32" i="193"/>
  <c r="B31" i="193"/>
  <c r="B30" i="193"/>
  <c r="B29" i="193"/>
  <c r="B28" i="193"/>
  <c r="B27" i="193"/>
  <c r="B26" i="193"/>
  <c r="B25" i="193"/>
  <c r="B24" i="193"/>
  <c r="B23" i="193"/>
  <c r="B22" i="193"/>
  <c r="B21" i="193"/>
  <c r="B20" i="193"/>
  <c r="B19" i="193"/>
  <c r="B18" i="193"/>
  <c r="B17" i="193"/>
  <c r="B16" i="193"/>
  <c r="B15" i="193"/>
  <c r="B14" i="193"/>
  <c r="B13" i="193"/>
  <c r="B12" i="193"/>
  <c r="B11" i="193"/>
  <c r="B10" i="193"/>
  <c r="B9" i="193"/>
  <c r="B8" i="193"/>
  <c r="B7" i="193"/>
  <c r="B35" i="190"/>
  <c r="B34" i="190"/>
  <c r="B33" i="190"/>
  <c r="B32" i="190"/>
  <c r="B31" i="190"/>
  <c r="B30" i="190"/>
  <c r="B29" i="190"/>
  <c r="B28" i="190"/>
  <c r="B27" i="190"/>
  <c r="B26" i="190"/>
  <c r="B25" i="190"/>
  <c r="B24" i="190"/>
  <c r="B23" i="190"/>
  <c r="B22" i="190"/>
  <c r="B21" i="190"/>
  <c r="B20" i="190"/>
  <c r="B19" i="190"/>
  <c r="B18" i="190"/>
  <c r="B17" i="190"/>
  <c r="B16" i="190"/>
  <c r="B15" i="190"/>
  <c r="B14" i="190"/>
  <c r="B13" i="190"/>
  <c r="B12" i="190"/>
  <c r="B11" i="190"/>
  <c r="B10" i="190"/>
  <c r="B9" i="190"/>
  <c r="B8" i="190"/>
  <c r="B7" i="190"/>
  <c r="B6" i="190"/>
  <c r="B35" i="189"/>
  <c r="B34" i="189"/>
  <c r="B33" i="189"/>
  <c r="B32" i="189"/>
  <c r="B31" i="189"/>
  <c r="B30" i="189"/>
  <c r="B29" i="189"/>
  <c r="B28" i="189"/>
  <c r="B27" i="189"/>
  <c r="B26" i="189"/>
  <c r="B25" i="189"/>
  <c r="B24" i="189"/>
  <c r="B23" i="189"/>
  <c r="B22" i="189"/>
  <c r="B21" i="189"/>
  <c r="B20" i="189"/>
  <c r="B19" i="189"/>
  <c r="B18" i="189"/>
  <c r="B17" i="189"/>
  <c r="B16" i="189"/>
  <c r="B15" i="189"/>
  <c r="B14" i="189"/>
  <c r="B13" i="189"/>
  <c r="B12" i="189"/>
  <c r="B11" i="189"/>
  <c r="B10" i="189"/>
  <c r="B9" i="189"/>
  <c r="B8" i="189"/>
  <c r="B7" i="189"/>
  <c r="B6" i="189"/>
  <c r="B35" i="126"/>
  <c r="B34" i="126"/>
  <c r="B33" i="126"/>
  <c r="B32" i="126"/>
  <c r="B31" i="126"/>
  <c r="B30" i="126"/>
  <c r="B29" i="126"/>
  <c r="B28" i="126"/>
  <c r="B27" i="126"/>
  <c r="B26" i="126"/>
  <c r="B25" i="126"/>
  <c r="B24" i="126"/>
  <c r="B23" i="126"/>
  <c r="B22" i="126"/>
  <c r="B21" i="126"/>
  <c r="B20" i="126"/>
  <c r="B19" i="126"/>
  <c r="B18" i="126"/>
  <c r="B17" i="126"/>
  <c r="B16" i="126"/>
  <c r="B15" i="126"/>
  <c r="B14" i="126"/>
  <c r="B13" i="126"/>
  <c r="B12" i="126"/>
  <c r="B11" i="126"/>
  <c r="B10" i="126"/>
  <c r="B9" i="126"/>
  <c r="B8" i="126"/>
  <c r="B7" i="126"/>
  <c r="B6" i="126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B6" i="27"/>
  <c r="V5" i="204"/>
  <c r="E36" i="203"/>
  <c r="D36" i="203"/>
  <c r="C36" i="203"/>
  <c r="AB35" i="203"/>
  <c r="M35" i="203"/>
  <c r="L35" i="203" s="1"/>
  <c r="K35" i="203"/>
  <c r="J35" i="203"/>
  <c r="I35" i="203"/>
  <c r="H35" i="203"/>
  <c r="G35" i="203"/>
  <c r="F35" i="203"/>
  <c r="AB34" i="203"/>
  <c r="M34" i="203"/>
  <c r="O35" i="203" s="1"/>
  <c r="K34" i="203"/>
  <c r="J34" i="203"/>
  <c r="H34" i="203"/>
  <c r="I34" i="203" s="1"/>
  <c r="AB33" i="203"/>
  <c r="M33" i="203"/>
  <c r="O34" i="203" s="1"/>
  <c r="K33" i="203"/>
  <c r="J33" i="203"/>
  <c r="H33" i="203"/>
  <c r="I33" i="203" s="1"/>
  <c r="G33" i="203"/>
  <c r="AB32" i="203"/>
  <c r="M32" i="203"/>
  <c r="O33" i="203" s="1"/>
  <c r="K32" i="203"/>
  <c r="J32" i="203"/>
  <c r="H32" i="203"/>
  <c r="I32" i="203" s="1"/>
  <c r="F32" i="203"/>
  <c r="AB31" i="203"/>
  <c r="M31" i="203"/>
  <c r="O32" i="203" s="1"/>
  <c r="K31" i="203"/>
  <c r="J31" i="203"/>
  <c r="H31" i="203"/>
  <c r="I31" i="203" s="1"/>
  <c r="AB30" i="203"/>
  <c r="M30" i="203"/>
  <c r="O31" i="203" s="1"/>
  <c r="K30" i="203"/>
  <c r="J30" i="203"/>
  <c r="H30" i="203"/>
  <c r="I30" i="203" s="1"/>
  <c r="AB29" i="203"/>
  <c r="M29" i="203"/>
  <c r="O30" i="203" s="1"/>
  <c r="K29" i="203"/>
  <c r="J29" i="203"/>
  <c r="H29" i="203"/>
  <c r="I29" i="203" s="1"/>
  <c r="AB28" i="203"/>
  <c r="M28" i="203"/>
  <c r="O29" i="203" s="1"/>
  <c r="K28" i="203"/>
  <c r="J28" i="203"/>
  <c r="H28" i="203"/>
  <c r="I28" i="203" s="1"/>
  <c r="AB27" i="203"/>
  <c r="M27" i="203"/>
  <c r="O28" i="203" s="1"/>
  <c r="K27" i="203"/>
  <c r="J27" i="203"/>
  <c r="H27" i="203"/>
  <c r="I27" i="203" s="1"/>
  <c r="G27" i="203"/>
  <c r="F27" i="203"/>
  <c r="AB26" i="203"/>
  <c r="M26" i="203"/>
  <c r="O27" i="203" s="1"/>
  <c r="K26" i="203"/>
  <c r="J26" i="203"/>
  <c r="H26" i="203"/>
  <c r="I26" i="203" s="1"/>
  <c r="G26" i="203"/>
  <c r="AB25" i="203"/>
  <c r="M25" i="203"/>
  <c r="O26" i="203" s="1"/>
  <c r="K25" i="203"/>
  <c r="J25" i="203"/>
  <c r="H25" i="203"/>
  <c r="I25" i="203" s="1"/>
  <c r="AB24" i="203"/>
  <c r="M24" i="203"/>
  <c r="O25" i="203" s="1"/>
  <c r="K24" i="203"/>
  <c r="J24" i="203"/>
  <c r="H24" i="203"/>
  <c r="I24" i="203" s="1"/>
  <c r="AB23" i="203"/>
  <c r="M23" i="203"/>
  <c r="O24" i="203" s="1"/>
  <c r="K23" i="203"/>
  <c r="J23" i="203"/>
  <c r="H23" i="203"/>
  <c r="I23" i="203" s="1"/>
  <c r="AB22" i="203"/>
  <c r="M22" i="203"/>
  <c r="O23" i="203" s="1"/>
  <c r="L22" i="203"/>
  <c r="K22" i="203"/>
  <c r="J22" i="203"/>
  <c r="H22" i="203"/>
  <c r="I22" i="203" s="1"/>
  <c r="AB21" i="203"/>
  <c r="M21" i="203"/>
  <c r="O22" i="203" s="1"/>
  <c r="K21" i="203"/>
  <c r="J21" i="203"/>
  <c r="H21" i="203"/>
  <c r="I21" i="203" s="1"/>
  <c r="AB20" i="203"/>
  <c r="M20" i="203"/>
  <c r="O21" i="203" s="1"/>
  <c r="L20" i="203"/>
  <c r="K20" i="203"/>
  <c r="J20" i="203"/>
  <c r="H20" i="203"/>
  <c r="I20" i="203" s="1"/>
  <c r="AB19" i="203"/>
  <c r="M19" i="203"/>
  <c r="O20" i="203" s="1"/>
  <c r="K19" i="203"/>
  <c r="J19" i="203"/>
  <c r="H19" i="203"/>
  <c r="I19" i="203" s="1"/>
  <c r="G19" i="203"/>
  <c r="AB18" i="203"/>
  <c r="M18" i="203"/>
  <c r="O19" i="203" s="1"/>
  <c r="K18" i="203"/>
  <c r="J18" i="203"/>
  <c r="H18" i="203"/>
  <c r="I18" i="203" s="1"/>
  <c r="F18" i="203"/>
  <c r="AB17" i="203"/>
  <c r="M17" i="203"/>
  <c r="O18" i="203" s="1"/>
  <c r="K17" i="203"/>
  <c r="J17" i="203"/>
  <c r="I17" i="203"/>
  <c r="H17" i="203"/>
  <c r="G17" i="203"/>
  <c r="F17" i="203"/>
  <c r="AB16" i="203"/>
  <c r="M16" i="203"/>
  <c r="O17" i="203" s="1"/>
  <c r="K16" i="203"/>
  <c r="J16" i="203"/>
  <c r="H16" i="203"/>
  <c r="I16" i="203" s="1"/>
  <c r="F16" i="203"/>
  <c r="AB15" i="203"/>
  <c r="M15" i="203"/>
  <c r="O16" i="203" s="1"/>
  <c r="K15" i="203"/>
  <c r="J15" i="203"/>
  <c r="H15" i="203"/>
  <c r="I15" i="203" s="1"/>
  <c r="AB14" i="203"/>
  <c r="M14" i="203"/>
  <c r="O15" i="203" s="1"/>
  <c r="K14" i="203"/>
  <c r="J14" i="203"/>
  <c r="H14" i="203"/>
  <c r="I14" i="203" s="1"/>
  <c r="AB13" i="203"/>
  <c r="M13" i="203"/>
  <c r="O14" i="203" s="1"/>
  <c r="K13" i="203"/>
  <c r="J13" i="203"/>
  <c r="H13" i="203"/>
  <c r="I13" i="203" s="1"/>
  <c r="AB12" i="203"/>
  <c r="M12" i="203"/>
  <c r="O13" i="203" s="1"/>
  <c r="K12" i="203"/>
  <c r="J12" i="203"/>
  <c r="H12" i="203"/>
  <c r="I12" i="203" s="1"/>
  <c r="AB11" i="203"/>
  <c r="M11" i="203"/>
  <c r="O12" i="203" s="1"/>
  <c r="K11" i="203"/>
  <c r="J11" i="203"/>
  <c r="H11" i="203"/>
  <c r="I11" i="203" s="1"/>
  <c r="G11" i="203"/>
  <c r="AB10" i="203"/>
  <c r="M10" i="203"/>
  <c r="O11" i="203" s="1"/>
  <c r="K10" i="203"/>
  <c r="J10" i="203"/>
  <c r="H10" i="203"/>
  <c r="I10" i="203" s="1"/>
  <c r="AB9" i="203"/>
  <c r="M9" i="203"/>
  <c r="O10" i="203" s="1"/>
  <c r="K9" i="203"/>
  <c r="J9" i="203"/>
  <c r="H9" i="203"/>
  <c r="I9" i="203" s="1"/>
  <c r="AB8" i="203"/>
  <c r="X8" i="203"/>
  <c r="W8" i="203"/>
  <c r="V8" i="203"/>
  <c r="S8" i="203"/>
  <c r="M8" i="203"/>
  <c r="O9" i="203" s="1"/>
  <c r="K8" i="203"/>
  <c r="J8" i="203"/>
  <c r="H8" i="203"/>
  <c r="I8" i="203" s="1"/>
  <c r="AB7" i="203"/>
  <c r="X7" i="203"/>
  <c r="W7" i="203"/>
  <c r="V7" i="203"/>
  <c r="S7" i="203"/>
  <c r="N7" i="203"/>
  <c r="M7" i="203"/>
  <c r="O8" i="203" s="1"/>
  <c r="K7" i="203"/>
  <c r="J7" i="203"/>
  <c r="H7" i="203"/>
  <c r="I7" i="203" s="1"/>
  <c r="AB6" i="203"/>
  <c r="X6" i="203"/>
  <c r="W6" i="203"/>
  <c r="V6" i="203"/>
  <c r="S6" i="203"/>
  <c r="O6" i="203"/>
  <c r="N6" i="203"/>
  <c r="M6" i="203"/>
  <c r="O7" i="203" s="1"/>
  <c r="K6" i="203"/>
  <c r="J6" i="203"/>
  <c r="H6" i="203"/>
  <c r="V5" i="203"/>
  <c r="E36" i="202"/>
  <c r="D36" i="202"/>
  <c r="C36" i="202"/>
  <c r="AB35" i="202"/>
  <c r="X35" i="202"/>
  <c r="W35" i="202"/>
  <c r="V35" i="202"/>
  <c r="M35" i="202"/>
  <c r="L35" i="202"/>
  <c r="K35" i="202"/>
  <c r="J35" i="202"/>
  <c r="I35" i="202"/>
  <c r="H35" i="202"/>
  <c r="G35" i="202"/>
  <c r="F35" i="202"/>
  <c r="AB34" i="202"/>
  <c r="M34" i="202"/>
  <c r="O35" i="202" s="1"/>
  <c r="K34" i="202"/>
  <c r="J34" i="202"/>
  <c r="H34" i="202"/>
  <c r="I34" i="202" s="1"/>
  <c r="AB33" i="202"/>
  <c r="M33" i="202"/>
  <c r="O34" i="202" s="1"/>
  <c r="K33" i="202"/>
  <c r="J33" i="202"/>
  <c r="H33" i="202"/>
  <c r="I33" i="202" s="1"/>
  <c r="AB32" i="202"/>
  <c r="M32" i="202"/>
  <c r="O33" i="202" s="1"/>
  <c r="K32" i="202"/>
  <c r="J32" i="202"/>
  <c r="H32" i="202"/>
  <c r="I32" i="202" s="1"/>
  <c r="AB31" i="202"/>
  <c r="M31" i="202"/>
  <c r="O32" i="202" s="1"/>
  <c r="K31" i="202"/>
  <c r="J31" i="202"/>
  <c r="H31" i="202"/>
  <c r="I31" i="202" s="1"/>
  <c r="AB30" i="202"/>
  <c r="M30" i="202"/>
  <c r="O31" i="202" s="1"/>
  <c r="K30" i="202"/>
  <c r="J30" i="202"/>
  <c r="H30" i="202"/>
  <c r="I30" i="202" s="1"/>
  <c r="AB29" i="202"/>
  <c r="M29" i="202"/>
  <c r="O30" i="202" s="1"/>
  <c r="K29" i="202"/>
  <c r="J29" i="202"/>
  <c r="H29" i="202"/>
  <c r="I29" i="202" s="1"/>
  <c r="AB28" i="202"/>
  <c r="M28" i="202"/>
  <c r="O29" i="202" s="1"/>
  <c r="K28" i="202"/>
  <c r="J28" i="202"/>
  <c r="H28" i="202"/>
  <c r="I28" i="202" s="1"/>
  <c r="G28" i="202"/>
  <c r="F28" i="202"/>
  <c r="AB27" i="202"/>
  <c r="M27" i="202"/>
  <c r="O28" i="202" s="1"/>
  <c r="K27" i="202"/>
  <c r="J27" i="202"/>
  <c r="H27" i="202"/>
  <c r="I27" i="202" s="1"/>
  <c r="F27" i="202"/>
  <c r="AB26" i="202"/>
  <c r="M26" i="202"/>
  <c r="O27" i="202" s="1"/>
  <c r="K26" i="202"/>
  <c r="J26" i="202"/>
  <c r="H26" i="202"/>
  <c r="I26" i="202" s="1"/>
  <c r="AB25" i="202"/>
  <c r="M25" i="202"/>
  <c r="O26" i="202" s="1"/>
  <c r="K25" i="202"/>
  <c r="J25" i="202"/>
  <c r="H25" i="202"/>
  <c r="I25" i="202" s="1"/>
  <c r="F25" i="202"/>
  <c r="AB24" i="202"/>
  <c r="M24" i="202"/>
  <c r="O25" i="202" s="1"/>
  <c r="K24" i="202"/>
  <c r="J24" i="202"/>
  <c r="H24" i="202"/>
  <c r="I24" i="202" s="1"/>
  <c r="AB23" i="202"/>
  <c r="M23" i="202"/>
  <c r="O24" i="202" s="1"/>
  <c r="K23" i="202"/>
  <c r="J23" i="202"/>
  <c r="H23" i="202"/>
  <c r="I23" i="202" s="1"/>
  <c r="AB22" i="202"/>
  <c r="M22" i="202"/>
  <c r="O23" i="202" s="1"/>
  <c r="K22" i="202"/>
  <c r="J22" i="202"/>
  <c r="H22" i="202"/>
  <c r="I22" i="202" s="1"/>
  <c r="AB21" i="202"/>
  <c r="M21" i="202"/>
  <c r="O22" i="202" s="1"/>
  <c r="K21" i="202"/>
  <c r="J21" i="202"/>
  <c r="H21" i="202"/>
  <c r="I21" i="202" s="1"/>
  <c r="AB20" i="202"/>
  <c r="M20" i="202"/>
  <c r="O21" i="202" s="1"/>
  <c r="K20" i="202"/>
  <c r="J20" i="202"/>
  <c r="H20" i="202"/>
  <c r="I20" i="202" s="1"/>
  <c r="AB19" i="202"/>
  <c r="M19" i="202"/>
  <c r="O20" i="202" s="1"/>
  <c r="K19" i="202"/>
  <c r="J19" i="202"/>
  <c r="H19" i="202"/>
  <c r="I19" i="202" s="1"/>
  <c r="AB18" i="202"/>
  <c r="M18" i="202"/>
  <c r="O19" i="202" s="1"/>
  <c r="K18" i="202"/>
  <c r="J18" i="202"/>
  <c r="H18" i="202"/>
  <c r="I18" i="202" s="1"/>
  <c r="AB17" i="202"/>
  <c r="M17" i="202"/>
  <c r="O18" i="202" s="1"/>
  <c r="K17" i="202"/>
  <c r="J17" i="202"/>
  <c r="H17" i="202"/>
  <c r="I17" i="202" s="1"/>
  <c r="AB16" i="202"/>
  <c r="M16" i="202"/>
  <c r="O17" i="202" s="1"/>
  <c r="K16" i="202"/>
  <c r="J16" i="202"/>
  <c r="H16" i="202"/>
  <c r="I16" i="202" s="1"/>
  <c r="F16" i="202"/>
  <c r="AB15" i="202"/>
  <c r="M15" i="202"/>
  <c r="O16" i="202" s="1"/>
  <c r="K15" i="202"/>
  <c r="J15" i="202"/>
  <c r="H15" i="202"/>
  <c r="AB14" i="202"/>
  <c r="M14" i="202"/>
  <c r="O15" i="202" s="1"/>
  <c r="K14" i="202"/>
  <c r="J14" i="202"/>
  <c r="H14" i="202"/>
  <c r="I14" i="202" s="1"/>
  <c r="AB13" i="202"/>
  <c r="M13" i="202"/>
  <c r="O14" i="202" s="1"/>
  <c r="K13" i="202"/>
  <c r="J13" i="202"/>
  <c r="H13" i="202"/>
  <c r="AB12" i="202"/>
  <c r="M12" i="202"/>
  <c r="O13" i="202" s="1"/>
  <c r="K12" i="202"/>
  <c r="J12" i="202"/>
  <c r="H12" i="202"/>
  <c r="I12" i="202" s="1"/>
  <c r="AB11" i="202"/>
  <c r="M11" i="202"/>
  <c r="O12" i="202" s="1"/>
  <c r="K11" i="202"/>
  <c r="J11" i="202"/>
  <c r="H11" i="202"/>
  <c r="I11" i="202" s="1"/>
  <c r="AB10" i="202"/>
  <c r="M10" i="202"/>
  <c r="O11" i="202" s="1"/>
  <c r="K10" i="202"/>
  <c r="J10" i="202"/>
  <c r="H10" i="202"/>
  <c r="AB9" i="202"/>
  <c r="M9" i="202"/>
  <c r="O10" i="202" s="1"/>
  <c r="K9" i="202"/>
  <c r="J9" i="202"/>
  <c r="H9" i="202"/>
  <c r="I9" i="202" s="1"/>
  <c r="AB8" i="202"/>
  <c r="X8" i="202"/>
  <c r="W8" i="202"/>
  <c r="V8" i="202"/>
  <c r="S8" i="202"/>
  <c r="M8" i="202"/>
  <c r="O9" i="202" s="1"/>
  <c r="K8" i="202"/>
  <c r="J8" i="202"/>
  <c r="H8" i="202"/>
  <c r="I8" i="202" s="1"/>
  <c r="AB7" i="202"/>
  <c r="X7" i="202"/>
  <c r="W7" i="202"/>
  <c r="V7" i="202"/>
  <c r="S7" i="202"/>
  <c r="N7" i="202"/>
  <c r="M7" i="202"/>
  <c r="O8" i="202" s="1"/>
  <c r="K7" i="202"/>
  <c r="J7" i="202"/>
  <c r="H7" i="202"/>
  <c r="I7" i="202" s="1"/>
  <c r="AB6" i="202"/>
  <c r="X6" i="202"/>
  <c r="W6" i="202"/>
  <c r="V6" i="202"/>
  <c r="S6" i="202"/>
  <c r="O6" i="202"/>
  <c r="N6" i="202"/>
  <c r="M6" i="202"/>
  <c r="O7" i="202" s="1"/>
  <c r="K6" i="202"/>
  <c r="J6" i="202"/>
  <c r="H6" i="202"/>
  <c r="V5" i="202"/>
  <c r="E36" i="201"/>
  <c r="D36" i="201"/>
  <c r="C36" i="201"/>
  <c r="AB35" i="201"/>
  <c r="X35" i="201"/>
  <c r="W35" i="201"/>
  <c r="V35" i="201"/>
  <c r="M35" i="201"/>
  <c r="L35" i="201"/>
  <c r="K35" i="201"/>
  <c r="J35" i="201"/>
  <c r="I35" i="201"/>
  <c r="H35" i="201"/>
  <c r="G35" i="201"/>
  <c r="F35" i="201"/>
  <c r="AB34" i="201"/>
  <c r="M34" i="201"/>
  <c r="O35" i="201" s="1"/>
  <c r="K34" i="201"/>
  <c r="J34" i="201"/>
  <c r="H34" i="201"/>
  <c r="I34" i="201" s="1"/>
  <c r="AB33" i="201"/>
  <c r="M33" i="201"/>
  <c r="N34" i="201" s="1"/>
  <c r="V34" i="201" s="1"/>
  <c r="K33" i="201"/>
  <c r="J33" i="201"/>
  <c r="H33" i="201"/>
  <c r="I33" i="201" s="1"/>
  <c r="AB32" i="201"/>
  <c r="M32" i="201"/>
  <c r="O33" i="201" s="1"/>
  <c r="K32" i="201"/>
  <c r="J32" i="201"/>
  <c r="H32" i="201"/>
  <c r="I32" i="201" s="1"/>
  <c r="AB31" i="201"/>
  <c r="M31" i="201"/>
  <c r="O32" i="201" s="1"/>
  <c r="K31" i="201"/>
  <c r="J31" i="201"/>
  <c r="H31" i="201"/>
  <c r="I31" i="201" s="1"/>
  <c r="AB30" i="201"/>
  <c r="M30" i="201"/>
  <c r="O31" i="201" s="1"/>
  <c r="K30" i="201"/>
  <c r="J30" i="201"/>
  <c r="H30" i="201"/>
  <c r="I30" i="201" s="1"/>
  <c r="AB29" i="201"/>
  <c r="M29" i="201"/>
  <c r="O30" i="201" s="1"/>
  <c r="K29" i="201"/>
  <c r="J29" i="201"/>
  <c r="H29" i="201"/>
  <c r="I29" i="201" s="1"/>
  <c r="AB28" i="201"/>
  <c r="M28" i="201"/>
  <c r="O29" i="201" s="1"/>
  <c r="K28" i="201"/>
  <c r="J28" i="201"/>
  <c r="H28" i="201"/>
  <c r="I28" i="201" s="1"/>
  <c r="AB27" i="201"/>
  <c r="M27" i="201"/>
  <c r="O28" i="201" s="1"/>
  <c r="K27" i="201"/>
  <c r="J27" i="201"/>
  <c r="H27" i="201"/>
  <c r="I27" i="201" s="1"/>
  <c r="AB26" i="201"/>
  <c r="M26" i="201"/>
  <c r="O27" i="201" s="1"/>
  <c r="K26" i="201"/>
  <c r="J26" i="201"/>
  <c r="H26" i="201"/>
  <c r="I26" i="201" s="1"/>
  <c r="AB25" i="201"/>
  <c r="M25" i="201"/>
  <c r="O26" i="201" s="1"/>
  <c r="K25" i="201"/>
  <c r="J25" i="201"/>
  <c r="H25" i="201"/>
  <c r="I25" i="201" s="1"/>
  <c r="AB24" i="201"/>
  <c r="M24" i="201"/>
  <c r="O25" i="201" s="1"/>
  <c r="K24" i="201"/>
  <c r="J24" i="201"/>
  <c r="H24" i="201"/>
  <c r="I24" i="201" s="1"/>
  <c r="AB23" i="201"/>
  <c r="M23" i="201"/>
  <c r="O24" i="201" s="1"/>
  <c r="K23" i="201"/>
  <c r="J23" i="201"/>
  <c r="H23" i="201"/>
  <c r="I23" i="201" s="1"/>
  <c r="AB22" i="201"/>
  <c r="M22" i="201"/>
  <c r="O23" i="201" s="1"/>
  <c r="K22" i="201"/>
  <c r="J22" i="201"/>
  <c r="H22" i="201"/>
  <c r="I22" i="201" s="1"/>
  <c r="AB21" i="201"/>
  <c r="M21" i="201"/>
  <c r="O22" i="201" s="1"/>
  <c r="K21" i="201"/>
  <c r="J21" i="201"/>
  <c r="H21" i="201"/>
  <c r="I21" i="201" s="1"/>
  <c r="AB20" i="201"/>
  <c r="M20" i="201"/>
  <c r="O21" i="201" s="1"/>
  <c r="K20" i="201"/>
  <c r="J20" i="201"/>
  <c r="I20" i="201"/>
  <c r="H20" i="201"/>
  <c r="G20" i="201"/>
  <c r="AB19" i="201"/>
  <c r="M19" i="201"/>
  <c r="O20" i="201" s="1"/>
  <c r="K19" i="201"/>
  <c r="J19" i="201"/>
  <c r="H19" i="201"/>
  <c r="I19" i="201" s="1"/>
  <c r="F19" i="201"/>
  <c r="AB18" i="201"/>
  <c r="M18" i="201"/>
  <c r="O19" i="201" s="1"/>
  <c r="K18" i="201"/>
  <c r="J18" i="201"/>
  <c r="I18" i="201"/>
  <c r="H18" i="201"/>
  <c r="AB17" i="201"/>
  <c r="M17" i="201"/>
  <c r="O18" i="201" s="1"/>
  <c r="K17" i="201"/>
  <c r="J17" i="201"/>
  <c r="H17" i="201"/>
  <c r="I17" i="201" s="1"/>
  <c r="AB16" i="201"/>
  <c r="M16" i="201"/>
  <c r="O17" i="201" s="1"/>
  <c r="K16" i="201"/>
  <c r="J16" i="201"/>
  <c r="H16" i="201"/>
  <c r="I16" i="201" s="1"/>
  <c r="AB15" i="201"/>
  <c r="M15" i="201"/>
  <c r="O16" i="201" s="1"/>
  <c r="K15" i="201"/>
  <c r="J15" i="201"/>
  <c r="H15" i="201"/>
  <c r="AB14" i="201"/>
  <c r="M14" i="201"/>
  <c r="O15" i="201" s="1"/>
  <c r="K14" i="201"/>
  <c r="J14" i="201"/>
  <c r="H14" i="201"/>
  <c r="AB13" i="201"/>
  <c r="M13" i="201"/>
  <c r="G15" i="201" s="1"/>
  <c r="K13" i="201"/>
  <c r="J13" i="201"/>
  <c r="H13" i="201"/>
  <c r="AB12" i="201"/>
  <c r="M12" i="201"/>
  <c r="G14" i="201" s="1"/>
  <c r="K12" i="201"/>
  <c r="J12" i="201"/>
  <c r="H12" i="201"/>
  <c r="AB11" i="201"/>
  <c r="M11" i="201"/>
  <c r="G13" i="201" s="1"/>
  <c r="K11" i="201"/>
  <c r="J11" i="201"/>
  <c r="H11" i="201"/>
  <c r="AB10" i="201"/>
  <c r="M10" i="201"/>
  <c r="G12" i="201" s="1"/>
  <c r="K10" i="201"/>
  <c r="J10" i="201"/>
  <c r="H10" i="201"/>
  <c r="I10" i="201" s="1"/>
  <c r="AB9" i="201"/>
  <c r="M9" i="201"/>
  <c r="K9" i="201"/>
  <c r="J9" i="201"/>
  <c r="H9" i="201"/>
  <c r="I9" i="201" s="1"/>
  <c r="AB8" i="201"/>
  <c r="X8" i="201"/>
  <c r="W8" i="201"/>
  <c r="V8" i="201"/>
  <c r="S8" i="201"/>
  <c r="M8" i="201"/>
  <c r="L8" i="201"/>
  <c r="K8" i="201"/>
  <c r="J8" i="201"/>
  <c r="H8" i="201"/>
  <c r="I8" i="201" s="1"/>
  <c r="AB7" i="201"/>
  <c r="X7" i="201"/>
  <c r="W7" i="201"/>
  <c r="V7" i="201"/>
  <c r="S7" i="201"/>
  <c r="N7" i="201"/>
  <c r="M7" i="201"/>
  <c r="O8" i="201" s="1"/>
  <c r="L7" i="201"/>
  <c r="K7" i="201"/>
  <c r="J7" i="201"/>
  <c r="H7" i="201"/>
  <c r="I7" i="201" s="1"/>
  <c r="AB6" i="201"/>
  <c r="X6" i="201"/>
  <c r="W6" i="201"/>
  <c r="V6" i="201"/>
  <c r="S6" i="201"/>
  <c r="O6" i="201"/>
  <c r="N6" i="201"/>
  <c r="M6" i="201"/>
  <c r="O7" i="201" s="1"/>
  <c r="L6" i="201"/>
  <c r="K6" i="201"/>
  <c r="J6" i="201"/>
  <c r="H6" i="201"/>
  <c r="V5" i="201"/>
  <c r="R35" i="201" s="1"/>
  <c r="H19" i="260"/>
  <c r="W35" i="213" l="1"/>
  <c r="X35" i="213"/>
  <c r="F35" i="215"/>
  <c r="L34" i="231"/>
  <c r="L34" i="203"/>
  <c r="L34" i="202"/>
  <c r="V33" i="229"/>
  <c r="G32" i="230"/>
  <c r="L32" i="230"/>
  <c r="F33" i="230"/>
  <c r="L33" i="230"/>
  <c r="F32" i="231"/>
  <c r="F33" i="231"/>
  <c r="N29" i="232"/>
  <c r="F29" i="232"/>
  <c r="O30" i="232"/>
  <c r="F30" i="232"/>
  <c r="F32" i="242"/>
  <c r="P33" i="242"/>
  <c r="L31" i="242"/>
  <c r="F31" i="242"/>
  <c r="G33" i="242"/>
  <c r="L28" i="244"/>
  <c r="G32" i="244"/>
  <c r="G33" i="245"/>
  <c r="G28" i="246"/>
  <c r="L32" i="246"/>
  <c r="F27" i="246"/>
  <c r="F32" i="246"/>
  <c r="P29" i="246"/>
  <c r="F32" i="247"/>
  <c r="G32" i="247"/>
  <c r="L30" i="247"/>
  <c r="F32" i="248"/>
  <c r="L30" i="253"/>
  <c r="G32" i="223"/>
  <c r="L29" i="223"/>
  <c r="F32" i="223"/>
  <c r="G33" i="223"/>
  <c r="L28" i="225"/>
  <c r="F32" i="225"/>
  <c r="F33" i="225"/>
  <c r="F31" i="226"/>
  <c r="G33" i="226"/>
  <c r="L33" i="226"/>
  <c r="F32" i="226"/>
  <c r="L31" i="226"/>
  <c r="G32" i="212"/>
  <c r="F32" i="215"/>
  <c r="F33" i="215"/>
  <c r="G30" i="216"/>
  <c r="G32" i="217"/>
  <c r="F31" i="217"/>
  <c r="F32" i="218"/>
  <c r="G33" i="218"/>
  <c r="G32" i="218"/>
  <c r="G32" i="219"/>
  <c r="G33" i="219"/>
  <c r="F29" i="219"/>
  <c r="P30" i="219"/>
  <c r="G32" i="206"/>
  <c r="L27" i="203"/>
  <c r="F30" i="203"/>
  <c r="L30" i="202"/>
  <c r="G30" i="202"/>
  <c r="F30" i="202"/>
  <c r="G31" i="202"/>
  <c r="AA9" i="229"/>
  <c r="AA6" i="229"/>
  <c r="L27" i="226"/>
  <c r="L27" i="212"/>
  <c r="L27" i="213"/>
  <c r="L14" i="201"/>
  <c r="F19" i="230"/>
  <c r="F18" i="231"/>
  <c r="L18" i="231"/>
  <c r="F21" i="231"/>
  <c r="G20" i="231"/>
  <c r="F17" i="231"/>
  <c r="G18" i="231"/>
  <c r="F17" i="243"/>
  <c r="L16" i="243"/>
  <c r="G22" i="244"/>
  <c r="L22" i="244"/>
  <c r="L16" i="244"/>
  <c r="L22" i="245"/>
  <c r="F23" i="245"/>
  <c r="F24" i="245"/>
  <c r="F19" i="245"/>
  <c r="F20" i="245"/>
  <c r="L26" i="246"/>
  <c r="F23" i="246"/>
  <c r="L23" i="246"/>
  <c r="F24" i="246"/>
  <c r="F20" i="247"/>
  <c r="F15" i="247"/>
  <c r="G15" i="247"/>
  <c r="L15" i="247"/>
  <c r="L26" i="223"/>
  <c r="F20" i="223"/>
  <c r="F21" i="223"/>
  <c r="V21" i="223"/>
  <c r="X21" i="223"/>
  <c r="G22" i="223"/>
  <c r="L20" i="223"/>
  <c r="G21" i="223"/>
  <c r="W21" i="223"/>
  <c r="F22" i="223"/>
  <c r="L26" i="224"/>
  <c r="L18" i="224"/>
  <c r="F22" i="225"/>
  <c r="G22" i="225"/>
  <c r="L24" i="225"/>
  <c r="L19" i="212"/>
  <c r="L16" i="212"/>
  <c r="G22" i="215"/>
  <c r="L20" i="217"/>
  <c r="L26" i="218"/>
  <c r="G20" i="218"/>
  <c r="L19" i="220"/>
  <c r="F20" i="220"/>
  <c r="G19" i="220"/>
  <c r="F19" i="221"/>
  <c r="L26" i="219"/>
  <c r="L23" i="207"/>
  <c r="G19" i="207"/>
  <c r="L21" i="207"/>
  <c r="F22" i="207"/>
  <c r="L19" i="207"/>
  <c r="L22" i="207"/>
  <c r="G23" i="207"/>
  <c r="F21" i="207"/>
  <c r="F19" i="207"/>
  <c r="G21" i="207"/>
  <c r="T13" i="257"/>
  <c r="F17" i="205"/>
  <c r="G21" i="205"/>
  <c r="L21" i="205"/>
  <c r="F22" i="205"/>
  <c r="L21" i="203"/>
  <c r="G18" i="203"/>
  <c r="L17" i="203"/>
  <c r="L18" i="203"/>
  <c r="F20" i="203"/>
  <c r="F21" i="203"/>
  <c r="F22" i="203"/>
  <c r="G23" i="203"/>
  <c r="G20" i="203"/>
  <c r="G21" i="203"/>
  <c r="G22" i="203"/>
  <c r="F20" i="202"/>
  <c r="G20" i="202"/>
  <c r="L20" i="202"/>
  <c r="L12" i="209"/>
  <c r="L9" i="221"/>
  <c r="G14" i="223"/>
  <c r="L10" i="224"/>
  <c r="F11" i="224"/>
  <c r="L11" i="224"/>
  <c r="F12" i="224"/>
  <c r="P17" i="223"/>
  <c r="P33" i="244"/>
  <c r="L10" i="205"/>
  <c r="F11" i="205"/>
  <c r="L11" i="205"/>
  <c r="L15" i="216"/>
  <c r="G13" i="219"/>
  <c r="G14" i="221"/>
  <c r="G12" i="223"/>
  <c r="G13" i="229"/>
  <c r="L9" i="205"/>
  <c r="L10" i="206"/>
  <c r="F11" i="206"/>
  <c r="L11" i="206"/>
  <c r="L9" i="232"/>
  <c r="F10" i="232"/>
  <c r="L10" i="232"/>
  <c r="L9" i="253"/>
  <c r="L15" i="229"/>
  <c r="L11" i="229"/>
  <c r="G11" i="229"/>
  <c r="F11" i="231"/>
  <c r="G11" i="231"/>
  <c r="L13" i="242"/>
  <c r="F10" i="243"/>
  <c r="L10" i="244"/>
  <c r="F12" i="244"/>
  <c r="L13" i="244"/>
  <c r="F10" i="244"/>
  <c r="L12" i="244"/>
  <c r="P29" i="232"/>
  <c r="P17" i="243"/>
  <c r="P29" i="243"/>
  <c r="P21" i="243"/>
  <c r="P17" i="250"/>
  <c r="N8" i="253"/>
  <c r="L12" i="223"/>
  <c r="F11" i="223"/>
  <c r="G11" i="223"/>
  <c r="F12" i="223"/>
  <c r="L11" i="223"/>
  <c r="L9" i="224"/>
  <c r="F10" i="224"/>
  <c r="G12" i="224"/>
  <c r="N8" i="224"/>
  <c r="P8" i="224" s="1"/>
  <c r="G11" i="224"/>
  <c r="L10" i="225"/>
  <c r="N8" i="226"/>
  <c r="N9" i="226"/>
  <c r="P9" i="226" s="1"/>
  <c r="L9" i="226"/>
  <c r="L10" i="226"/>
  <c r="F13" i="212"/>
  <c r="L13" i="212"/>
  <c r="G14" i="212"/>
  <c r="F15" i="212"/>
  <c r="L15" i="212"/>
  <c r="L8" i="212"/>
  <c r="L9" i="212"/>
  <c r="N10" i="212"/>
  <c r="P10" i="212" s="1"/>
  <c r="N11" i="212"/>
  <c r="L14" i="212"/>
  <c r="G15" i="212"/>
  <c r="F10" i="212"/>
  <c r="L6" i="212"/>
  <c r="N8" i="212"/>
  <c r="N9" i="212"/>
  <c r="L11" i="212"/>
  <c r="G13" i="212"/>
  <c r="F14" i="212"/>
  <c r="L13" i="213"/>
  <c r="L9" i="213"/>
  <c r="L10" i="213"/>
  <c r="N8" i="213"/>
  <c r="P8" i="213" s="1"/>
  <c r="N9" i="213"/>
  <c r="P6" i="226"/>
  <c r="P7" i="213"/>
  <c r="N9" i="215"/>
  <c r="L10" i="215"/>
  <c r="P33" i="216"/>
  <c r="L13" i="217"/>
  <c r="P13" i="217"/>
  <c r="G13" i="217"/>
  <c r="G11" i="217"/>
  <c r="F12" i="217"/>
  <c r="L11" i="217"/>
  <c r="G14" i="218"/>
  <c r="F15" i="218"/>
  <c r="L14" i="218"/>
  <c r="N15" i="218"/>
  <c r="X15" i="218" s="1"/>
  <c r="N11" i="220"/>
  <c r="W11" i="220" s="1"/>
  <c r="N10" i="220"/>
  <c r="W10" i="220" s="1"/>
  <c r="N9" i="220"/>
  <c r="W9" i="220" s="1"/>
  <c r="X11" i="220"/>
  <c r="V9" i="220"/>
  <c r="L10" i="220"/>
  <c r="L11" i="220"/>
  <c r="V11" i="220"/>
  <c r="L12" i="220"/>
  <c r="N8" i="220"/>
  <c r="N8" i="221"/>
  <c r="N9" i="221"/>
  <c r="V9" i="221" s="1"/>
  <c r="F14" i="221"/>
  <c r="L14" i="221"/>
  <c r="N11" i="221"/>
  <c r="N10" i="221"/>
  <c r="P10" i="221" s="1"/>
  <c r="O11" i="220"/>
  <c r="F15" i="207"/>
  <c r="L15" i="207"/>
  <c r="G15" i="207"/>
  <c r="N9" i="207"/>
  <c r="P9" i="207" s="1"/>
  <c r="L9" i="209"/>
  <c r="P8" i="207"/>
  <c r="T6" i="257"/>
  <c r="T18" i="257"/>
  <c r="N8" i="205"/>
  <c r="N9" i="205"/>
  <c r="W9" i="205" s="1"/>
  <c r="L6" i="203"/>
  <c r="L7" i="203"/>
  <c r="L8" i="203"/>
  <c r="P7" i="202"/>
  <c r="L10" i="202"/>
  <c r="L6" i="202"/>
  <c r="L7" i="202"/>
  <c r="L8" i="202"/>
  <c r="L14" i="202"/>
  <c r="L12" i="201"/>
  <c r="P33" i="205"/>
  <c r="F16" i="205"/>
  <c r="G22" i="205"/>
  <c r="L17" i="205"/>
  <c r="F20" i="205"/>
  <c r="L22" i="205"/>
  <c r="F35" i="205"/>
  <c r="G19" i="205"/>
  <c r="G20" i="205"/>
  <c r="F26" i="205"/>
  <c r="G35" i="205"/>
  <c r="W21" i="254"/>
  <c r="V21" i="254"/>
  <c r="X21" i="254"/>
  <c r="P22" i="254"/>
  <c r="X22" i="254"/>
  <c r="V22" i="254"/>
  <c r="W22" i="254"/>
  <c r="P23" i="254"/>
  <c r="W23" i="254"/>
  <c r="V23" i="254"/>
  <c r="X23" i="254"/>
  <c r="G32" i="201"/>
  <c r="G33" i="206"/>
  <c r="O32" i="213"/>
  <c r="G33" i="213"/>
  <c r="F32" i="213"/>
  <c r="O31" i="215"/>
  <c r="G32" i="215"/>
  <c r="G31" i="216"/>
  <c r="O32" i="221"/>
  <c r="F32" i="221"/>
  <c r="O26" i="223"/>
  <c r="G27" i="223"/>
  <c r="O31" i="231"/>
  <c r="G32" i="231"/>
  <c r="G32" i="203"/>
  <c r="G18" i="205"/>
  <c r="G17" i="208"/>
  <c r="F32" i="211"/>
  <c r="G33" i="211"/>
  <c r="P34" i="211"/>
  <c r="P8" i="212"/>
  <c r="G33" i="212"/>
  <c r="G13" i="213"/>
  <c r="P35" i="213"/>
  <c r="N25" i="215"/>
  <c r="W25" i="215" s="1"/>
  <c r="G26" i="215"/>
  <c r="O24" i="216"/>
  <c r="F24" i="216"/>
  <c r="L23" i="216"/>
  <c r="O27" i="216"/>
  <c r="G28" i="216"/>
  <c r="O32" i="217"/>
  <c r="G33" i="217"/>
  <c r="F32" i="217"/>
  <c r="O22" i="220"/>
  <c r="L21" i="220"/>
  <c r="O18" i="223"/>
  <c r="L17" i="223"/>
  <c r="G19" i="223"/>
  <c r="N21" i="229"/>
  <c r="X21" i="229" s="1"/>
  <c r="F21" i="229"/>
  <c r="L20" i="229"/>
  <c r="O16" i="232"/>
  <c r="F16" i="232"/>
  <c r="G17" i="232"/>
  <c r="O31" i="232"/>
  <c r="G32" i="232"/>
  <c r="G33" i="201"/>
  <c r="G21" i="202"/>
  <c r="F26" i="202"/>
  <c r="G27" i="202"/>
  <c r="F33" i="202"/>
  <c r="F34" i="202"/>
  <c r="G28" i="203"/>
  <c r="G34" i="203"/>
  <c r="W5" i="204"/>
  <c r="P8" i="205"/>
  <c r="L30" i="205"/>
  <c r="F31" i="205"/>
  <c r="L31" i="205"/>
  <c r="F32" i="205"/>
  <c r="G33" i="205"/>
  <c r="N11" i="206"/>
  <c r="X11" i="206" s="1"/>
  <c r="G14" i="206"/>
  <c r="G17" i="206"/>
  <c r="L17" i="206"/>
  <c r="G19" i="206"/>
  <c r="L19" i="206"/>
  <c r="F20" i="206"/>
  <c r="G28" i="206"/>
  <c r="F16" i="207"/>
  <c r="F20" i="207"/>
  <c r="G14" i="208"/>
  <c r="F19" i="208"/>
  <c r="G27" i="208"/>
  <c r="F32" i="208"/>
  <c r="G33" i="208"/>
  <c r="L33" i="208"/>
  <c r="P26" i="211"/>
  <c r="F29" i="211"/>
  <c r="G32" i="211"/>
  <c r="O11" i="212"/>
  <c r="G12" i="212"/>
  <c r="L22" i="212"/>
  <c r="N23" i="213"/>
  <c r="W23" i="213" s="1"/>
  <c r="L22" i="213"/>
  <c r="O25" i="213"/>
  <c r="G26" i="213"/>
  <c r="O34" i="213"/>
  <c r="F34" i="213"/>
  <c r="O14" i="215"/>
  <c r="L13" i="215"/>
  <c r="O15" i="217"/>
  <c r="F15" i="217"/>
  <c r="F26" i="217"/>
  <c r="G22" i="218"/>
  <c r="N29" i="229"/>
  <c r="X29" i="229" s="1"/>
  <c r="F29" i="229"/>
  <c r="L28" i="229"/>
  <c r="G32" i="202"/>
  <c r="L30" i="201"/>
  <c r="F32" i="201"/>
  <c r="G26" i="202"/>
  <c r="F29" i="202"/>
  <c r="F32" i="202"/>
  <c r="G33" i="202"/>
  <c r="L33" i="202"/>
  <c r="F19" i="203"/>
  <c r="F23" i="203"/>
  <c r="F27" i="205"/>
  <c r="G32" i="205"/>
  <c r="G13" i="206"/>
  <c r="F16" i="206"/>
  <c r="F27" i="206"/>
  <c r="F32" i="206"/>
  <c r="F32" i="207"/>
  <c r="G33" i="207"/>
  <c r="L33" i="207"/>
  <c r="F29" i="208"/>
  <c r="G32" i="208"/>
  <c r="G30" i="209"/>
  <c r="O25" i="212"/>
  <c r="G26" i="212"/>
  <c r="L19" i="213"/>
  <c r="O34" i="215"/>
  <c r="F34" i="215"/>
  <c r="O23" i="216"/>
  <c r="F23" i="216"/>
  <c r="L22" i="216"/>
  <c r="F32" i="216"/>
  <c r="G33" i="216"/>
  <c r="L33" i="216"/>
  <c r="O22" i="217"/>
  <c r="F22" i="217"/>
  <c r="L21" i="217"/>
  <c r="F11" i="218"/>
  <c r="G15" i="219"/>
  <c r="L13" i="219"/>
  <c r="O18" i="219"/>
  <c r="F18" i="219"/>
  <c r="O26" i="221"/>
  <c r="F26" i="221"/>
  <c r="G33" i="221"/>
  <c r="O13" i="224"/>
  <c r="G14" i="224"/>
  <c r="O31" i="224"/>
  <c r="G32" i="224"/>
  <c r="O17" i="225"/>
  <c r="L16" i="225"/>
  <c r="O15" i="226"/>
  <c r="G16" i="226"/>
  <c r="O32" i="230"/>
  <c r="G33" i="230"/>
  <c r="G33" i="225"/>
  <c r="P21" i="226"/>
  <c r="G22" i="231"/>
  <c r="P9" i="215"/>
  <c r="G23" i="215"/>
  <c r="G28" i="217"/>
  <c r="F19" i="218"/>
  <c r="G21" i="218"/>
  <c r="G11" i="219"/>
  <c r="W17" i="219"/>
  <c r="V33" i="219"/>
  <c r="P8" i="220"/>
  <c r="G32" i="220"/>
  <c r="G11" i="221"/>
  <c r="G16" i="221"/>
  <c r="F27" i="221"/>
  <c r="G28" i="221"/>
  <c r="P13" i="223"/>
  <c r="L27" i="223"/>
  <c r="F28" i="223"/>
  <c r="G20" i="224"/>
  <c r="L20" i="224"/>
  <c r="F16" i="225"/>
  <c r="F26" i="225"/>
  <c r="G27" i="225"/>
  <c r="F19" i="226"/>
  <c r="L24" i="226"/>
  <c r="G32" i="226"/>
  <c r="F32" i="229"/>
  <c r="G33" i="229"/>
  <c r="P8" i="230"/>
  <c r="N9" i="230"/>
  <c r="P9" i="230" s="1"/>
  <c r="G34" i="230"/>
  <c r="N11" i="231"/>
  <c r="G13" i="231"/>
  <c r="L32" i="232"/>
  <c r="F33" i="232"/>
  <c r="G20" i="216"/>
  <c r="P21" i="216"/>
  <c r="P17" i="217"/>
  <c r="F32" i="219"/>
  <c r="P9" i="220"/>
  <c r="G26" i="220"/>
  <c r="G17" i="223"/>
  <c r="F19" i="224"/>
  <c r="G16" i="225"/>
  <c r="G23" i="225"/>
  <c r="F25" i="225"/>
  <c r="G26" i="225"/>
  <c r="G28" i="229"/>
  <c r="G32" i="229"/>
  <c r="G28" i="231"/>
  <c r="F34" i="231"/>
  <c r="G33" i="232"/>
  <c r="G32" i="243"/>
  <c r="G33" i="243"/>
  <c r="G13" i="244"/>
  <c r="G20" i="244"/>
  <c r="F32" i="245"/>
  <c r="G32" i="246"/>
  <c r="G33" i="246"/>
  <c r="G32" i="249"/>
  <c r="G17" i="250"/>
  <c r="F32" i="253"/>
  <c r="F34" i="253"/>
  <c r="L10" i="242"/>
  <c r="G27" i="242"/>
  <c r="L27" i="242"/>
  <c r="F28" i="242"/>
  <c r="L15" i="243"/>
  <c r="V17" i="243"/>
  <c r="G18" i="244"/>
  <c r="F19" i="244"/>
  <c r="G24" i="244"/>
  <c r="F32" i="244"/>
  <c r="G33" i="244"/>
  <c r="L33" i="244"/>
  <c r="L10" i="245"/>
  <c r="G32" i="245"/>
  <c r="L32" i="245"/>
  <c r="F33" i="245"/>
  <c r="L18" i="246"/>
  <c r="F19" i="246"/>
  <c r="L21" i="246"/>
  <c r="L9" i="247"/>
  <c r="F10" i="247"/>
  <c r="L10" i="247"/>
  <c r="G11" i="247"/>
  <c r="L11" i="247"/>
  <c r="L12" i="247"/>
  <c r="N14" i="248"/>
  <c r="F20" i="248"/>
  <c r="L24" i="248"/>
  <c r="G28" i="248"/>
  <c r="P29" i="248"/>
  <c r="L11" i="249"/>
  <c r="G17" i="249"/>
  <c r="G28" i="249"/>
  <c r="L9" i="250"/>
  <c r="F10" i="250"/>
  <c r="L10" i="250"/>
  <c r="G11" i="250"/>
  <c r="L11" i="250"/>
  <c r="F16" i="250"/>
  <c r="L12" i="253"/>
  <c r="F19" i="253"/>
  <c r="G20" i="253"/>
  <c r="L20" i="253"/>
  <c r="G32" i="253"/>
  <c r="L32" i="253"/>
  <c r="G33" i="253"/>
  <c r="W13" i="244"/>
  <c r="G17" i="242"/>
  <c r="G32" i="242"/>
  <c r="L11" i="243"/>
  <c r="F12" i="243"/>
  <c r="G17" i="243"/>
  <c r="F26" i="243"/>
  <c r="L29" i="243"/>
  <c r="F32" i="243"/>
  <c r="N8" i="247"/>
  <c r="O11" i="247"/>
  <c r="G16" i="247"/>
  <c r="G19" i="247"/>
  <c r="G33" i="247"/>
  <c r="P6" i="248"/>
  <c r="G33" i="248"/>
  <c r="L24" i="249"/>
  <c r="F25" i="249"/>
  <c r="F26" i="249"/>
  <c r="F32" i="249"/>
  <c r="G33" i="249"/>
  <c r="G32" i="250"/>
  <c r="G33" i="250"/>
  <c r="F33" i="229"/>
  <c r="L32" i="229"/>
  <c r="W33" i="229"/>
  <c r="F34" i="229"/>
  <c r="L33" i="229"/>
  <c r="G34" i="229"/>
  <c r="L34" i="229"/>
  <c r="L34" i="230"/>
  <c r="L32" i="231"/>
  <c r="L33" i="232"/>
  <c r="F34" i="232"/>
  <c r="G34" i="232"/>
  <c r="L34" i="232"/>
  <c r="F34" i="242"/>
  <c r="W33" i="242"/>
  <c r="L34" i="242"/>
  <c r="L32" i="242"/>
  <c r="L33" i="242"/>
  <c r="X33" i="242"/>
  <c r="G34" i="242"/>
  <c r="F33" i="242"/>
  <c r="V33" i="242"/>
  <c r="L34" i="243"/>
  <c r="L33" i="243"/>
  <c r="G34" i="243"/>
  <c r="F33" i="243"/>
  <c r="G34" i="244"/>
  <c r="L34" i="244"/>
  <c r="F33" i="244"/>
  <c r="V33" i="244"/>
  <c r="X33" i="244"/>
  <c r="L32" i="244"/>
  <c r="W33" i="244"/>
  <c r="F34" i="244"/>
  <c r="W33" i="245"/>
  <c r="L34" i="245"/>
  <c r="F34" i="245"/>
  <c r="L33" i="245"/>
  <c r="X33" i="245"/>
  <c r="G34" i="245"/>
  <c r="L34" i="246"/>
  <c r="L33" i="246"/>
  <c r="G34" i="246"/>
  <c r="F33" i="246"/>
  <c r="F33" i="247"/>
  <c r="L32" i="247"/>
  <c r="F34" i="247"/>
  <c r="L33" i="247"/>
  <c r="G34" i="247"/>
  <c r="L34" i="247"/>
  <c r="F33" i="248"/>
  <c r="L32" i="248"/>
  <c r="F34" i="248"/>
  <c r="L33" i="248"/>
  <c r="G34" i="248"/>
  <c r="L34" i="248"/>
  <c r="L32" i="249"/>
  <c r="L33" i="249"/>
  <c r="F34" i="249"/>
  <c r="G34" i="249"/>
  <c r="F33" i="249"/>
  <c r="L34" i="249"/>
  <c r="F33" i="250"/>
  <c r="L32" i="250"/>
  <c r="F34" i="250"/>
  <c r="L33" i="250"/>
  <c r="G34" i="250"/>
  <c r="L34" i="250"/>
  <c r="L34" i="253"/>
  <c r="L33" i="253"/>
  <c r="G34" i="253"/>
  <c r="F33" i="253"/>
  <c r="L34" i="223"/>
  <c r="L32" i="223"/>
  <c r="F33" i="223"/>
  <c r="L33" i="223"/>
  <c r="G34" i="223"/>
  <c r="L34" i="224"/>
  <c r="F33" i="224"/>
  <c r="L32" i="224"/>
  <c r="F34" i="224"/>
  <c r="L33" i="224"/>
  <c r="G34" i="224"/>
  <c r="L33" i="225"/>
  <c r="L32" i="225"/>
  <c r="L34" i="226"/>
  <c r="F33" i="226"/>
  <c r="G34" i="226"/>
  <c r="L32" i="226"/>
  <c r="F34" i="226"/>
  <c r="L33" i="211"/>
  <c r="F33" i="211"/>
  <c r="V33" i="211"/>
  <c r="X33" i="211"/>
  <c r="L32" i="211"/>
  <c r="L34" i="212"/>
  <c r="F33" i="212"/>
  <c r="L32" i="212"/>
  <c r="F34" i="212"/>
  <c r="L33" i="212"/>
  <c r="G34" i="212"/>
  <c r="L34" i="213"/>
  <c r="L32" i="213"/>
  <c r="F33" i="213"/>
  <c r="L33" i="213"/>
  <c r="G34" i="213"/>
  <c r="L34" i="215"/>
  <c r="L32" i="215"/>
  <c r="G34" i="216"/>
  <c r="L34" i="216"/>
  <c r="X33" i="216"/>
  <c r="F33" i="216"/>
  <c r="V33" i="216"/>
  <c r="L32" i="216"/>
  <c r="W33" i="216"/>
  <c r="F34" i="216"/>
  <c r="L32" i="217"/>
  <c r="F33" i="217"/>
  <c r="L34" i="217"/>
  <c r="F34" i="217"/>
  <c r="P33" i="217"/>
  <c r="L33" i="217"/>
  <c r="X33" i="217"/>
  <c r="G34" i="217"/>
  <c r="V33" i="217"/>
  <c r="F33" i="218"/>
  <c r="L34" i="218"/>
  <c r="V33" i="218"/>
  <c r="L32" i="218"/>
  <c r="W33" i="218"/>
  <c r="F34" i="218"/>
  <c r="L33" i="218"/>
  <c r="G34" i="218"/>
  <c r="F33" i="219"/>
  <c r="L32" i="219"/>
  <c r="W33" i="219"/>
  <c r="F34" i="219"/>
  <c r="V34" i="219"/>
  <c r="L33" i="219"/>
  <c r="G34" i="219"/>
  <c r="W34" i="219"/>
  <c r="L34" i="219"/>
  <c r="X34" i="219"/>
  <c r="L32" i="220"/>
  <c r="F34" i="220"/>
  <c r="G34" i="220"/>
  <c r="F33" i="220"/>
  <c r="L33" i="220"/>
  <c r="L34" i="221"/>
  <c r="F33" i="221"/>
  <c r="F34" i="221"/>
  <c r="L33" i="221"/>
  <c r="G34" i="221"/>
  <c r="L34" i="209"/>
  <c r="F33" i="209"/>
  <c r="V33" i="209"/>
  <c r="L32" i="209"/>
  <c r="W33" i="209"/>
  <c r="F34" i="209"/>
  <c r="L33" i="209"/>
  <c r="X33" i="209"/>
  <c r="G34" i="209"/>
  <c r="G34" i="208"/>
  <c r="L34" i="208"/>
  <c r="F33" i="208"/>
  <c r="L32" i="208"/>
  <c r="F34" i="208"/>
  <c r="L34" i="207"/>
  <c r="G34" i="207"/>
  <c r="F33" i="207"/>
  <c r="L32" i="207"/>
  <c r="F34" i="207"/>
  <c r="F33" i="206"/>
  <c r="P33" i="206"/>
  <c r="L32" i="206"/>
  <c r="W33" i="206"/>
  <c r="F34" i="206"/>
  <c r="L33" i="206"/>
  <c r="X33" i="206"/>
  <c r="G34" i="206"/>
  <c r="L34" i="206"/>
  <c r="L34" i="205"/>
  <c r="F33" i="205"/>
  <c r="V33" i="205"/>
  <c r="L32" i="205"/>
  <c r="W33" i="205"/>
  <c r="F34" i="205"/>
  <c r="L33" i="205"/>
  <c r="X33" i="205"/>
  <c r="G34" i="205"/>
  <c r="L32" i="203"/>
  <c r="L33" i="203"/>
  <c r="F33" i="203"/>
  <c r="F34" i="203"/>
  <c r="G34" i="202"/>
  <c r="L32" i="202"/>
  <c r="W34" i="201"/>
  <c r="G34" i="201"/>
  <c r="L34" i="201"/>
  <c r="L32" i="201"/>
  <c r="L33" i="201"/>
  <c r="X34" i="201"/>
  <c r="F33" i="201"/>
  <c r="F34" i="201"/>
  <c r="P31" i="254"/>
  <c r="W31" i="254"/>
  <c r="V31" i="254"/>
  <c r="X31" i="254"/>
  <c r="P34" i="254"/>
  <c r="V34" i="254"/>
  <c r="X34" i="254"/>
  <c r="W34" i="254"/>
  <c r="P32" i="254"/>
  <c r="X32" i="254"/>
  <c r="W32" i="254"/>
  <c r="V32" i="254"/>
  <c r="G22" i="202"/>
  <c r="G20" i="212"/>
  <c r="O15" i="215"/>
  <c r="G16" i="215"/>
  <c r="O18" i="216"/>
  <c r="G19" i="216"/>
  <c r="O31" i="216"/>
  <c r="F31" i="216"/>
  <c r="O26" i="218"/>
  <c r="G27" i="218"/>
  <c r="O15" i="219"/>
  <c r="G16" i="219"/>
  <c r="N15" i="219"/>
  <c r="P15" i="219" s="1"/>
  <c r="O23" i="225"/>
  <c r="F23" i="225"/>
  <c r="O27" i="226"/>
  <c r="F27" i="226"/>
  <c r="O21" i="248"/>
  <c r="L20" i="248"/>
  <c r="O25" i="253"/>
  <c r="G26" i="253"/>
  <c r="G16" i="202"/>
  <c r="G16" i="203"/>
  <c r="P9" i="205"/>
  <c r="G28" i="207"/>
  <c r="P30" i="208"/>
  <c r="F18" i="209"/>
  <c r="G19" i="209"/>
  <c r="N16" i="211"/>
  <c r="V21" i="211"/>
  <c r="P30" i="211"/>
  <c r="F11" i="212"/>
  <c r="G27" i="212"/>
  <c r="O18" i="213"/>
  <c r="L17" i="213"/>
  <c r="O26" i="213"/>
  <c r="F26" i="213"/>
  <c r="N31" i="213"/>
  <c r="W31" i="213" s="1"/>
  <c r="L30" i="213"/>
  <c r="V27" i="215"/>
  <c r="X27" i="215"/>
  <c r="G27" i="215"/>
  <c r="O26" i="216"/>
  <c r="F26" i="216"/>
  <c r="L25" i="216"/>
  <c r="G27" i="216"/>
  <c r="O23" i="217"/>
  <c r="F23" i="217"/>
  <c r="O18" i="218"/>
  <c r="G19" i="218"/>
  <c r="O11" i="219"/>
  <c r="L10" i="219"/>
  <c r="N11" i="219"/>
  <c r="P11" i="219" s="1"/>
  <c r="N21" i="219"/>
  <c r="X21" i="219" s="1"/>
  <c r="F21" i="219"/>
  <c r="L20" i="219"/>
  <c r="O27" i="220"/>
  <c r="F27" i="220"/>
  <c r="G28" i="220"/>
  <c r="O18" i="221"/>
  <c r="L17" i="221"/>
  <c r="G19" i="221"/>
  <c r="O15" i="223"/>
  <c r="G16" i="223"/>
  <c r="O26" i="226"/>
  <c r="F26" i="226"/>
  <c r="O30" i="226"/>
  <c r="L29" i="226"/>
  <c r="N13" i="231"/>
  <c r="X13" i="231" s="1"/>
  <c r="F13" i="231"/>
  <c r="L12" i="231"/>
  <c r="O13" i="231"/>
  <c r="O16" i="231"/>
  <c r="G17" i="231"/>
  <c r="O25" i="232"/>
  <c r="L24" i="232"/>
  <c r="G26" i="232"/>
  <c r="G24" i="205"/>
  <c r="G31" i="209"/>
  <c r="N13" i="216"/>
  <c r="L12" i="216"/>
  <c r="O20" i="216"/>
  <c r="F20" i="216"/>
  <c r="L19" i="216"/>
  <c r="O19" i="219"/>
  <c r="G20" i="219"/>
  <c r="F19" i="219"/>
  <c r="O18" i="224"/>
  <c r="G19" i="224"/>
  <c r="O11" i="229"/>
  <c r="L10" i="229"/>
  <c r="G12" i="229"/>
  <c r="N13" i="245"/>
  <c r="L12" i="245"/>
  <c r="O29" i="249"/>
  <c r="F29" i="249"/>
  <c r="L14" i="253"/>
  <c r="G16" i="253"/>
  <c r="F16" i="201"/>
  <c r="G19" i="201"/>
  <c r="F27" i="201"/>
  <c r="F19" i="202"/>
  <c r="F29" i="203"/>
  <c r="G16" i="205"/>
  <c r="F23" i="205"/>
  <c r="G26" i="205"/>
  <c r="G27" i="205"/>
  <c r="L27" i="205"/>
  <c r="F28" i="205"/>
  <c r="N12" i="206"/>
  <c r="X12" i="206" s="1"/>
  <c r="G16" i="206"/>
  <c r="G20" i="206"/>
  <c r="G26" i="206"/>
  <c r="G27" i="206"/>
  <c r="L27" i="206"/>
  <c r="F28" i="206"/>
  <c r="L10" i="207"/>
  <c r="L13" i="207"/>
  <c r="G16" i="207"/>
  <c r="L16" i="207"/>
  <c r="F17" i="207"/>
  <c r="G20" i="207"/>
  <c r="L9" i="208"/>
  <c r="F16" i="208"/>
  <c r="G19" i="208"/>
  <c r="F27" i="208"/>
  <c r="G28" i="208"/>
  <c r="F16" i="209"/>
  <c r="W17" i="209"/>
  <c r="P22" i="209"/>
  <c r="G26" i="209"/>
  <c r="F27" i="209"/>
  <c r="G28" i="209"/>
  <c r="F30" i="209"/>
  <c r="N11" i="211"/>
  <c r="V11" i="211" s="1"/>
  <c r="G19" i="211"/>
  <c r="L19" i="211"/>
  <c r="F20" i="211"/>
  <c r="F26" i="211"/>
  <c r="F27" i="211"/>
  <c r="G28" i="211"/>
  <c r="G11" i="212"/>
  <c r="G28" i="212"/>
  <c r="N12" i="213"/>
  <c r="X12" i="213" s="1"/>
  <c r="G16" i="213"/>
  <c r="G19" i="213"/>
  <c r="O23" i="215"/>
  <c r="G24" i="215"/>
  <c r="F23" i="215"/>
  <c r="O28" i="217"/>
  <c r="G29" i="217"/>
  <c r="F28" i="217"/>
  <c r="O30" i="217"/>
  <c r="F30" i="217"/>
  <c r="L29" i="217"/>
  <c r="L14" i="220"/>
  <c r="G16" i="220"/>
  <c r="O26" i="220"/>
  <c r="F26" i="220"/>
  <c r="O30" i="220"/>
  <c r="L29" i="220"/>
  <c r="O15" i="224"/>
  <c r="G16" i="224"/>
  <c r="O14" i="225"/>
  <c r="L13" i="225"/>
  <c r="O24" i="225"/>
  <c r="L23" i="225"/>
  <c r="G25" i="225"/>
  <c r="O15" i="230"/>
  <c r="L14" i="230"/>
  <c r="G16" i="230"/>
  <c r="O21" i="230"/>
  <c r="F21" i="230"/>
  <c r="O28" i="231"/>
  <c r="F28" i="231"/>
  <c r="L27" i="231"/>
  <c r="O27" i="213"/>
  <c r="G28" i="213"/>
  <c r="O19" i="215"/>
  <c r="G20" i="215"/>
  <c r="F19" i="215"/>
  <c r="O29" i="217"/>
  <c r="L28" i="217"/>
  <c r="L13" i="218"/>
  <c r="N14" i="218"/>
  <c r="G15" i="218"/>
  <c r="N26" i="219"/>
  <c r="P26" i="219" s="1"/>
  <c r="F26" i="219"/>
  <c r="G27" i="219"/>
  <c r="O16" i="221"/>
  <c r="G17" i="221"/>
  <c r="F16" i="221"/>
  <c r="O19" i="223"/>
  <c r="F19" i="223"/>
  <c r="O9" i="224"/>
  <c r="N9" i="224"/>
  <c r="O26" i="230"/>
  <c r="F26" i="230"/>
  <c r="O15" i="242"/>
  <c r="G16" i="242"/>
  <c r="N10" i="245"/>
  <c r="W10" i="245" s="1"/>
  <c r="G11" i="245"/>
  <c r="O10" i="245"/>
  <c r="O15" i="245"/>
  <c r="G16" i="245"/>
  <c r="N26" i="245"/>
  <c r="P26" i="245" s="1"/>
  <c r="F26" i="245"/>
  <c r="L25" i="245"/>
  <c r="G27" i="245"/>
  <c r="O22" i="249"/>
  <c r="F22" i="249"/>
  <c r="G17" i="201"/>
  <c r="F21" i="202"/>
  <c r="L10" i="201"/>
  <c r="L15" i="201"/>
  <c r="G16" i="201"/>
  <c r="G27" i="201"/>
  <c r="N8" i="202"/>
  <c r="P8" i="202" s="1"/>
  <c r="G17" i="202"/>
  <c r="G19" i="202"/>
  <c r="F31" i="202"/>
  <c r="G24" i="203"/>
  <c r="F26" i="203"/>
  <c r="F28" i="203"/>
  <c r="G29" i="203"/>
  <c r="F31" i="203"/>
  <c r="F18" i="205"/>
  <c r="F19" i="205"/>
  <c r="G23" i="205"/>
  <c r="L23" i="205"/>
  <c r="F24" i="205"/>
  <c r="G28" i="205"/>
  <c r="G17" i="207"/>
  <c r="N12" i="208"/>
  <c r="W12" i="208" s="1"/>
  <c r="G16" i="208"/>
  <c r="L16" i="208"/>
  <c r="F17" i="208"/>
  <c r="G16" i="209"/>
  <c r="L16" i="209"/>
  <c r="F17" i="209"/>
  <c r="L30" i="209"/>
  <c r="F31" i="209"/>
  <c r="L15" i="211"/>
  <c r="F16" i="211"/>
  <c r="G20" i="211"/>
  <c r="F21" i="211"/>
  <c r="G26" i="211"/>
  <c r="G27" i="211"/>
  <c r="F12" i="212"/>
  <c r="F20" i="212"/>
  <c r="G21" i="212"/>
  <c r="F11" i="213"/>
  <c r="O16" i="213"/>
  <c r="G17" i="213"/>
  <c r="F16" i="213"/>
  <c r="F27" i="213"/>
  <c r="F29" i="215"/>
  <c r="L29" i="215"/>
  <c r="O11" i="217"/>
  <c r="G12" i="217"/>
  <c r="F15" i="219"/>
  <c r="O10" i="220"/>
  <c r="G11" i="220"/>
  <c r="F10" i="220"/>
  <c r="O19" i="220"/>
  <c r="F19" i="220"/>
  <c r="G20" i="220"/>
  <c r="O14" i="224"/>
  <c r="F14" i="224"/>
  <c r="L13" i="224"/>
  <c r="G27" i="226"/>
  <c r="G28" i="226"/>
  <c r="O20" i="230"/>
  <c r="F20" i="230"/>
  <c r="L19" i="230"/>
  <c r="O27" i="230"/>
  <c r="F27" i="230"/>
  <c r="O20" i="231"/>
  <c r="F20" i="231"/>
  <c r="G16" i="217"/>
  <c r="G17" i="217"/>
  <c r="G20" i="217"/>
  <c r="AA31" i="219"/>
  <c r="AA6" i="219"/>
  <c r="O10" i="219"/>
  <c r="F12" i="219"/>
  <c r="N14" i="219"/>
  <c r="W14" i="219" s="1"/>
  <c r="F16" i="219"/>
  <c r="F27" i="219"/>
  <c r="G28" i="219"/>
  <c r="G13" i="223"/>
  <c r="G17" i="225"/>
  <c r="G19" i="226"/>
  <c r="G27" i="229"/>
  <c r="N15" i="231"/>
  <c r="G16" i="231"/>
  <c r="N25" i="231"/>
  <c r="P25" i="231" s="1"/>
  <c r="G26" i="231"/>
  <c r="O19" i="232"/>
  <c r="G20" i="232"/>
  <c r="F19" i="232"/>
  <c r="O27" i="232"/>
  <c r="G28" i="232"/>
  <c r="F27" i="232"/>
  <c r="O12" i="242"/>
  <c r="L11" i="242"/>
  <c r="O24" i="242"/>
  <c r="F24" i="242"/>
  <c r="L23" i="242"/>
  <c r="N13" i="243"/>
  <c r="F13" i="243"/>
  <c r="O19" i="243"/>
  <c r="G20" i="243"/>
  <c r="F19" i="243"/>
  <c r="N19" i="213"/>
  <c r="W19" i="213" s="1"/>
  <c r="F19" i="213"/>
  <c r="L15" i="215"/>
  <c r="F16" i="215"/>
  <c r="G17" i="215"/>
  <c r="L18" i="216"/>
  <c r="F19" i="216"/>
  <c r="L21" i="216"/>
  <c r="L24" i="217"/>
  <c r="G16" i="218"/>
  <c r="L19" i="218"/>
  <c r="L29" i="218"/>
  <c r="L16" i="219"/>
  <c r="F17" i="219"/>
  <c r="L16" i="220"/>
  <c r="G17" i="220"/>
  <c r="F23" i="220"/>
  <c r="L23" i="220"/>
  <c r="F24" i="220"/>
  <c r="P8" i="221"/>
  <c r="P19" i="221"/>
  <c r="G26" i="221"/>
  <c r="G27" i="221"/>
  <c r="F28" i="221"/>
  <c r="L10" i="223"/>
  <c r="G28" i="223"/>
  <c r="P29" i="223"/>
  <c r="F31" i="223"/>
  <c r="L31" i="223"/>
  <c r="F13" i="224"/>
  <c r="L15" i="224"/>
  <c r="F16" i="224"/>
  <c r="L24" i="224"/>
  <c r="G27" i="224"/>
  <c r="L14" i="225"/>
  <c r="F19" i="225"/>
  <c r="G11" i="226"/>
  <c r="N12" i="229"/>
  <c r="X12" i="229" s="1"/>
  <c r="F19" i="229"/>
  <c r="G20" i="229"/>
  <c r="V29" i="229"/>
  <c r="F30" i="229"/>
  <c r="G30" i="230"/>
  <c r="F12" i="231"/>
  <c r="O26" i="232"/>
  <c r="F26" i="232"/>
  <c r="L25" i="232"/>
  <c r="O19" i="242"/>
  <c r="G20" i="242"/>
  <c r="F19" i="242"/>
  <c r="F21" i="218"/>
  <c r="G17" i="219"/>
  <c r="F10" i="221"/>
  <c r="G15" i="221"/>
  <c r="G13" i="224"/>
  <c r="G17" i="224"/>
  <c r="G19" i="225"/>
  <c r="G20" i="225"/>
  <c r="V13" i="229"/>
  <c r="G19" i="229"/>
  <c r="W29" i="229"/>
  <c r="G19" i="230"/>
  <c r="G12" i="231"/>
  <c r="O18" i="231"/>
  <c r="L17" i="231"/>
  <c r="F19" i="231"/>
  <c r="O22" i="231"/>
  <c r="G23" i="231"/>
  <c r="F22" i="231"/>
  <c r="N27" i="242"/>
  <c r="W27" i="242" s="1"/>
  <c r="F27" i="242"/>
  <c r="G28" i="242"/>
  <c r="O10" i="243"/>
  <c r="L9" i="243"/>
  <c r="O21" i="243"/>
  <c r="N25" i="244"/>
  <c r="P25" i="244" s="1"/>
  <c r="G26" i="244"/>
  <c r="O20" i="246"/>
  <c r="L19" i="246"/>
  <c r="N25" i="247"/>
  <c r="F25" i="247"/>
  <c r="G26" i="247"/>
  <c r="F26" i="231"/>
  <c r="F27" i="231"/>
  <c r="G16" i="232"/>
  <c r="L12" i="242"/>
  <c r="F21" i="242"/>
  <c r="L21" i="242"/>
  <c r="F25" i="242"/>
  <c r="L25" i="242"/>
  <c r="F26" i="242"/>
  <c r="O11" i="243"/>
  <c r="F11" i="243"/>
  <c r="G12" i="243"/>
  <c r="O16" i="244"/>
  <c r="G17" i="244"/>
  <c r="O8" i="245"/>
  <c r="N8" i="245"/>
  <c r="O12" i="245"/>
  <c r="F12" i="245"/>
  <c r="L11" i="245"/>
  <c r="V29" i="245"/>
  <c r="O19" i="247"/>
  <c r="F19" i="247"/>
  <c r="G20" i="247"/>
  <c r="O19" i="249"/>
  <c r="F19" i="249"/>
  <c r="O20" i="250"/>
  <c r="F20" i="250"/>
  <c r="G27" i="231"/>
  <c r="G26" i="242"/>
  <c r="O25" i="243"/>
  <c r="G26" i="243"/>
  <c r="O11" i="244"/>
  <c r="F11" i="244"/>
  <c r="O27" i="245"/>
  <c r="F27" i="245"/>
  <c r="O18" i="246"/>
  <c r="G19" i="246"/>
  <c r="O25" i="246"/>
  <c r="G26" i="246"/>
  <c r="O24" i="247"/>
  <c r="F24" i="247"/>
  <c r="L23" i="247"/>
  <c r="O26" i="247"/>
  <c r="L25" i="247"/>
  <c r="G27" i="247"/>
  <c r="G17" i="248"/>
  <c r="O18" i="248"/>
  <c r="G19" i="248"/>
  <c r="O19" i="250"/>
  <c r="F19" i="250"/>
  <c r="L18" i="250"/>
  <c r="N25" i="250"/>
  <c r="P25" i="250" s="1"/>
  <c r="G26" i="250"/>
  <c r="G27" i="243"/>
  <c r="G14" i="244"/>
  <c r="G19" i="244"/>
  <c r="L19" i="244"/>
  <c r="F20" i="244"/>
  <c r="G23" i="244"/>
  <c r="F26" i="244"/>
  <c r="F27" i="244"/>
  <c r="L29" i="244"/>
  <c r="F16" i="245"/>
  <c r="G17" i="245"/>
  <c r="L17" i="245"/>
  <c r="G19" i="245"/>
  <c r="L21" i="245"/>
  <c r="P6" i="246"/>
  <c r="L13" i="246"/>
  <c r="F14" i="246"/>
  <c r="L14" i="246"/>
  <c r="G16" i="246"/>
  <c r="F26" i="246"/>
  <c r="F29" i="246"/>
  <c r="L17" i="247"/>
  <c r="P21" i="247"/>
  <c r="F27" i="247"/>
  <c r="G28" i="247"/>
  <c r="P29" i="247"/>
  <c r="L31" i="247"/>
  <c r="N15" i="248"/>
  <c r="V15" i="248" s="1"/>
  <c r="G16" i="248"/>
  <c r="F29" i="248"/>
  <c r="G16" i="249"/>
  <c r="F17" i="249"/>
  <c r="G26" i="249"/>
  <c r="G27" i="249"/>
  <c r="F14" i="250"/>
  <c r="G16" i="250"/>
  <c r="L22" i="250"/>
  <c r="F23" i="250"/>
  <c r="F26" i="250"/>
  <c r="F27" i="250"/>
  <c r="G28" i="250"/>
  <c r="L13" i="253"/>
  <c r="F16" i="253"/>
  <c r="G17" i="253"/>
  <c r="F26" i="253"/>
  <c r="F27" i="253"/>
  <c r="G28" i="253"/>
  <c r="L31" i="253"/>
  <c r="L3" i="255"/>
  <c r="G27" i="244"/>
  <c r="G28" i="244"/>
  <c r="N9" i="248"/>
  <c r="V9" i="248" s="1"/>
  <c r="P14" i="248"/>
  <c r="G27" i="250"/>
  <c r="G27" i="253"/>
  <c r="G18" i="243"/>
  <c r="G11" i="244"/>
  <c r="F13" i="244"/>
  <c r="P21" i="244"/>
  <c r="P29" i="244"/>
  <c r="F30" i="245"/>
  <c r="N14" i="246"/>
  <c r="P14" i="246" s="1"/>
  <c r="G20" i="246"/>
  <c r="G27" i="246"/>
  <c r="N8" i="248"/>
  <c r="G20" i="248"/>
  <c r="G26" i="248"/>
  <c r="G27" i="248"/>
  <c r="N14" i="250"/>
  <c r="L29" i="229"/>
  <c r="G30" i="229"/>
  <c r="F31" i="229"/>
  <c r="G29" i="229"/>
  <c r="F28" i="229"/>
  <c r="L30" i="229"/>
  <c r="G31" i="229"/>
  <c r="L27" i="229"/>
  <c r="L31" i="229"/>
  <c r="F31" i="230"/>
  <c r="L30" i="230"/>
  <c r="L31" i="230"/>
  <c r="L27" i="230"/>
  <c r="F28" i="230"/>
  <c r="F29" i="231"/>
  <c r="L31" i="231"/>
  <c r="L28" i="231"/>
  <c r="G29" i="231"/>
  <c r="F30" i="231"/>
  <c r="L29" i="231"/>
  <c r="G30" i="231"/>
  <c r="F31" i="231"/>
  <c r="L30" i="231"/>
  <c r="G31" i="231"/>
  <c r="V29" i="232"/>
  <c r="L27" i="232"/>
  <c r="L31" i="232"/>
  <c r="L28" i="232"/>
  <c r="G29" i="232"/>
  <c r="W29" i="232"/>
  <c r="L29" i="232"/>
  <c r="X29" i="232"/>
  <c r="G30" i="232"/>
  <c r="L30" i="232"/>
  <c r="G31" i="232"/>
  <c r="V27" i="242"/>
  <c r="F29" i="242"/>
  <c r="L29" i="242"/>
  <c r="L28" i="242"/>
  <c r="G29" i="242"/>
  <c r="F30" i="242"/>
  <c r="G30" i="242"/>
  <c r="L30" i="242"/>
  <c r="F31" i="243"/>
  <c r="L31" i="243"/>
  <c r="L27" i="243"/>
  <c r="X29" i="243"/>
  <c r="F28" i="243"/>
  <c r="L30" i="243"/>
  <c r="G31" i="243"/>
  <c r="F29" i="243"/>
  <c r="V29" i="243"/>
  <c r="G30" i="243"/>
  <c r="L28" i="243"/>
  <c r="G29" i="243"/>
  <c r="W29" i="243"/>
  <c r="F30" i="243"/>
  <c r="F30" i="244"/>
  <c r="F31" i="244"/>
  <c r="W29" i="244"/>
  <c r="X29" i="244"/>
  <c r="G30" i="244"/>
  <c r="F28" i="244"/>
  <c r="L30" i="244"/>
  <c r="G31" i="244"/>
  <c r="G29" i="244"/>
  <c r="L27" i="244"/>
  <c r="F29" i="244"/>
  <c r="V29" i="244"/>
  <c r="L31" i="244"/>
  <c r="W29" i="245"/>
  <c r="L28" i="245"/>
  <c r="F29" i="245"/>
  <c r="L29" i="245"/>
  <c r="G30" i="245"/>
  <c r="F31" i="245"/>
  <c r="N31" i="245"/>
  <c r="G29" i="245"/>
  <c r="F28" i="245"/>
  <c r="L30" i="245"/>
  <c r="G31" i="245"/>
  <c r="L27" i="245"/>
  <c r="L31" i="245"/>
  <c r="V29" i="246"/>
  <c r="L27" i="246"/>
  <c r="F28" i="246"/>
  <c r="L31" i="246"/>
  <c r="L28" i="246"/>
  <c r="G29" i="246"/>
  <c r="W29" i="246"/>
  <c r="F30" i="246"/>
  <c r="L29" i="246"/>
  <c r="X29" i="246"/>
  <c r="G30" i="246"/>
  <c r="F31" i="246"/>
  <c r="L30" i="246"/>
  <c r="G31" i="246"/>
  <c r="L27" i="247"/>
  <c r="F28" i="247"/>
  <c r="G31" i="247"/>
  <c r="F29" i="247"/>
  <c r="V29" i="247"/>
  <c r="L28" i="247"/>
  <c r="G29" i="247"/>
  <c r="W29" i="247"/>
  <c r="F30" i="247"/>
  <c r="L29" i="247"/>
  <c r="X29" i="247"/>
  <c r="G30" i="247"/>
  <c r="F31" i="247"/>
  <c r="V29" i="248"/>
  <c r="L27" i="248"/>
  <c r="F28" i="248"/>
  <c r="L31" i="248"/>
  <c r="L28" i="248"/>
  <c r="G29" i="248"/>
  <c r="W29" i="248"/>
  <c r="F30" i="248"/>
  <c r="L29" i="248"/>
  <c r="X29" i="248"/>
  <c r="G30" i="248"/>
  <c r="F31" i="248"/>
  <c r="L30" i="248"/>
  <c r="G31" i="248"/>
  <c r="L29" i="249"/>
  <c r="L27" i="249"/>
  <c r="F28" i="249"/>
  <c r="L31" i="249"/>
  <c r="L28" i="249"/>
  <c r="G29" i="249"/>
  <c r="F30" i="249"/>
  <c r="G30" i="249"/>
  <c r="F31" i="249"/>
  <c r="L30" i="249"/>
  <c r="G31" i="249"/>
  <c r="V29" i="250"/>
  <c r="L27" i="250"/>
  <c r="F28" i="250"/>
  <c r="L31" i="250"/>
  <c r="L28" i="250"/>
  <c r="G29" i="250"/>
  <c r="W29" i="250"/>
  <c r="F30" i="250"/>
  <c r="X29" i="250"/>
  <c r="G30" i="250"/>
  <c r="F31" i="250"/>
  <c r="L30" i="250"/>
  <c r="G31" i="250"/>
  <c r="L27" i="253"/>
  <c r="F28" i="253"/>
  <c r="G31" i="253"/>
  <c r="F29" i="253"/>
  <c r="L28" i="253"/>
  <c r="G29" i="253"/>
  <c r="F30" i="253"/>
  <c r="L29" i="253"/>
  <c r="G30" i="253"/>
  <c r="F31" i="253"/>
  <c r="L30" i="223"/>
  <c r="G31" i="223"/>
  <c r="G30" i="223"/>
  <c r="F29" i="223"/>
  <c r="V29" i="223"/>
  <c r="X29" i="223"/>
  <c r="L28" i="223"/>
  <c r="G29" i="223"/>
  <c r="W29" i="223"/>
  <c r="F30" i="223"/>
  <c r="L28" i="224"/>
  <c r="F29" i="224"/>
  <c r="F30" i="224"/>
  <c r="G29" i="224"/>
  <c r="L29" i="224"/>
  <c r="G30" i="224"/>
  <c r="F31" i="224"/>
  <c r="F28" i="224"/>
  <c r="L30" i="224"/>
  <c r="G31" i="224"/>
  <c r="L27" i="224"/>
  <c r="L31" i="224"/>
  <c r="L26" i="225"/>
  <c r="F29" i="225"/>
  <c r="G30" i="225"/>
  <c r="G29" i="225"/>
  <c r="F27" i="225"/>
  <c r="L29" i="225"/>
  <c r="F31" i="225"/>
  <c r="L31" i="225"/>
  <c r="L30" i="225"/>
  <c r="G31" i="225"/>
  <c r="F30" i="225"/>
  <c r="P29" i="226"/>
  <c r="F28" i="226"/>
  <c r="L30" i="226"/>
  <c r="F29" i="226"/>
  <c r="V29" i="226"/>
  <c r="X29" i="226"/>
  <c r="G30" i="226"/>
  <c r="L28" i="226"/>
  <c r="G29" i="226"/>
  <c r="W29" i="226"/>
  <c r="F30" i="226"/>
  <c r="V29" i="211"/>
  <c r="L27" i="211"/>
  <c r="F28" i="211"/>
  <c r="L31" i="211"/>
  <c r="L28" i="211"/>
  <c r="G29" i="211"/>
  <c r="W29" i="211"/>
  <c r="F30" i="211"/>
  <c r="V30" i="211"/>
  <c r="L29" i="211"/>
  <c r="G30" i="211"/>
  <c r="W30" i="211"/>
  <c r="F31" i="211"/>
  <c r="L30" i="211"/>
  <c r="X30" i="211"/>
  <c r="G31" i="211"/>
  <c r="F29" i="212"/>
  <c r="L31" i="212"/>
  <c r="AA35" i="212"/>
  <c r="L28" i="212"/>
  <c r="G29" i="212"/>
  <c r="F30" i="212"/>
  <c r="L29" i="212"/>
  <c r="G30" i="212"/>
  <c r="F31" i="212"/>
  <c r="L30" i="212"/>
  <c r="G31" i="212"/>
  <c r="L31" i="213"/>
  <c r="L28" i="213"/>
  <c r="G29" i="213"/>
  <c r="F30" i="213"/>
  <c r="G31" i="213"/>
  <c r="L29" i="213"/>
  <c r="G30" i="213"/>
  <c r="F31" i="213"/>
  <c r="L27" i="215"/>
  <c r="F28" i="215"/>
  <c r="L31" i="215"/>
  <c r="L28" i="215"/>
  <c r="G29" i="215"/>
  <c r="F30" i="215"/>
  <c r="G30" i="215"/>
  <c r="F31" i="215"/>
  <c r="P27" i="215"/>
  <c r="W27" i="215"/>
  <c r="L30" i="215"/>
  <c r="G31" i="215"/>
  <c r="L31" i="216"/>
  <c r="L27" i="216"/>
  <c r="F28" i="216"/>
  <c r="L29" i="216"/>
  <c r="P29" i="216"/>
  <c r="X29" i="216"/>
  <c r="F29" i="216"/>
  <c r="V29" i="216"/>
  <c r="L28" i="216"/>
  <c r="G29" i="216"/>
  <c r="W29" i="216"/>
  <c r="G30" i="217"/>
  <c r="L30" i="217"/>
  <c r="F29" i="217"/>
  <c r="F31" i="218"/>
  <c r="L31" i="218"/>
  <c r="L27" i="218"/>
  <c r="F28" i="218"/>
  <c r="L30" i="218"/>
  <c r="G31" i="218"/>
  <c r="G30" i="218"/>
  <c r="F29" i="218"/>
  <c r="V29" i="218"/>
  <c r="X29" i="218"/>
  <c r="L28" i="218"/>
  <c r="G29" i="218"/>
  <c r="F30" i="218"/>
  <c r="V29" i="219"/>
  <c r="L27" i="219"/>
  <c r="F28" i="219"/>
  <c r="L31" i="219"/>
  <c r="L28" i="219"/>
  <c r="G29" i="219"/>
  <c r="W29" i="219"/>
  <c r="F30" i="219"/>
  <c r="V30" i="219"/>
  <c r="L29" i="219"/>
  <c r="G30" i="219"/>
  <c r="W30" i="219"/>
  <c r="F31" i="219"/>
  <c r="L30" i="219"/>
  <c r="X30" i="219"/>
  <c r="G31" i="219"/>
  <c r="L30" i="220"/>
  <c r="G31" i="220"/>
  <c r="G30" i="220"/>
  <c r="F29" i="220"/>
  <c r="L28" i="220"/>
  <c r="G29" i="220"/>
  <c r="F30" i="220"/>
  <c r="L28" i="221"/>
  <c r="L27" i="221"/>
  <c r="F29" i="221"/>
  <c r="G30" i="221"/>
  <c r="L30" i="221"/>
  <c r="G29" i="221"/>
  <c r="W29" i="221"/>
  <c r="G31" i="221"/>
  <c r="V29" i="221"/>
  <c r="L31" i="221"/>
  <c r="F30" i="221"/>
  <c r="L29" i="221"/>
  <c r="F31" i="221"/>
  <c r="L31" i="209"/>
  <c r="L28" i="209"/>
  <c r="F28" i="209"/>
  <c r="L27" i="209"/>
  <c r="V29" i="208"/>
  <c r="L27" i="208"/>
  <c r="F28" i="208"/>
  <c r="L31" i="208"/>
  <c r="L28" i="208"/>
  <c r="G29" i="208"/>
  <c r="W29" i="208"/>
  <c r="F30" i="208"/>
  <c r="V30" i="208"/>
  <c r="L29" i="208"/>
  <c r="G30" i="208"/>
  <c r="W30" i="208"/>
  <c r="F31" i="208"/>
  <c r="L30" i="208"/>
  <c r="X30" i="208"/>
  <c r="G31" i="208"/>
  <c r="L28" i="207"/>
  <c r="F29" i="207"/>
  <c r="F30" i="207"/>
  <c r="L30" i="207"/>
  <c r="L29" i="207"/>
  <c r="G30" i="207"/>
  <c r="F31" i="207"/>
  <c r="G31" i="207"/>
  <c r="L31" i="207"/>
  <c r="F29" i="206"/>
  <c r="L29" i="206"/>
  <c r="L31" i="206"/>
  <c r="L28" i="206"/>
  <c r="G29" i="206"/>
  <c r="F30" i="206"/>
  <c r="G30" i="206"/>
  <c r="F31" i="206"/>
  <c r="L30" i="206"/>
  <c r="G31" i="206"/>
  <c r="T10" i="257"/>
  <c r="T22" i="257"/>
  <c r="T12" i="257"/>
  <c r="T35" i="257"/>
  <c r="T8" i="257"/>
  <c r="T16" i="257"/>
  <c r="T17" i="257"/>
  <c r="T9" i="257"/>
  <c r="T31" i="257"/>
  <c r="T27" i="257"/>
  <c r="T30" i="257"/>
  <c r="T25" i="257"/>
  <c r="F29" i="205"/>
  <c r="L28" i="205"/>
  <c r="G29" i="205"/>
  <c r="F30" i="205"/>
  <c r="G31" i="205"/>
  <c r="L29" i="205"/>
  <c r="G30" i="205"/>
  <c r="G30" i="203"/>
  <c r="G31" i="203"/>
  <c r="L28" i="203"/>
  <c r="L29" i="203"/>
  <c r="L30" i="203"/>
  <c r="L31" i="203"/>
  <c r="L31" i="202"/>
  <c r="G29" i="202"/>
  <c r="L27" i="202"/>
  <c r="L28" i="202"/>
  <c r="L29" i="202"/>
  <c r="L29" i="201"/>
  <c r="L31" i="201"/>
  <c r="L27" i="201"/>
  <c r="F29" i="201"/>
  <c r="F30" i="201"/>
  <c r="F31" i="201"/>
  <c r="G29" i="201"/>
  <c r="G30" i="201"/>
  <c r="G31" i="201"/>
  <c r="L26" i="229"/>
  <c r="V21" i="229"/>
  <c r="F22" i="229"/>
  <c r="W21" i="229"/>
  <c r="G21" i="229"/>
  <c r="L21" i="229"/>
  <c r="G22" i="229"/>
  <c r="F23" i="229"/>
  <c r="L25" i="229"/>
  <c r="G25" i="229"/>
  <c r="F20" i="229"/>
  <c r="L22" i="229"/>
  <c r="G23" i="229"/>
  <c r="F24" i="229"/>
  <c r="L19" i="229"/>
  <c r="L23" i="229"/>
  <c r="G24" i="229"/>
  <c r="L26" i="230"/>
  <c r="F22" i="230"/>
  <c r="L22" i="230"/>
  <c r="G25" i="230"/>
  <c r="L21" i="230"/>
  <c r="F23" i="230"/>
  <c r="L25" i="230"/>
  <c r="G23" i="230"/>
  <c r="F24" i="230"/>
  <c r="L23" i="230"/>
  <c r="G24" i="230"/>
  <c r="F25" i="230"/>
  <c r="L20" i="230"/>
  <c r="L26" i="231"/>
  <c r="L22" i="231"/>
  <c r="F23" i="231"/>
  <c r="F24" i="231"/>
  <c r="L23" i="231"/>
  <c r="G24" i="231"/>
  <c r="F25" i="231"/>
  <c r="L24" i="231"/>
  <c r="G25" i="231"/>
  <c r="L25" i="231"/>
  <c r="X25" i="231"/>
  <c r="L19" i="231"/>
  <c r="L20" i="231"/>
  <c r="L26" i="232"/>
  <c r="L20" i="232"/>
  <c r="G22" i="232"/>
  <c r="G25" i="232"/>
  <c r="F20" i="232"/>
  <c r="G23" i="232"/>
  <c r="F24" i="232"/>
  <c r="G21" i="232"/>
  <c r="L19" i="232"/>
  <c r="F21" i="232"/>
  <c r="L23" i="232"/>
  <c r="G24" i="232"/>
  <c r="F25" i="232"/>
  <c r="L26" i="242"/>
  <c r="V25" i="242"/>
  <c r="L19" i="242"/>
  <c r="F20" i="242"/>
  <c r="V21" i="242"/>
  <c r="L20" i="242"/>
  <c r="G21" i="242"/>
  <c r="W21" i="242"/>
  <c r="F22" i="242"/>
  <c r="L24" i="242"/>
  <c r="G25" i="242"/>
  <c r="W25" i="242"/>
  <c r="X21" i="242"/>
  <c r="G22" i="242"/>
  <c r="F23" i="242"/>
  <c r="G24" i="242"/>
  <c r="L22" i="242"/>
  <c r="G23" i="242"/>
  <c r="L26" i="243"/>
  <c r="L19" i="243"/>
  <c r="F20" i="243"/>
  <c r="F21" i="243"/>
  <c r="L22" i="243"/>
  <c r="F23" i="243"/>
  <c r="G23" i="243"/>
  <c r="F24" i="243"/>
  <c r="Q9" i="243"/>
  <c r="L20" i="243"/>
  <c r="G21" i="243"/>
  <c r="V21" i="243"/>
  <c r="L23" i="243"/>
  <c r="G24" i="243"/>
  <c r="F25" i="243"/>
  <c r="L21" i="243"/>
  <c r="W21" i="243"/>
  <c r="F22" i="243"/>
  <c r="L24" i="243"/>
  <c r="G25" i="243"/>
  <c r="X21" i="243"/>
  <c r="G22" i="243"/>
  <c r="L25" i="243"/>
  <c r="L26" i="244"/>
  <c r="L23" i="244"/>
  <c r="F24" i="244"/>
  <c r="L25" i="244"/>
  <c r="F25" i="244"/>
  <c r="L24" i="244"/>
  <c r="G25" i="244"/>
  <c r="W25" i="244"/>
  <c r="L20" i="244"/>
  <c r="W26" i="245"/>
  <c r="L26" i="245"/>
  <c r="L19" i="245"/>
  <c r="G24" i="245"/>
  <c r="F25" i="245"/>
  <c r="L24" i="245"/>
  <c r="G25" i="245"/>
  <c r="G23" i="245"/>
  <c r="G22" i="245"/>
  <c r="F21" i="245"/>
  <c r="L23" i="245"/>
  <c r="L20" i="245"/>
  <c r="G21" i="245"/>
  <c r="F22" i="245"/>
  <c r="F20" i="246"/>
  <c r="V19" i="246"/>
  <c r="L25" i="246"/>
  <c r="W19" i="246"/>
  <c r="L22" i="246"/>
  <c r="G23" i="246"/>
  <c r="G22" i="246"/>
  <c r="F21" i="246"/>
  <c r="G24" i="246"/>
  <c r="F25" i="246"/>
  <c r="L20" i="246"/>
  <c r="G21" i="246"/>
  <c r="F22" i="246"/>
  <c r="L24" i="246"/>
  <c r="G25" i="246"/>
  <c r="L26" i="247"/>
  <c r="F21" i="247"/>
  <c r="L21" i="247"/>
  <c r="V21" i="247"/>
  <c r="L20" i="247"/>
  <c r="G21" i="247"/>
  <c r="W21" i="247"/>
  <c r="F22" i="247"/>
  <c r="L24" i="247"/>
  <c r="G25" i="247"/>
  <c r="W25" i="247"/>
  <c r="X21" i="247"/>
  <c r="G22" i="247"/>
  <c r="F23" i="247"/>
  <c r="X25" i="247"/>
  <c r="G24" i="247"/>
  <c r="L22" i="247"/>
  <c r="G23" i="247"/>
  <c r="L26" i="248"/>
  <c r="L22" i="248"/>
  <c r="F23" i="248"/>
  <c r="F24" i="248"/>
  <c r="W19" i="248"/>
  <c r="L19" i="248"/>
  <c r="X19" i="248"/>
  <c r="F21" i="248"/>
  <c r="L23" i="248"/>
  <c r="G24" i="248"/>
  <c r="F25" i="248"/>
  <c r="V25" i="248"/>
  <c r="O29" i="248"/>
  <c r="G23" i="248"/>
  <c r="G21" i="248"/>
  <c r="F22" i="248"/>
  <c r="G25" i="248"/>
  <c r="W25" i="248"/>
  <c r="L21" i="248"/>
  <c r="G22" i="248"/>
  <c r="L25" i="248"/>
  <c r="L26" i="249"/>
  <c r="G21" i="249"/>
  <c r="F20" i="249"/>
  <c r="N20" i="249"/>
  <c r="P20" i="249" s="1"/>
  <c r="L21" i="249"/>
  <c r="X21" i="249"/>
  <c r="G22" i="249"/>
  <c r="F23" i="249"/>
  <c r="V23" i="249"/>
  <c r="L25" i="249"/>
  <c r="W21" i="249"/>
  <c r="G25" i="249"/>
  <c r="L19" i="249"/>
  <c r="L22" i="249"/>
  <c r="G23" i="249"/>
  <c r="W23" i="249"/>
  <c r="F24" i="249"/>
  <c r="L20" i="249"/>
  <c r="F21" i="249"/>
  <c r="L23" i="249"/>
  <c r="G24" i="249"/>
  <c r="L26" i="250"/>
  <c r="L19" i="250"/>
  <c r="F21" i="250"/>
  <c r="L23" i="250"/>
  <c r="G24" i="250"/>
  <c r="F25" i="250"/>
  <c r="V25" i="250"/>
  <c r="G23" i="250"/>
  <c r="L20" i="250"/>
  <c r="G21" i="250"/>
  <c r="F22" i="250"/>
  <c r="L24" i="250"/>
  <c r="G25" i="250"/>
  <c r="W25" i="250"/>
  <c r="L21" i="250"/>
  <c r="G22" i="250"/>
  <c r="L25" i="250"/>
  <c r="X25" i="250"/>
  <c r="L26" i="253"/>
  <c r="L24" i="253"/>
  <c r="F22" i="253"/>
  <c r="L22" i="253"/>
  <c r="L21" i="253"/>
  <c r="G22" i="253"/>
  <c r="F23" i="253"/>
  <c r="L25" i="253"/>
  <c r="G25" i="253"/>
  <c r="F20" i="253"/>
  <c r="G23" i="253"/>
  <c r="F24" i="253"/>
  <c r="G21" i="253"/>
  <c r="L19" i="253"/>
  <c r="F21" i="253"/>
  <c r="L23" i="253"/>
  <c r="G24" i="253"/>
  <c r="F25" i="253"/>
  <c r="L19" i="223"/>
  <c r="F26" i="223"/>
  <c r="G26" i="223"/>
  <c r="F22" i="224"/>
  <c r="L22" i="224"/>
  <c r="L21" i="224"/>
  <c r="G22" i="224"/>
  <c r="F23" i="224"/>
  <c r="L25" i="224"/>
  <c r="G25" i="224"/>
  <c r="F20" i="224"/>
  <c r="G23" i="224"/>
  <c r="F24" i="224"/>
  <c r="G21" i="224"/>
  <c r="L19" i="224"/>
  <c r="F21" i="224"/>
  <c r="L23" i="224"/>
  <c r="G24" i="224"/>
  <c r="F25" i="224"/>
  <c r="L27" i="225"/>
  <c r="L25" i="225"/>
  <c r="L19" i="225"/>
  <c r="F20" i="225"/>
  <c r="F21" i="225"/>
  <c r="L20" i="225"/>
  <c r="G21" i="225"/>
  <c r="L21" i="225"/>
  <c r="L26" i="226"/>
  <c r="L19" i="226"/>
  <c r="F20" i="226"/>
  <c r="L21" i="226"/>
  <c r="F22" i="226"/>
  <c r="L22" i="226"/>
  <c r="F23" i="226"/>
  <c r="X21" i="226"/>
  <c r="G22" i="226"/>
  <c r="L25" i="226"/>
  <c r="G25" i="226"/>
  <c r="F21" i="226"/>
  <c r="O21" i="226"/>
  <c r="G23" i="226"/>
  <c r="F24" i="226"/>
  <c r="W21" i="226"/>
  <c r="L20" i="226"/>
  <c r="G21" i="226"/>
  <c r="V21" i="226"/>
  <c r="L23" i="226"/>
  <c r="G24" i="226"/>
  <c r="F25" i="226"/>
  <c r="L26" i="211"/>
  <c r="V26" i="211"/>
  <c r="W26" i="211"/>
  <c r="X26" i="211"/>
  <c r="L20" i="211"/>
  <c r="G21" i="211"/>
  <c r="W21" i="211"/>
  <c r="F22" i="211"/>
  <c r="L21" i="211"/>
  <c r="G22" i="211"/>
  <c r="L22" i="211"/>
  <c r="L26" i="212"/>
  <c r="L23" i="212"/>
  <c r="F24" i="212"/>
  <c r="Q30" i="212"/>
  <c r="G23" i="212"/>
  <c r="F21" i="212"/>
  <c r="G24" i="212"/>
  <c r="F25" i="212"/>
  <c r="L20" i="212"/>
  <c r="F22" i="212"/>
  <c r="L24" i="212"/>
  <c r="G25" i="212"/>
  <c r="L21" i="212"/>
  <c r="G22" i="212"/>
  <c r="F23" i="212"/>
  <c r="L25" i="212"/>
  <c r="L26" i="213"/>
  <c r="L23" i="213"/>
  <c r="F24" i="213"/>
  <c r="L20" i="213"/>
  <c r="F21" i="213"/>
  <c r="L24" i="213"/>
  <c r="F25" i="213"/>
  <c r="X23" i="213"/>
  <c r="G24" i="213"/>
  <c r="V19" i="213"/>
  <c r="G21" i="213"/>
  <c r="F22" i="213"/>
  <c r="G25" i="213"/>
  <c r="G23" i="213"/>
  <c r="X19" i="213"/>
  <c r="L21" i="213"/>
  <c r="G22" i="213"/>
  <c r="F23" i="213"/>
  <c r="V23" i="213"/>
  <c r="L25" i="213"/>
  <c r="F20" i="213"/>
  <c r="L26" i="215"/>
  <c r="L23" i="215"/>
  <c r="F24" i="215"/>
  <c r="L25" i="215"/>
  <c r="F25" i="215"/>
  <c r="V25" i="215"/>
  <c r="X25" i="215"/>
  <c r="L24" i="215"/>
  <c r="G25" i="215"/>
  <c r="L19" i="215"/>
  <c r="F20" i="215"/>
  <c r="L21" i="215"/>
  <c r="X21" i="215"/>
  <c r="F21" i="215"/>
  <c r="V21" i="215"/>
  <c r="L20" i="215"/>
  <c r="G21" i="215"/>
  <c r="P25" i="216"/>
  <c r="X25" i="216"/>
  <c r="F21" i="216"/>
  <c r="V21" i="216"/>
  <c r="G24" i="216"/>
  <c r="F25" i="216"/>
  <c r="V25" i="216"/>
  <c r="X21" i="216"/>
  <c r="G22" i="216"/>
  <c r="G23" i="216"/>
  <c r="L20" i="216"/>
  <c r="G21" i="216"/>
  <c r="W21" i="216"/>
  <c r="F22" i="216"/>
  <c r="L24" i="216"/>
  <c r="G25" i="216"/>
  <c r="W25" i="216"/>
  <c r="N26" i="216"/>
  <c r="L25" i="217"/>
  <c r="P25" i="217"/>
  <c r="G22" i="217"/>
  <c r="X25" i="217"/>
  <c r="G21" i="217"/>
  <c r="G25" i="217"/>
  <c r="F20" i="217"/>
  <c r="L22" i="217"/>
  <c r="G23" i="217"/>
  <c r="F24" i="217"/>
  <c r="L19" i="217"/>
  <c r="F21" i="217"/>
  <c r="L23" i="217"/>
  <c r="G24" i="217"/>
  <c r="F25" i="217"/>
  <c r="V25" i="217"/>
  <c r="L22" i="218"/>
  <c r="F23" i="218"/>
  <c r="L23" i="218"/>
  <c r="F24" i="218"/>
  <c r="V21" i="218"/>
  <c r="G24" i="218"/>
  <c r="F25" i="218"/>
  <c r="V25" i="218"/>
  <c r="G23" i="218"/>
  <c r="W21" i="218"/>
  <c r="F22" i="218"/>
  <c r="L24" i="218"/>
  <c r="G25" i="218"/>
  <c r="W25" i="218"/>
  <c r="L21" i="218"/>
  <c r="L25" i="218"/>
  <c r="V25" i="219"/>
  <c r="L19" i="219"/>
  <c r="F20" i="219"/>
  <c r="W25" i="219"/>
  <c r="G24" i="219"/>
  <c r="G21" i="219"/>
  <c r="F22" i="219"/>
  <c r="G25" i="219"/>
  <c r="G23" i="219"/>
  <c r="L21" i="219"/>
  <c r="G22" i="219"/>
  <c r="F23" i="219"/>
  <c r="L25" i="219"/>
  <c r="L26" i="220"/>
  <c r="L25" i="220"/>
  <c r="G22" i="220"/>
  <c r="L22" i="220"/>
  <c r="G23" i="220"/>
  <c r="F21" i="220"/>
  <c r="G24" i="220"/>
  <c r="F25" i="220"/>
  <c r="L20" i="220"/>
  <c r="G21" i="220"/>
  <c r="F22" i="220"/>
  <c r="L24" i="220"/>
  <c r="G25" i="220"/>
  <c r="L26" i="221"/>
  <c r="L24" i="221"/>
  <c r="F22" i="221"/>
  <c r="L22" i="221"/>
  <c r="G25" i="221"/>
  <c r="V19" i="221"/>
  <c r="L21" i="221"/>
  <c r="G22" i="221"/>
  <c r="F23" i="221"/>
  <c r="L25" i="221"/>
  <c r="G21" i="221"/>
  <c r="AA7" i="221"/>
  <c r="W19" i="221"/>
  <c r="F20" i="221"/>
  <c r="G23" i="221"/>
  <c r="F24" i="221"/>
  <c r="L19" i="221"/>
  <c r="X19" i="221"/>
  <c r="F21" i="221"/>
  <c r="L23" i="221"/>
  <c r="G24" i="221"/>
  <c r="F25" i="221"/>
  <c r="L26" i="209"/>
  <c r="V21" i="209"/>
  <c r="F22" i="209"/>
  <c r="L22" i="209"/>
  <c r="G24" i="209"/>
  <c r="F25" i="209"/>
  <c r="L25" i="209"/>
  <c r="W21" i="209"/>
  <c r="L20" i="209"/>
  <c r="F21" i="209"/>
  <c r="V22" i="209"/>
  <c r="G21" i="209"/>
  <c r="L21" i="209"/>
  <c r="G22" i="209"/>
  <c r="W22" i="209"/>
  <c r="F23" i="209"/>
  <c r="N23" i="209"/>
  <c r="L24" i="209"/>
  <c r="G25" i="209"/>
  <c r="F20" i="209"/>
  <c r="X22" i="209"/>
  <c r="G23" i="209"/>
  <c r="L19" i="209"/>
  <c r="L23" i="209"/>
  <c r="F24" i="209"/>
  <c r="W22" i="208"/>
  <c r="F23" i="208"/>
  <c r="L19" i="208"/>
  <c r="F20" i="208"/>
  <c r="L21" i="208"/>
  <c r="L22" i="208"/>
  <c r="L25" i="208"/>
  <c r="G22" i="208"/>
  <c r="X22" i="208"/>
  <c r="G23" i="208"/>
  <c r="X25" i="208"/>
  <c r="F21" i="208"/>
  <c r="V21" i="208"/>
  <c r="G24" i="208"/>
  <c r="F25" i="208"/>
  <c r="V25" i="208"/>
  <c r="X21" i="208"/>
  <c r="L20" i="208"/>
  <c r="G21" i="208"/>
  <c r="F22" i="208"/>
  <c r="V22" i="208"/>
  <c r="L24" i="208"/>
  <c r="G25" i="208"/>
  <c r="L20" i="207"/>
  <c r="L26" i="206"/>
  <c r="F24" i="206"/>
  <c r="V23" i="206"/>
  <c r="F23" i="206"/>
  <c r="L23" i="206"/>
  <c r="L25" i="206"/>
  <c r="P21" i="206"/>
  <c r="X21" i="206"/>
  <c r="G22" i="206"/>
  <c r="L22" i="206"/>
  <c r="G23" i="206"/>
  <c r="W23" i="206"/>
  <c r="F21" i="206"/>
  <c r="V21" i="206"/>
  <c r="G24" i="206"/>
  <c r="F25" i="206"/>
  <c r="L20" i="206"/>
  <c r="G21" i="206"/>
  <c r="W21" i="206"/>
  <c r="F22" i="206"/>
  <c r="L24" i="206"/>
  <c r="G25" i="206"/>
  <c r="T23" i="257"/>
  <c r="T28" i="257"/>
  <c r="T21" i="257"/>
  <c r="T19" i="257"/>
  <c r="T7" i="257"/>
  <c r="T26" i="257"/>
  <c r="T32" i="257"/>
  <c r="T11" i="257"/>
  <c r="T14" i="257"/>
  <c r="T29" i="257"/>
  <c r="T33" i="257"/>
  <c r="T20" i="257"/>
  <c r="T34" i="257"/>
  <c r="T15" i="257"/>
  <c r="T15" i="256"/>
  <c r="T14" i="256"/>
  <c r="T9" i="256"/>
  <c r="T19" i="256"/>
  <c r="T17" i="256"/>
  <c r="T6" i="256"/>
  <c r="T18" i="256"/>
  <c r="T34" i="256"/>
  <c r="T35" i="256"/>
  <c r="T7" i="256"/>
  <c r="T29" i="256"/>
  <c r="T26" i="256"/>
  <c r="T20" i="256"/>
  <c r="T16" i="256"/>
  <c r="T23" i="256"/>
  <c r="T27" i="256"/>
  <c r="T32" i="256"/>
  <c r="T28" i="256"/>
  <c r="T8" i="256"/>
  <c r="T25" i="256"/>
  <c r="T24" i="256"/>
  <c r="T31" i="256"/>
  <c r="T22" i="256"/>
  <c r="T21" i="256"/>
  <c r="T30" i="256"/>
  <c r="T33" i="256"/>
  <c r="T13" i="256"/>
  <c r="T10" i="256"/>
  <c r="T12" i="256"/>
  <c r="S14" i="255"/>
  <c r="S24" i="255"/>
  <c r="S30" i="255"/>
  <c r="S11" i="255"/>
  <c r="S35" i="255"/>
  <c r="S10" i="255"/>
  <c r="S29" i="255"/>
  <c r="S20" i="255"/>
  <c r="S26" i="255"/>
  <c r="S25" i="255"/>
  <c r="S21" i="255"/>
  <c r="S34" i="255"/>
  <c r="S17" i="255"/>
  <c r="S15" i="255"/>
  <c r="S32" i="255"/>
  <c r="S19" i="255"/>
  <c r="S16" i="255"/>
  <c r="S31" i="255"/>
  <c r="S13" i="255"/>
  <c r="S22" i="255"/>
  <c r="S28" i="255"/>
  <c r="S33" i="255"/>
  <c r="W5" i="255"/>
  <c r="T15" i="255" s="1"/>
  <c r="S18" i="255"/>
  <c r="S12" i="255"/>
  <c r="S27" i="255"/>
  <c r="S23" i="255"/>
  <c r="L26" i="205"/>
  <c r="F25" i="205"/>
  <c r="L25" i="205"/>
  <c r="L24" i="205"/>
  <c r="G25" i="205"/>
  <c r="L19" i="205"/>
  <c r="L26" i="203"/>
  <c r="Q22" i="203"/>
  <c r="F24" i="203"/>
  <c r="F25" i="203"/>
  <c r="G25" i="203"/>
  <c r="L23" i="203"/>
  <c r="L24" i="203"/>
  <c r="L25" i="203"/>
  <c r="L19" i="203"/>
  <c r="L26" i="202"/>
  <c r="F24" i="202"/>
  <c r="F22" i="202"/>
  <c r="F23" i="202"/>
  <c r="G23" i="202"/>
  <c r="G24" i="202"/>
  <c r="G25" i="202"/>
  <c r="L21" i="202"/>
  <c r="L22" i="202"/>
  <c r="L23" i="202"/>
  <c r="L24" i="202"/>
  <c r="L25" i="202"/>
  <c r="N30" i="202"/>
  <c r="N27" i="202"/>
  <c r="P27" i="202" s="1"/>
  <c r="L19" i="202"/>
  <c r="N34" i="202"/>
  <c r="L23" i="201"/>
  <c r="F23" i="201"/>
  <c r="G23" i="201"/>
  <c r="F20" i="201"/>
  <c r="F21" i="201"/>
  <c r="F22" i="201"/>
  <c r="F24" i="201"/>
  <c r="F25" i="201"/>
  <c r="F26" i="201"/>
  <c r="F28" i="201"/>
  <c r="G21" i="201"/>
  <c r="G22" i="201"/>
  <c r="G24" i="201"/>
  <c r="G25" i="201"/>
  <c r="G26" i="201"/>
  <c r="G28" i="201"/>
  <c r="L19" i="201"/>
  <c r="L20" i="201"/>
  <c r="L21" i="201"/>
  <c r="L22" i="201"/>
  <c r="L24" i="201"/>
  <c r="L25" i="201"/>
  <c r="L26" i="201"/>
  <c r="L28" i="201"/>
  <c r="P26" i="254"/>
  <c r="V26" i="254"/>
  <c r="X26" i="254"/>
  <c r="W26" i="254"/>
  <c r="X24" i="254"/>
  <c r="W24" i="254"/>
  <c r="V24" i="254"/>
  <c r="X25" i="254"/>
  <c r="W25" i="254"/>
  <c r="V25" i="254"/>
  <c r="K3" i="254"/>
  <c r="L18" i="229"/>
  <c r="X17" i="229"/>
  <c r="F17" i="229"/>
  <c r="V17" i="229"/>
  <c r="G18" i="229"/>
  <c r="L16" i="229"/>
  <c r="F18" i="229"/>
  <c r="V12" i="229"/>
  <c r="F13" i="229"/>
  <c r="L12" i="229"/>
  <c r="W12" i="229"/>
  <c r="W13" i="229"/>
  <c r="F14" i="229"/>
  <c r="N26" i="229"/>
  <c r="L13" i="229"/>
  <c r="G14" i="229"/>
  <c r="F15" i="229"/>
  <c r="N30" i="229"/>
  <c r="L14" i="229"/>
  <c r="G15" i="229"/>
  <c r="L9" i="229"/>
  <c r="F10" i="229"/>
  <c r="N15" i="229"/>
  <c r="N11" i="229"/>
  <c r="N18" i="229"/>
  <c r="N34" i="229"/>
  <c r="AA7" i="229"/>
  <c r="O10" i="229"/>
  <c r="N14" i="229"/>
  <c r="N16" i="229"/>
  <c r="P16" i="229" s="1"/>
  <c r="N22" i="229"/>
  <c r="R10" i="229"/>
  <c r="R11" i="229"/>
  <c r="O13" i="229"/>
  <c r="R13" i="229"/>
  <c r="R9" i="229"/>
  <c r="O17" i="229"/>
  <c r="P10" i="229"/>
  <c r="W10" i="229"/>
  <c r="V10" i="229"/>
  <c r="X10" i="229"/>
  <c r="N25" i="229"/>
  <c r="P25" i="229" s="1"/>
  <c r="R6" i="229"/>
  <c r="N8" i="229"/>
  <c r="P8" i="229" s="1"/>
  <c r="R14" i="229"/>
  <c r="R15" i="229"/>
  <c r="R17" i="229"/>
  <c r="N19" i="229"/>
  <c r="N20" i="229"/>
  <c r="O21" i="229"/>
  <c r="N23" i="229"/>
  <c r="N24" i="229"/>
  <c r="N27" i="229"/>
  <c r="N28" i="229"/>
  <c r="O29" i="229"/>
  <c r="N31" i="229"/>
  <c r="N32" i="229"/>
  <c r="O33" i="229"/>
  <c r="N35" i="229"/>
  <c r="P13" i="229"/>
  <c r="AA35" i="229"/>
  <c r="R8" i="229"/>
  <c r="R18" i="229"/>
  <c r="R19" i="229"/>
  <c r="R22" i="229"/>
  <c r="R23" i="229"/>
  <c r="R26" i="229"/>
  <c r="R27" i="229"/>
  <c r="R30" i="229"/>
  <c r="R31" i="229"/>
  <c r="R34" i="229"/>
  <c r="R35" i="229"/>
  <c r="N9" i="229"/>
  <c r="Q24" i="229"/>
  <c r="Q28" i="229"/>
  <c r="Q32" i="229"/>
  <c r="F17" i="230"/>
  <c r="L18" i="230"/>
  <c r="L16" i="230"/>
  <c r="F18" i="230"/>
  <c r="L17" i="230"/>
  <c r="G18" i="230"/>
  <c r="N10" i="230"/>
  <c r="P10" i="230" s="1"/>
  <c r="L10" i="230"/>
  <c r="L12" i="230"/>
  <c r="F12" i="230"/>
  <c r="N32" i="230"/>
  <c r="F11" i="230"/>
  <c r="N11" i="230"/>
  <c r="G12" i="230"/>
  <c r="L13" i="230"/>
  <c r="F15" i="230"/>
  <c r="N15" i="230"/>
  <c r="N19" i="230"/>
  <c r="N23" i="230"/>
  <c r="N27" i="230"/>
  <c r="N31" i="230"/>
  <c r="N35" i="230"/>
  <c r="N12" i="230"/>
  <c r="P12" i="230" s="1"/>
  <c r="G13" i="230"/>
  <c r="X10" i="230"/>
  <c r="G11" i="230"/>
  <c r="F14" i="230"/>
  <c r="N14" i="230"/>
  <c r="G15" i="230"/>
  <c r="N18" i="230"/>
  <c r="N22" i="230"/>
  <c r="N26" i="230"/>
  <c r="N30" i="230"/>
  <c r="N34" i="230"/>
  <c r="N16" i="230"/>
  <c r="P16" i="230" s="1"/>
  <c r="N20" i="230"/>
  <c r="N24" i="230"/>
  <c r="N28" i="230"/>
  <c r="AA8" i="230"/>
  <c r="F10" i="230"/>
  <c r="L11" i="230"/>
  <c r="F13" i="230"/>
  <c r="N13" i="230"/>
  <c r="P13" i="230" s="1"/>
  <c r="G14" i="230"/>
  <c r="L15" i="230"/>
  <c r="N17" i="230"/>
  <c r="P17" i="230" s="1"/>
  <c r="N21" i="230"/>
  <c r="N25" i="230"/>
  <c r="N29" i="230"/>
  <c r="N33" i="230"/>
  <c r="R6" i="230"/>
  <c r="R26" i="230"/>
  <c r="Q30" i="230"/>
  <c r="Q25" i="230"/>
  <c r="I6" i="230"/>
  <c r="AA35" i="230"/>
  <c r="R8" i="230"/>
  <c r="Q21" i="230"/>
  <c r="R22" i="230"/>
  <c r="AA16" i="230"/>
  <c r="Q17" i="230"/>
  <c r="R18" i="230"/>
  <c r="Q33" i="230"/>
  <c r="Q34" i="230"/>
  <c r="R34" i="230"/>
  <c r="Q35" i="230"/>
  <c r="AA7" i="230"/>
  <c r="R9" i="230"/>
  <c r="R10" i="230"/>
  <c r="R11" i="230"/>
  <c r="Q13" i="230"/>
  <c r="R14" i="230"/>
  <c r="Q29" i="230"/>
  <c r="R30" i="230"/>
  <c r="Q32" i="230"/>
  <c r="L16" i="231"/>
  <c r="L13" i="231"/>
  <c r="G15" i="231"/>
  <c r="V13" i="231"/>
  <c r="L15" i="231"/>
  <c r="W15" i="231"/>
  <c r="N35" i="231"/>
  <c r="W13" i="231"/>
  <c r="F14" i="231"/>
  <c r="X15" i="231"/>
  <c r="G14" i="231"/>
  <c r="F15" i="231"/>
  <c r="O15" i="231"/>
  <c r="N26" i="231"/>
  <c r="O11" i="231"/>
  <c r="N9" i="231"/>
  <c r="W9" i="231" s="1"/>
  <c r="N16" i="231"/>
  <c r="AA35" i="231"/>
  <c r="N12" i="231"/>
  <c r="N27" i="231"/>
  <c r="N34" i="231"/>
  <c r="Q30" i="231"/>
  <c r="R10" i="231"/>
  <c r="Q29" i="231"/>
  <c r="R14" i="231"/>
  <c r="Q18" i="231"/>
  <c r="O8" i="231"/>
  <c r="N33" i="231"/>
  <c r="AA32" i="231"/>
  <c r="F10" i="231"/>
  <c r="Q14" i="231"/>
  <c r="N21" i="231"/>
  <c r="N22" i="231"/>
  <c r="N23" i="231"/>
  <c r="N24" i="231"/>
  <c r="O25" i="231"/>
  <c r="R26" i="231"/>
  <c r="N32" i="231"/>
  <c r="R34" i="231"/>
  <c r="I6" i="231"/>
  <c r="AA7" i="231"/>
  <c r="R9" i="231"/>
  <c r="X9" i="231"/>
  <c r="Q10" i="231"/>
  <c r="P11" i="231"/>
  <c r="N17" i="231"/>
  <c r="N18" i="231"/>
  <c r="N19" i="231"/>
  <c r="N20" i="231"/>
  <c r="R22" i="231"/>
  <c r="Q26" i="231"/>
  <c r="N29" i="231"/>
  <c r="N30" i="231"/>
  <c r="N31" i="231"/>
  <c r="Q33" i="231"/>
  <c r="Q34" i="231"/>
  <c r="N10" i="231"/>
  <c r="P6" i="231"/>
  <c r="Q11" i="231"/>
  <c r="Q9" i="231"/>
  <c r="L9" i="231"/>
  <c r="I10" i="231"/>
  <c r="N14" i="231"/>
  <c r="R18" i="231"/>
  <c r="Q22" i="231"/>
  <c r="Q24" i="231"/>
  <c r="N28" i="231"/>
  <c r="R30" i="231"/>
  <c r="G18" i="232"/>
  <c r="L18" i="232"/>
  <c r="F17" i="232"/>
  <c r="L16" i="232"/>
  <c r="F18" i="232"/>
  <c r="L11" i="232"/>
  <c r="N14" i="232"/>
  <c r="P14" i="232" s="1"/>
  <c r="N23" i="232"/>
  <c r="N30" i="232"/>
  <c r="N15" i="232"/>
  <c r="W15" i="232" s="1"/>
  <c r="F15" i="232"/>
  <c r="F14" i="232"/>
  <c r="N22" i="232"/>
  <c r="N31" i="232"/>
  <c r="P31" i="232" s="1"/>
  <c r="AA7" i="232"/>
  <c r="P6" i="232"/>
  <c r="R9" i="232"/>
  <c r="W14" i="232"/>
  <c r="N21" i="232"/>
  <c r="Q25" i="232"/>
  <c r="Q33" i="232"/>
  <c r="Q10" i="232"/>
  <c r="I8" i="232"/>
  <c r="F12" i="232"/>
  <c r="N12" i="232"/>
  <c r="P12" i="232" s="1"/>
  <c r="G13" i="232"/>
  <c r="O13" i="232"/>
  <c r="G14" i="232"/>
  <c r="R14" i="232"/>
  <c r="X14" i="232"/>
  <c r="G15" i="232"/>
  <c r="N20" i="232"/>
  <c r="P20" i="232" s="1"/>
  <c r="R22" i="232"/>
  <c r="N28" i="232"/>
  <c r="P28" i="232" s="1"/>
  <c r="O29" i="232"/>
  <c r="R30" i="232"/>
  <c r="Q30" i="232"/>
  <c r="R6" i="232"/>
  <c r="I7" i="232"/>
  <c r="N8" i="232"/>
  <c r="P8" i="232" s="1"/>
  <c r="N10" i="232"/>
  <c r="F11" i="232"/>
  <c r="N11" i="232"/>
  <c r="G12" i="232"/>
  <c r="Q13" i="232"/>
  <c r="L13" i="232"/>
  <c r="L14" i="232"/>
  <c r="L15" i="232"/>
  <c r="N17" i="232"/>
  <c r="N18" i="232"/>
  <c r="N19" i="232"/>
  <c r="Q21" i="232"/>
  <c r="N25" i="232"/>
  <c r="N26" i="232"/>
  <c r="N27" i="232"/>
  <c r="Q29" i="232"/>
  <c r="N33" i="232"/>
  <c r="N34" i="232"/>
  <c r="N35" i="232"/>
  <c r="F13" i="232"/>
  <c r="N13" i="232"/>
  <c r="Q17" i="232"/>
  <c r="P19" i="232"/>
  <c r="Q34" i="232"/>
  <c r="I6" i="232"/>
  <c r="AA35" i="232"/>
  <c r="AA8" i="232"/>
  <c r="N9" i="232"/>
  <c r="R10" i="232"/>
  <c r="G11" i="232"/>
  <c r="Q12" i="232"/>
  <c r="V14" i="232"/>
  <c r="N16" i="232"/>
  <c r="R18" i="232"/>
  <c r="N24" i="232"/>
  <c r="R26" i="232"/>
  <c r="N32" i="232"/>
  <c r="R34" i="232"/>
  <c r="L17" i="242"/>
  <c r="L18" i="242"/>
  <c r="G18" i="242"/>
  <c r="F17" i="242"/>
  <c r="N24" i="242"/>
  <c r="L16" i="242"/>
  <c r="F18" i="242"/>
  <c r="N22" i="242"/>
  <c r="F10" i="242"/>
  <c r="N8" i="242"/>
  <c r="P8" i="242" s="1"/>
  <c r="N9" i="242"/>
  <c r="P9" i="242" s="1"/>
  <c r="G12" i="242"/>
  <c r="N35" i="242"/>
  <c r="G11" i="242"/>
  <c r="O11" i="242"/>
  <c r="L15" i="242"/>
  <c r="N23" i="242"/>
  <c r="L9" i="242"/>
  <c r="L14" i="242"/>
  <c r="N34" i="242"/>
  <c r="R26" i="242"/>
  <c r="AA35" i="242"/>
  <c r="R10" i="242"/>
  <c r="Q29" i="242"/>
  <c r="O25" i="242"/>
  <c r="O27" i="242"/>
  <c r="W11" i="242"/>
  <c r="V11" i="242"/>
  <c r="X11" i="242"/>
  <c r="W9" i="242"/>
  <c r="I6" i="242"/>
  <c r="AA7" i="242"/>
  <c r="R9" i="242"/>
  <c r="X9" i="242"/>
  <c r="Q10" i="242"/>
  <c r="P11" i="242"/>
  <c r="I13" i="242"/>
  <c r="N17" i="242"/>
  <c r="P17" i="242" s="1"/>
  <c r="N18" i="242"/>
  <c r="N19" i="242"/>
  <c r="N20" i="242"/>
  <c r="O21" i="242"/>
  <c r="R22" i="242"/>
  <c r="P25" i="242"/>
  <c r="Q26" i="242"/>
  <c r="N32" i="242"/>
  <c r="O33" i="242"/>
  <c r="R34" i="242"/>
  <c r="Q30" i="242"/>
  <c r="P6" i="242"/>
  <c r="Q35" i="242"/>
  <c r="Q9" i="242"/>
  <c r="I10" i="242"/>
  <c r="I11" i="242"/>
  <c r="I12" i="242"/>
  <c r="F13" i="242"/>
  <c r="N13" i="242"/>
  <c r="P13" i="242" s="1"/>
  <c r="F14" i="242"/>
  <c r="N14" i="242"/>
  <c r="F15" i="242"/>
  <c r="N15" i="242"/>
  <c r="N16" i="242"/>
  <c r="P16" i="242" s="1"/>
  <c r="R18" i="242"/>
  <c r="Q22" i="242"/>
  <c r="N29" i="242"/>
  <c r="N30" i="242"/>
  <c r="N31" i="242"/>
  <c r="Q33" i="242"/>
  <c r="Q34" i="242"/>
  <c r="AA32" i="242"/>
  <c r="Q14" i="242"/>
  <c r="I7" i="242"/>
  <c r="I9" i="242"/>
  <c r="N10" i="242"/>
  <c r="F11" i="242"/>
  <c r="F12" i="242"/>
  <c r="N12" i="242"/>
  <c r="P12" i="242" s="1"/>
  <c r="G13" i="242"/>
  <c r="O13" i="242"/>
  <c r="R14" i="242"/>
  <c r="G15" i="242"/>
  <c r="Q18" i="242"/>
  <c r="N26" i="242"/>
  <c r="N28" i="242"/>
  <c r="R30" i="242"/>
  <c r="L17" i="243"/>
  <c r="W17" i="243"/>
  <c r="F18" i="243"/>
  <c r="X17" i="243"/>
  <c r="L18" i="243"/>
  <c r="L12" i="243"/>
  <c r="G13" i="243"/>
  <c r="F14" i="243"/>
  <c r="L13" i="243"/>
  <c r="G14" i="243"/>
  <c r="F15" i="243"/>
  <c r="L14" i="243"/>
  <c r="G15" i="243"/>
  <c r="AA7" i="243"/>
  <c r="O17" i="243"/>
  <c r="R14" i="243"/>
  <c r="R6" i="243"/>
  <c r="R30" i="243"/>
  <c r="O13" i="243"/>
  <c r="R22" i="243"/>
  <c r="O29" i="243"/>
  <c r="N12" i="243"/>
  <c r="N28" i="243"/>
  <c r="Q30" i="243"/>
  <c r="I7" i="243"/>
  <c r="N8" i="243"/>
  <c r="P8" i="243" s="1"/>
  <c r="N10" i="243"/>
  <c r="N11" i="243"/>
  <c r="Q13" i="243"/>
  <c r="N18" i="243"/>
  <c r="N19" i="243"/>
  <c r="Q21" i="243"/>
  <c r="N25" i="243"/>
  <c r="N26" i="243"/>
  <c r="N27" i="243"/>
  <c r="Q29" i="243"/>
  <c r="N33" i="243"/>
  <c r="N34" i="243"/>
  <c r="N35" i="243"/>
  <c r="N20" i="243"/>
  <c r="P20" i="243" s="1"/>
  <c r="Q32" i="243"/>
  <c r="I6" i="243"/>
  <c r="AA35" i="243"/>
  <c r="AA8" i="243"/>
  <c r="N9" i="243"/>
  <c r="R10" i="243"/>
  <c r="N16" i="243"/>
  <c r="R18" i="243"/>
  <c r="Q20" i="243"/>
  <c r="N24" i="243"/>
  <c r="R26" i="243"/>
  <c r="N32" i="243"/>
  <c r="R34" i="243"/>
  <c r="P6" i="243"/>
  <c r="R9" i="243"/>
  <c r="P11" i="243"/>
  <c r="N14" i="243"/>
  <c r="N15" i="243"/>
  <c r="Q17" i="243"/>
  <c r="N22" i="243"/>
  <c r="N23" i="243"/>
  <c r="Q25" i="243"/>
  <c r="N30" i="243"/>
  <c r="N31" i="243"/>
  <c r="Q33" i="243"/>
  <c r="Q34" i="243"/>
  <c r="L17" i="244"/>
  <c r="F18" i="244"/>
  <c r="L18" i="244"/>
  <c r="F14" i="244"/>
  <c r="AA35" i="244"/>
  <c r="X13" i="244"/>
  <c r="F15" i="244"/>
  <c r="V15" i="244"/>
  <c r="L14" i="244"/>
  <c r="G15" i="244"/>
  <c r="W15" i="244"/>
  <c r="N28" i="244"/>
  <c r="V13" i="244"/>
  <c r="L15" i="244"/>
  <c r="N12" i="244"/>
  <c r="L11" i="244"/>
  <c r="N26" i="244"/>
  <c r="O15" i="244"/>
  <c r="N22" i="244"/>
  <c r="N24" i="244"/>
  <c r="N35" i="244"/>
  <c r="N11" i="244"/>
  <c r="P11" i="244" s="1"/>
  <c r="O13" i="244"/>
  <c r="N27" i="244"/>
  <c r="P27" i="244" s="1"/>
  <c r="N9" i="244"/>
  <c r="W9" i="244" s="1"/>
  <c r="N23" i="244"/>
  <c r="P23" i="244" s="1"/>
  <c r="N34" i="244"/>
  <c r="O29" i="244"/>
  <c r="R26" i="244"/>
  <c r="Q29" i="244"/>
  <c r="R10" i="244"/>
  <c r="O25" i="244"/>
  <c r="AA24" i="244"/>
  <c r="Q14" i="244"/>
  <c r="I6" i="244"/>
  <c r="AA7" i="244"/>
  <c r="R9" i="244"/>
  <c r="Q10" i="244"/>
  <c r="Q12" i="244"/>
  <c r="N17" i="244"/>
  <c r="N18" i="244"/>
  <c r="N19" i="244"/>
  <c r="N20" i="244"/>
  <c r="O21" i="244"/>
  <c r="R22" i="244"/>
  <c r="Q26" i="244"/>
  <c r="N32" i="244"/>
  <c r="O33" i="244"/>
  <c r="R34" i="244"/>
  <c r="P15" i="244"/>
  <c r="P6" i="244"/>
  <c r="Q27" i="244"/>
  <c r="N8" i="244"/>
  <c r="P8" i="244" s="1"/>
  <c r="Q9" i="244"/>
  <c r="L9" i="244"/>
  <c r="N14" i="244"/>
  <c r="N16" i="244"/>
  <c r="R18" i="244"/>
  <c r="Q22" i="244"/>
  <c r="Q24" i="244"/>
  <c r="N30" i="244"/>
  <c r="N31" i="244"/>
  <c r="Q33" i="244"/>
  <c r="Q34" i="244"/>
  <c r="Q30" i="244"/>
  <c r="N10" i="244"/>
  <c r="R14" i="244"/>
  <c r="Q18" i="244"/>
  <c r="Q20" i="244"/>
  <c r="R30" i="244"/>
  <c r="Q32" i="244"/>
  <c r="X17" i="245"/>
  <c r="G18" i="245"/>
  <c r="AA7" i="245"/>
  <c r="F17" i="245"/>
  <c r="V17" i="245"/>
  <c r="L16" i="245"/>
  <c r="F18" i="245"/>
  <c r="O26" i="245"/>
  <c r="R10" i="245"/>
  <c r="G12" i="245"/>
  <c r="O17" i="245"/>
  <c r="L9" i="245"/>
  <c r="F10" i="245"/>
  <c r="N27" i="245"/>
  <c r="N30" i="245"/>
  <c r="N12" i="245"/>
  <c r="W12" i="245" s="1"/>
  <c r="G13" i="245"/>
  <c r="L13" i="245"/>
  <c r="G14" i="245"/>
  <c r="L14" i="245"/>
  <c r="G15" i="245"/>
  <c r="L15" i="245"/>
  <c r="N16" i="245"/>
  <c r="P16" i="245" s="1"/>
  <c r="R11" i="245"/>
  <c r="O13" i="245"/>
  <c r="O29" i="245"/>
  <c r="O33" i="245"/>
  <c r="P8" i="245"/>
  <c r="R9" i="245"/>
  <c r="Q10" i="245"/>
  <c r="R14" i="245"/>
  <c r="R18" i="245"/>
  <c r="R15" i="245"/>
  <c r="R34" i="245"/>
  <c r="P10" i="245"/>
  <c r="X13" i="245"/>
  <c r="W13" i="245"/>
  <c r="V13" i="245"/>
  <c r="N25" i="245"/>
  <c r="Q34" i="245"/>
  <c r="B2" i="245"/>
  <c r="Q16" i="245"/>
  <c r="Q29" i="245"/>
  <c r="Q13" i="245"/>
  <c r="Q17" i="245"/>
  <c r="Q33" i="245"/>
  <c r="I13" i="245"/>
  <c r="N21" i="245"/>
  <c r="N22" i="245"/>
  <c r="N24" i="245"/>
  <c r="Q30" i="245"/>
  <c r="R30" i="245"/>
  <c r="R8" i="245"/>
  <c r="F13" i="245"/>
  <c r="F14" i="245"/>
  <c r="N14" i="245"/>
  <c r="N18" i="245"/>
  <c r="N20" i="245"/>
  <c r="N23" i="245"/>
  <c r="Q25" i="245"/>
  <c r="Q26" i="245"/>
  <c r="R26" i="245"/>
  <c r="N34" i="245"/>
  <c r="Q14" i="245"/>
  <c r="Q18" i="245"/>
  <c r="N28" i="245"/>
  <c r="Q31" i="245"/>
  <c r="Q9" i="245"/>
  <c r="I10" i="245"/>
  <c r="Q12" i="245"/>
  <c r="Q6" i="245"/>
  <c r="AA35" i="245"/>
  <c r="AA32" i="245"/>
  <c r="N9" i="245"/>
  <c r="F11" i="245"/>
  <c r="N11" i="245"/>
  <c r="F15" i="245"/>
  <c r="N15" i="245"/>
  <c r="N19" i="245"/>
  <c r="Q21" i="245"/>
  <c r="Q22" i="245"/>
  <c r="R22" i="245"/>
  <c r="N32" i="245"/>
  <c r="N35" i="245"/>
  <c r="X17" i="246"/>
  <c r="G18" i="246"/>
  <c r="Q27" i="246"/>
  <c r="F17" i="246"/>
  <c r="O17" i="246"/>
  <c r="L16" i="246"/>
  <c r="V17" i="246"/>
  <c r="L17" i="246"/>
  <c r="F18" i="246"/>
  <c r="G11" i="246"/>
  <c r="N8" i="246"/>
  <c r="P8" i="246" s="1"/>
  <c r="N9" i="246"/>
  <c r="V9" i="246" s="1"/>
  <c r="N15" i="246"/>
  <c r="P15" i="246" s="1"/>
  <c r="O19" i="246"/>
  <c r="N30" i="246"/>
  <c r="N16" i="246"/>
  <c r="P16" i="246" s="1"/>
  <c r="F10" i="246"/>
  <c r="L9" i="246"/>
  <c r="F15" i="246"/>
  <c r="L15" i="246"/>
  <c r="N31" i="246"/>
  <c r="Q9" i="246"/>
  <c r="Q34" i="246"/>
  <c r="I7" i="246"/>
  <c r="I9" i="246"/>
  <c r="N10" i="246"/>
  <c r="F11" i="246"/>
  <c r="N11" i="246"/>
  <c r="P11" i="246" s="1"/>
  <c r="F12" i="246"/>
  <c r="N12" i="246"/>
  <c r="P12" i="246" s="1"/>
  <c r="G13" i="246"/>
  <c r="O13" i="246"/>
  <c r="G14" i="246"/>
  <c r="R14" i="246"/>
  <c r="X14" i="246"/>
  <c r="G15" i="246"/>
  <c r="X15" i="246"/>
  <c r="P17" i="246"/>
  <c r="Q18" i="246"/>
  <c r="P19" i="246"/>
  <c r="Q20" i="246"/>
  <c r="N25" i="246"/>
  <c r="N26" i="246"/>
  <c r="N27" i="246"/>
  <c r="N28" i="246"/>
  <c r="O29" i="246"/>
  <c r="R30" i="246"/>
  <c r="N13" i="246"/>
  <c r="W15" i="246"/>
  <c r="Q33" i="246"/>
  <c r="Q29" i="246"/>
  <c r="AA35" i="246"/>
  <c r="AA24" i="246"/>
  <c r="R10" i="246"/>
  <c r="O11" i="246"/>
  <c r="G12" i="246"/>
  <c r="Q14" i="246"/>
  <c r="N21" i="246"/>
  <c r="N22" i="246"/>
  <c r="N23" i="246"/>
  <c r="N24" i="246"/>
  <c r="R26" i="246"/>
  <c r="Q30" i="246"/>
  <c r="N33" i="246"/>
  <c r="N34" i="246"/>
  <c r="N35" i="246"/>
  <c r="F13" i="246"/>
  <c r="W14" i="246"/>
  <c r="R18" i="246"/>
  <c r="Q22" i="246"/>
  <c r="I6" i="246"/>
  <c r="AA7" i="246"/>
  <c r="R9" i="246"/>
  <c r="Q10" i="246"/>
  <c r="L11" i="246"/>
  <c r="Q12" i="246"/>
  <c r="I13" i="246"/>
  <c r="I14" i="246"/>
  <c r="V14" i="246"/>
  <c r="V15" i="246"/>
  <c r="N18" i="246"/>
  <c r="N20" i="246"/>
  <c r="R22" i="246"/>
  <c r="Q26" i="246"/>
  <c r="N32" i="246"/>
  <c r="R34" i="246"/>
  <c r="N19" i="247"/>
  <c r="P19" i="247" s="1"/>
  <c r="L18" i="247"/>
  <c r="N23" i="247"/>
  <c r="P23" i="247" s="1"/>
  <c r="F17" i="247"/>
  <c r="N30" i="247"/>
  <c r="G18" i="247"/>
  <c r="AA7" i="247"/>
  <c r="L16" i="247"/>
  <c r="F18" i="247"/>
  <c r="N24" i="247"/>
  <c r="P24" i="247" s="1"/>
  <c r="N22" i="247"/>
  <c r="N18" i="247"/>
  <c r="N20" i="247"/>
  <c r="N31" i="247"/>
  <c r="P31" i="247" s="1"/>
  <c r="O21" i="247"/>
  <c r="R22" i="247"/>
  <c r="R9" i="247"/>
  <c r="Q10" i="247"/>
  <c r="O25" i="247"/>
  <c r="N17" i="247"/>
  <c r="Q26" i="247"/>
  <c r="P6" i="247"/>
  <c r="Q31" i="247"/>
  <c r="P8" i="247"/>
  <c r="Q9" i="247"/>
  <c r="I10" i="247"/>
  <c r="F13" i="247"/>
  <c r="N13" i="247"/>
  <c r="P13" i="247" s="1"/>
  <c r="F14" i="247"/>
  <c r="N14" i="247"/>
  <c r="N15" i="247"/>
  <c r="N16" i="247"/>
  <c r="R18" i="247"/>
  <c r="Q22" i="247"/>
  <c r="N28" i="247"/>
  <c r="O29" i="247"/>
  <c r="R30" i="247"/>
  <c r="Q34" i="247"/>
  <c r="I7" i="247"/>
  <c r="I9" i="247"/>
  <c r="N10" i="247"/>
  <c r="F11" i="247"/>
  <c r="N11" i="247"/>
  <c r="F12" i="247"/>
  <c r="N12" i="247"/>
  <c r="P12" i="247" s="1"/>
  <c r="G13" i="247"/>
  <c r="O13" i="247"/>
  <c r="R14" i="247"/>
  <c r="O15" i="247"/>
  <c r="Q18" i="247"/>
  <c r="Q20" i="247"/>
  <c r="N26" i="247"/>
  <c r="N27" i="247"/>
  <c r="Q30" i="247"/>
  <c r="N33" i="247"/>
  <c r="N34" i="247"/>
  <c r="N35" i="247"/>
  <c r="Q33" i="247"/>
  <c r="Q29" i="247"/>
  <c r="AA35" i="247"/>
  <c r="AA28" i="247"/>
  <c r="N9" i="247"/>
  <c r="R10" i="247"/>
  <c r="L13" i="247"/>
  <c r="Q14" i="247"/>
  <c r="Q16" i="247"/>
  <c r="R26" i="247"/>
  <c r="N32" i="247"/>
  <c r="R34" i="247"/>
  <c r="L16" i="248"/>
  <c r="L17" i="248"/>
  <c r="F18" i="248"/>
  <c r="W17" i="248"/>
  <c r="N23" i="248"/>
  <c r="X17" i="248"/>
  <c r="L18" i="248"/>
  <c r="G18" i="248"/>
  <c r="F17" i="248"/>
  <c r="L13" i="248"/>
  <c r="F14" i="248"/>
  <c r="L14" i="248"/>
  <c r="P25" i="248"/>
  <c r="L9" i="248"/>
  <c r="F15" i="248"/>
  <c r="L15" i="248"/>
  <c r="N22" i="248"/>
  <c r="N24" i="248"/>
  <c r="Q35" i="248"/>
  <c r="F10" i="248"/>
  <c r="G11" i="248"/>
  <c r="N16" i="248"/>
  <c r="P16" i="248" s="1"/>
  <c r="P8" i="248"/>
  <c r="O19" i="248"/>
  <c r="P23" i="248"/>
  <c r="O17" i="248"/>
  <c r="O25" i="248"/>
  <c r="N13" i="248"/>
  <c r="W14" i="248"/>
  <c r="R30" i="248"/>
  <c r="I7" i="248"/>
  <c r="N10" i="248"/>
  <c r="F11" i="248"/>
  <c r="N11" i="248"/>
  <c r="P11" i="248" s="1"/>
  <c r="F12" i="248"/>
  <c r="N12" i="248"/>
  <c r="P12" i="248" s="1"/>
  <c r="G13" i="248"/>
  <c r="O13" i="248"/>
  <c r="G14" i="248"/>
  <c r="R14" i="248"/>
  <c r="X14" i="248"/>
  <c r="G15" i="248"/>
  <c r="X15" i="248"/>
  <c r="P17" i="248"/>
  <c r="Q18" i="248"/>
  <c r="P19" i="248"/>
  <c r="N26" i="248"/>
  <c r="N27" i="248"/>
  <c r="Q30" i="248"/>
  <c r="N33" i="248"/>
  <c r="N34" i="248"/>
  <c r="N35" i="248"/>
  <c r="Q9" i="248"/>
  <c r="F13" i="248"/>
  <c r="N28" i="248"/>
  <c r="Q29" i="248"/>
  <c r="AA35" i="248"/>
  <c r="AA24" i="248"/>
  <c r="P9" i="248"/>
  <c r="R10" i="248"/>
  <c r="O11" i="248"/>
  <c r="G12" i="248"/>
  <c r="Q14" i="248"/>
  <c r="N21" i="248"/>
  <c r="R26" i="248"/>
  <c r="Q28" i="248"/>
  <c r="N32" i="248"/>
  <c r="R34" i="248"/>
  <c r="W15" i="248"/>
  <c r="R18" i="248"/>
  <c r="Q22" i="248"/>
  <c r="I6" i="248"/>
  <c r="AA7" i="248"/>
  <c r="R9" i="248"/>
  <c r="Q10" i="248"/>
  <c r="L11" i="248"/>
  <c r="I14" i="248"/>
  <c r="V14" i="248"/>
  <c r="I15" i="248"/>
  <c r="N18" i="248"/>
  <c r="N20" i="248"/>
  <c r="R22" i="248"/>
  <c r="Q26" i="248"/>
  <c r="N30" i="248"/>
  <c r="N31" i="248"/>
  <c r="Q33" i="248"/>
  <c r="Q34" i="248"/>
  <c r="V17" i="249"/>
  <c r="L17" i="249"/>
  <c r="L16" i="249"/>
  <c r="W17" i="249"/>
  <c r="F18" i="249"/>
  <c r="G18" i="249"/>
  <c r="N19" i="249"/>
  <c r="L18" i="249"/>
  <c r="L9" i="249"/>
  <c r="L10" i="249"/>
  <c r="N30" i="249"/>
  <c r="N18" i="249"/>
  <c r="AA7" i="249"/>
  <c r="R9" i="249"/>
  <c r="L12" i="249"/>
  <c r="N31" i="249"/>
  <c r="P31" i="249" s="1"/>
  <c r="O21" i="249"/>
  <c r="O23" i="249"/>
  <c r="Q10" i="249"/>
  <c r="R22" i="249"/>
  <c r="Q12" i="249"/>
  <c r="N29" i="249"/>
  <c r="Q34" i="249"/>
  <c r="P6" i="249"/>
  <c r="Q35" i="249"/>
  <c r="N8" i="249"/>
  <c r="P8" i="249" s="1"/>
  <c r="Q9" i="249"/>
  <c r="I10" i="249"/>
  <c r="I12" i="249"/>
  <c r="F13" i="249"/>
  <c r="N13" i="249"/>
  <c r="F14" i="249"/>
  <c r="N14" i="249"/>
  <c r="F15" i="249"/>
  <c r="N15" i="249"/>
  <c r="N16" i="249"/>
  <c r="O17" i="249"/>
  <c r="R18" i="249"/>
  <c r="P21" i="249"/>
  <c r="Q22" i="249"/>
  <c r="P23" i="249"/>
  <c r="N28" i="249"/>
  <c r="R30" i="249"/>
  <c r="Q32" i="249"/>
  <c r="Q26" i="249"/>
  <c r="I7" i="249"/>
  <c r="N10" i="249"/>
  <c r="F11" i="249"/>
  <c r="N11" i="249"/>
  <c r="F12" i="249"/>
  <c r="N12" i="249"/>
  <c r="P12" i="249" s="1"/>
  <c r="G13" i="249"/>
  <c r="O13" i="249"/>
  <c r="R14" i="249"/>
  <c r="G15" i="249"/>
  <c r="O15" i="249"/>
  <c r="P17" i="249"/>
  <c r="Q18" i="249"/>
  <c r="N25" i="249"/>
  <c r="N26" i="249"/>
  <c r="N27" i="249"/>
  <c r="Q30" i="249"/>
  <c r="N33" i="249"/>
  <c r="N34" i="249"/>
  <c r="N35" i="249"/>
  <c r="Q33" i="249"/>
  <c r="Q29" i="249"/>
  <c r="AA35" i="249"/>
  <c r="AA28" i="249"/>
  <c r="N9" i="249"/>
  <c r="F10" i="249"/>
  <c r="R10" i="249"/>
  <c r="G11" i="249"/>
  <c r="O11" i="249"/>
  <c r="P13" i="249"/>
  <c r="L13" i="249"/>
  <c r="Q14" i="249"/>
  <c r="L15" i="249"/>
  <c r="N22" i="249"/>
  <c r="N24" i="249"/>
  <c r="R26" i="249"/>
  <c r="N32" i="249"/>
  <c r="P32" i="249" s="1"/>
  <c r="R34" i="249"/>
  <c r="G18" i="250"/>
  <c r="F17" i="250"/>
  <c r="V17" i="250"/>
  <c r="X17" i="250"/>
  <c r="L16" i="250"/>
  <c r="W17" i="250"/>
  <c r="F18" i="250"/>
  <c r="AA7" i="250"/>
  <c r="N15" i="250"/>
  <c r="W15" i="250" s="1"/>
  <c r="O17" i="250"/>
  <c r="N23" i="250"/>
  <c r="N30" i="250"/>
  <c r="N9" i="250"/>
  <c r="X9" i="250" s="1"/>
  <c r="F15" i="250"/>
  <c r="N22" i="250"/>
  <c r="N31" i="250"/>
  <c r="P6" i="250"/>
  <c r="P14" i="250"/>
  <c r="O25" i="250"/>
  <c r="F13" i="250"/>
  <c r="N13" i="250"/>
  <c r="W14" i="250"/>
  <c r="N21" i="250"/>
  <c r="Q25" i="250"/>
  <c r="Q33" i="250"/>
  <c r="Q9" i="250"/>
  <c r="F12" i="250"/>
  <c r="N12" i="250"/>
  <c r="P12" i="250" s="1"/>
  <c r="G13" i="250"/>
  <c r="O13" i="250"/>
  <c r="G14" i="250"/>
  <c r="R14" i="250"/>
  <c r="X14" i="250"/>
  <c r="G15" i="250"/>
  <c r="N20" i="250"/>
  <c r="R22" i="250"/>
  <c r="N28" i="250"/>
  <c r="O29" i="250"/>
  <c r="R30" i="250"/>
  <c r="Q17" i="250"/>
  <c r="Q34" i="250"/>
  <c r="R6" i="250"/>
  <c r="I7" i="250"/>
  <c r="N8" i="250"/>
  <c r="N10" i="250"/>
  <c r="F11" i="250"/>
  <c r="N11" i="250"/>
  <c r="G12" i="250"/>
  <c r="Q13" i="250"/>
  <c r="L13" i="250"/>
  <c r="L14" i="250"/>
  <c r="L15" i="250"/>
  <c r="V15" i="250"/>
  <c r="N18" i="250"/>
  <c r="N19" i="250"/>
  <c r="Q21" i="250"/>
  <c r="N26" i="250"/>
  <c r="N27" i="250"/>
  <c r="Q29" i="250"/>
  <c r="P31" i="250"/>
  <c r="N33" i="250"/>
  <c r="N34" i="250"/>
  <c r="N35" i="250"/>
  <c r="P35" i="250" s="1"/>
  <c r="P8" i="250"/>
  <c r="R9" i="250"/>
  <c r="AA35" i="250"/>
  <c r="AA8" i="250"/>
  <c r="R10" i="250"/>
  <c r="Q12" i="250"/>
  <c r="V14" i="250"/>
  <c r="N16" i="250"/>
  <c r="R18" i="250"/>
  <c r="Q20" i="250"/>
  <c r="N24" i="250"/>
  <c r="R26" i="250"/>
  <c r="Q28" i="250"/>
  <c r="N32" i="250"/>
  <c r="R34" i="250"/>
  <c r="F17" i="253"/>
  <c r="L18" i="253"/>
  <c r="L16" i="253"/>
  <c r="F18" i="253"/>
  <c r="L17" i="253"/>
  <c r="G18" i="253"/>
  <c r="L11" i="253"/>
  <c r="L15" i="253"/>
  <c r="N16" i="253"/>
  <c r="P16" i="253" s="1"/>
  <c r="F15" i="253"/>
  <c r="AA35" i="253"/>
  <c r="N10" i="253"/>
  <c r="G11" i="253"/>
  <c r="F14" i="253"/>
  <c r="N14" i="253"/>
  <c r="G15" i="253"/>
  <c r="O15" i="253"/>
  <c r="N19" i="253"/>
  <c r="N23" i="253"/>
  <c r="N27" i="253"/>
  <c r="N31" i="253"/>
  <c r="N35" i="253"/>
  <c r="F11" i="253"/>
  <c r="N11" i="253"/>
  <c r="G12" i="253"/>
  <c r="N15" i="253"/>
  <c r="N24" i="253"/>
  <c r="N28" i="253"/>
  <c r="N32" i="253"/>
  <c r="P32" i="253" s="1"/>
  <c r="Q29" i="253"/>
  <c r="P8" i="253"/>
  <c r="F10" i="253"/>
  <c r="F13" i="253"/>
  <c r="N13" i="253"/>
  <c r="P13" i="253" s="1"/>
  <c r="G14" i="253"/>
  <c r="N18" i="253"/>
  <c r="N22" i="253"/>
  <c r="N26" i="253"/>
  <c r="N30" i="253"/>
  <c r="N34" i="253"/>
  <c r="N20" i="253"/>
  <c r="N9" i="253"/>
  <c r="L10" i="253"/>
  <c r="F12" i="253"/>
  <c r="N12" i="253"/>
  <c r="P12" i="253" s="1"/>
  <c r="G13" i="253"/>
  <c r="N17" i="253"/>
  <c r="N21" i="253"/>
  <c r="N25" i="253"/>
  <c r="N29" i="253"/>
  <c r="N33" i="253"/>
  <c r="I6" i="253"/>
  <c r="AA7" i="253"/>
  <c r="P6" i="253"/>
  <c r="Q35" i="253"/>
  <c r="Q9" i="253"/>
  <c r="R18" i="253"/>
  <c r="Q22" i="253"/>
  <c r="Q24" i="253"/>
  <c r="R30" i="253"/>
  <c r="R14" i="253"/>
  <c r="Q18" i="253"/>
  <c r="Q30" i="253"/>
  <c r="AA32" i="253"/>
  <c r="R10" i="253"/>
  <c r="Q14" i="253"/>
  <c r="R26" i="253"/>
  <c r="Q28" i="253"/>
  <c r="R34" i="253"/>
  <c r="R9" i="253"/>
  <c r="Q10" i="253"/>
  <c r="R22" i="253"/>
  <c r="Q26" i="253"/>
  <c r="Q33" i="253"/>
  <c r="Q34" i="253"/>
  <c r="L18" i="223"/>
  <c r="G18" i="223"/>
  <c r="F17" i="223"/>
  <c r="V17" i="223"/>
  <c r="X17" i="223"/>
  <c r="AA7" i="223"/>
  <c r="L16" i="223"/>
  <c r="W17" i="223"/>
  <c r="F18" i="223"/>
  <c r="L14" i="223"/>
  <c r="F15" i="223"/>
  <c r="N15" i="223"/>
  <c r="X15" i="223" s="1"/>
  <c r="O17" i="223"/>
  <c r="V13" i="223"/>
  <c r="G15" i="223"/>
  <c r="W13" i="223"/>
  <c r="F14" i="223"/>
  <c r="N14" i="223"/>
  <c r="L15" i="223"/>
  <c r="N23" i="223"/>
  <c r="P23" i="223" s="1"/>
  <c r="N30" i="223"/>
  <c r="L13" i="223"/>
  <c r="X13" i="223"/>
  <c r="N9" i="223"/>
  <c r="V9" i="223" s="1"/>
  <c r="F10" i="223"/>
  <c r="L9" i="223"/>
  <c r="N22" i="223"/>
  <c r="N31" i="223"/>
  <c r="P6" i="223"/>
  <c r="O25" i="223"/>
  <c r="Q34" i="223"/>
  <c r="Q9" i="223"/>
  <c r="N12" i="223"/>
  <c r="O13" i="223"/>
  <c r="R14" i="223"/>
  <c r="Q16" i="223"/>
  <c r="N20" i="223"/>
  <c r="O21" i="223"/>
  <c r="R22" i="223"/>
  <c r="Q24" i="223"/>
  <c r="N28" i="223"/>
  <c r="P28" i="223" s="1"/>
  <c r="O29" i="223"/>
  <c r="R30" i="223"/>
  <c r="Q25" i="223"/>
  <c r="Q33" i="223"/>
  <c r="Q30" i="223"/>
  <c r="R6" i="223"/>
  <c r="I7" i="223"/>
  <c r="N8" i="223"/>
  <c r="P8" i="223" s="1"/>
  <c r="N10" i="223"/>
  <c r="N11" i="223"/>
  <c r="Q13" i="223"/>
  <c r="N18" i="223"/>
  <c r="N19" i="223"/>
  <c r="Q21" i="223"/>
  <c r="N26" i="223"/>
  <c r="N27" i="223"/>
  <c r="Q29" i="223"/>
  <c r="N33" i="223"/>
  <c r="N34" i="223"/>
  <c r="N35" i="223"/>
  <c r="R9" i="223"/>
  <c r="Q17" i="223"/>
  <c r="AA35" i="223"/>
  <c r="AA8" i="223"/>
  <c r="R10" i="223"/>
  <c r="Q12" i="223"/>
  <c r="N16" i="223"/>
  <c r="R18" i="223"/>
  <c r="N24" i="223"/>
  <c r="P24" i="223" s="1"/>
  <c r="R26" i="223"/>
  <c r="Q28" i="223"/>
  <c r="N32" i="223"/>
  <c r="R34" i="223"/>
  <c r="F17" i="224"/>
  <c r="L16" i="224"/>
  <c r="L17" i="224"/>
  <c r="L14" i="224"/>
  <c r="F15" i="224"/>
  <c r="G15" i="224"/>
  <c r="N16" i="224"/>
  <c r="N20" i="224"/>
  <c r="N11" i="224"/>
  <c r="N15" i="224"/>
  <c r="N19" i="224"/>
  <c r="N23" i="224"/>
  <c r="N27" i="224"/>
  <c r="N31" i="224"/>
  <c r="N35" i="224"/>
  <c r="N12" i="224"/>
  <c r="N24" i="224"/>
  <c r="N32" i="224"/>
  <c r="N10" i="224"/>
  <c r="N14" i="224"/>
  <c r="N18" i="224"/>
  <c r="N22" i="224"/>
  <c r="N26" i="224"/>
  <c r="N30" i="224"/>
  <c r="N34" i="224"/>
  <c r="N28" i="224"/>
  <c r="N13" i="224"/>
  <c r="N17" i="224"/>
  <c r="N21" i="224"/>
  <c r="N25" i="224"/>
  <c r="N29" i="224"/>
  <c r="N33" i="224"/>
  <c r="AA35" i="224"/>
  <c r="Q6" i="224"/>
  <c r="P9" i="224"/>
  <c r="R8" i="224"/>
  <c r="I6" i="224"/>
  <c r="AA7" i="224"/>
  <c r="R9" i="224"/>
  <c r="Q10" i="224"/>
  <c r="R10" i="224"/>
  <c r="R11" i="224"/>
  <c r="Q14" i="224"/>
  <c r="R14" i="224"/>
  <c r="R15" i="224"/>
  <c r="Q18" i="224"/>
  <c r="R18" i="224"/>
  <c r="R19" i="224"/>
  <c r="Q21" i="224"/>
  <c r="Q22" i="224"/>
  <c r="R22" i="224"/>
  <c r="R23" i="224"/>
  <c r="Q26" i="224"/>
  <c r="R26" i="224"/>
  <c r="R27" i="224"/>
  <c r="Q29" i="224"/>
  <c r="Q30" i="224"/>
  <c r="R30" i="224"/>
  <c r="R31" i="224"/>
  <c r="Q33" i="224"/>
  <c r="Q34" i="224"/>
  <c r="R34" i="224"/>
  <c r="R35" i="224"/>
  <c r="AA6" i="224"/>
  <c r="Q31" i="224"/>
  <c r="AA17" i="224"/>
  <c r="Q9" i="224"/>
  <c r="Q12" i="224"/>
  <c r="Q16" i="224"/>
  <c r="Q20" i="224"/>
  <c r="Q24" i="224"/>
  <c r="L18" i="225"/>
  <c r="F17" i="225"/>
  <c r="F18" i="225"/>
  <c r="L17" i="225"/>
  <c r="G18" i="225"/>
  <c r="N8" i="225"/>
  <c r="P8" i="225" s="1"/>
  <c r="N9" i="225"/>
  <c r="P9" i="225" s="1"/>
  <c r="F12" i="225"/>
  <c r="R6" i="225"/>
  <c r="F11" i="225"/>
  <c r="N11" i="225"/>
  <c r="G12" i="225"/>
  <c r="F15" i="225"/>
  <c r="N15" i="225"/>
  <c r="N19" i="225"/>
  <c r="N23" i="225"/>
  <c r="N27" i="225"/>
  <c r="N31" i="225"/>
  <c r="N35" i="225"/>
  <c r="N12" i="225"/>
  <c r="N20" i="225"/>
  <c r="N28" i="225"/>
  <c r="N32" i="225"/>
  <c r="Q26" i="225"/>
  <c r="AA35" i="225"/>
  <c r="L9" i="225"/>
  <c r="N10" i="225"/>
  <c r="G11" i="225"/>
  <c r="L12" i="225"/>
  <c r="F14" i="225"/>
  <c r="N14" i="225"/>
  <c r="G15" i="225"/>
  <c r="N18" i="225"/>
  <c r="N22" i="225"/>
  <c r="N26" i="225"/>
  <c r="N30" i="225"/>
  <c r="N34" i="225"/>
  <c r="G13" i="225"/>
  <c r="N16" i="225"/>
  <c r="N24" i="225"/>
  <c r="F10" i="225"/>
  <c r="L11" i="225"/>
  <c r="F13" i="225"/>
  <c r="N13" i="225"/>
  <c r="P13" i="225" s="1"/>
  <c r="G14" i="225"/>
  <c r="L15" i="225"/>
  <c r="N17" i="225"/>
  <c r="P17" i="225" s="1"/>
  <c r="N21" i="225"/>
  <c r="N25" i="225"/>
  <c r="N29" i="225"/>
  <c r="N33" i="225"/>
  <c r="R18" i="225"/>
  <c r="R8" i="225"/>
  <c r="R30" i="225"/>
  <c r="Q17" i="225"/>
  <c r="I6" i="225"/>
  <c r="AA32" i="225"/>
  <c r="Q13" i="225"/>
  <c r="R14" i="225"/>
  <c r="Q16" i="225"/>
  <c r="Q29" i="225"/>
  <c r="Q30" i="225"/>
  <c r="AA7" i="225"/>
  <c r="R9" i="225"/>
  <c r="R10" i="225"/>
  <c r="P12" i="225"/>
  <c r="Q25" i="225"/>
  <c r="R26" i="225"/>
  <c r="Q28" i="225"/>
  <c r="R34" i="225"/>
  <c r="Q20" i="225"/>
  <c r="Q32" i="225"/>
  <c r="Q11" i="225"/>
  <c r="B2" i="225"/>
  <c r="Q21" i="225"/>
  <c r="R22" i="225"/>
  <c r="Q33" i="225"/>
  <c r="Q34" i="225"/>
  <c r="L16" i="226"/>
  <c r="F17" i="226"/>
  <c r="P17" i="226"/>
  <c r="O17" i="226"/>
  <c r="L17" i="226"/>
  <c r="W17" i="226"/>
  <c r="F18" i="226"/>
  <c r="X17" i="226"/>
  <c r="G18" i="226"/>
  <c r="L18" i="226"/>
  <c r="AA7" i="226"/>
  <c r="G14" i="226"/>
  <c r="G15" i="226"/>
  <c r="F10" i="226"/>
  <c r="L12" i="226"/>
  <c r="R10" i="226"/>
  <c r="Q9" i="226"/>
  <c r="R30" i="226"/>
  <c r="R6" i="226"/>
  <c r="R14" i="226"/>
  <c r="O13" i="226"/>
  <c r="R22" i="226"/>
  <c r="O29" i="226"/>
  <c r="P13" i="226"/>
  <c r="W13" i="226"/>
  <c r="V13" i="226"/>
  <c r="X13" i="226"/>
  <c r="N12" i="226"/>
  <c r="P12" i="226" s="1"/>
  <c r="N20" i="226"/>
  <c r="P20" i="226" s="1"/>
  <c r="Q30" i="226"/>
  <c r="N10" i="226"/>
  <c r="F11" i="226"/>
  <c r="N11" i="226"/>
  <c r="P11" i="226" s="1"/>
  <c r="G12" i="226"/>
  <c r="Q13" i="226"/>
  <c r="L13" i="226"/>
  <c r="L14" i="226"/>
  <c r="L15" i="226"/>
  <c r="N18" i="226"/>
  <c r="N19" i="226"/>
  <c r="Q21" i="226"/>
  <c r="N25" i="226"/>
  <c r="N26" i="226"/>
  <c r="N27" i="226"/>
  <c r="Q29" i="226"/>
  <c r="N33" i="226"/>
  <c r="N34" i="226"/>
  <c r="N35" i="226"/>
  <c r="F12" i="226"/>
  <c r="Q24" i="226"/>
  <c r="AA35" i="226"/>
  <c r="AA8" i="226"/>
  <c r="N16" i="226"/>
  <c r="R18" i="226"/>
  <c r="N24" i="226"/>
  <c r="P24" i="226" s="1"/>
  <c r="R26" i="226"/>
  <c r="Q28" i="226"/>
  <c r="N32" i="226"/>
  <c r="R34" i="226"/>
  <c r="G13" i="226"/>
  <c r="N28" i="226"/>
  <c r="P8" i="226"/>
  <c r="R9" i="226"/>
  <c r="L11" i="226"/>
  <c r="I12" i="226"/>
  <c r="F13" i="226"/>
  <c r="F14" i="226"/>
  <c r="N14" i="226"/>
  <c r="F15" i="226"/>
  <c r="N15" i="226"/>
  <c r="P15" i="226" s="1"/>
  <c r="Q17" i="226"/>
  <c r="N22" i="226"/>
  <c r="N23" i="226"/>
  <c r="Q25" i="226"/>
  <c r="N30" i="226"/>
  <c r="N31" i="226"/>
  <c r="Q33" i="226"/>
  <c r="Q34" i="226"/>
  <c r="L16" i="211"/>
  <c r="O17" i="211"/>
  <c r="N19" i="211"/>
  <c r="O34" i="211"/>
  <c r="N18" i="211"/>
  <c r="P18" i="211" s="1"/>
  <c r="N20" i="211"/>
  <c r="P20" i="211" s="1"/>
  <c r="P7" i="211"/>
  <c r="F10" i="211"/>
  <c r="L10" i="211"/>
  <c r="F11" i="211"/>
  <c r="O11" i="211"/>
  <c r="N22" i="211"/>
  <c r="N24" i="211"/>
  <c r="P24" i="211" s="1"/>
  <c r="O26" i="211"/>
  <c r="N28" i="211"/>
  <c r="O30" i="211"/>
  <c r="N32" i="211"/>
  <c r="Q8" i="211"/>
  <c r="G11" i="211"/>
  <c r="N35" i="211"/>
  <c r="P35" i="211" s="1"/>
  <c r="I8" i="211"/>
  <c r="N23" i="211"/>
  <c r="P23" i="211" s="1"/>
  <c r="O25" i="211"/>
  <c r="N27" i="211"/>
  <c r="O29" i="211"/>
  <c r="N31" i="211"/>
  <c r="Q11" i="211"/>
  <c r="R9" i="211"/>
  <c r="P11" i="211"/>
  <c r="R15" i="211"/>
  <c r="O21" i="211"/>
  <c r="AA7" i="211"/>
  <c r="O10" i="211"/>
  <c r="R18" i="211"/>
  <c r="O33" i="211"/>
  <c r="R10" i="211"/>
  <c r="P10" i="211"/>
  <c r="W10" i="211"/>
  <c r="V10" i="211"/>
  <c r="X10" i="211"/>
  <c r="P17" i="211"/>
  <c r="Q9" i="211"/>
  <c r="L9" i="211"/>
  <c r="L11" i="211"/>
  <c r="W11" i="211"/>
  <c r="F12" i="211"/>
  <c r="N12" i="211"/>
  <c r="F13" i="211"/>
  <c r="N13" i="211"/>
  <c r="F14" i="211"/>
  <c r="N14" i="211"/>
  <c r="R19" i="211"/>
  <c r="P21" i="211"/>
  <c r="R22" i="211"/>
  <c r="R23" i="211"/>
  <c r="R26" i="211"/>
  <c r="R27" i="211"/>
  <c r="P29" i="211"/>
  <c r="R30" i="211"/>
  <c r="R31" i="211"/>
  <c r="R34" i="211"/>
  <c r="R35" i="211"/>
  <c r="Q18" i="211"/>
  <c r="R8" i="211"/>
  <c r="R11" i="211"/>
  <c r="X11" i="211"/>
  <c r="G13" i="211"/>
  <c r="O13" i="211"/>
  <c r="G14" i="211"/>
  <c r="O14" i="211"/>
  <c r="F15" i="211"/>
  <c r="N15" i="211"/>
  <c r="N8" i="211"/>
  <c r="P8" i="211" s="1"/>
  <c r="N9" i="211"/>
  <c r="L13" i="211"/>
  <c r="L14" i="211"/>
  <c r="R14" i="211"/>
  <c r="L12" i="212"/>
  <c r="N15" i="212"/>
  <c r="N19" i="212"/>
  <c r="N23" i="212"/>
  <c r="N27" i="212"/>
  <c r="N31" i="212"/>
  <c r="N35" i="212"/>
  <c r="R6" i="212"/>
  <c r="N14" i="212"/>
  <c r="N18" i="212"/>
  <c r="P18" i="212" s="1"/>
  <c r="N22" i="212"/>
  <c r="N26" i="212"/>
  <c r="N30" i="212"/>
  <c r="N34" i="212"/>
  <c r="N13" i="212"/>
  <c r="N17" i="212"/>
  <c r="P17" i="212" s="1"/>
  <c r="N21" i="212"/>
  <c r="P21" i="212" s="1"/>
  <c r="N25" i="212"/>
  <c r="P25" i="212" s="1"/>
  <c r="N29" i="212"/>
  <c r="N33" i="212"/>
  <c r="N12" i="212"/>
  <c r="N16" i="212"/>
  <c r="N20" i="212"/>
  <c r="N24" i="212"/>
  <c r="N28" i="212"/>
  <c r="P28" i="212" s="1"/>
  <c r="N32" i="212"/>
  <c r="P9" i="212"/>
  <c r="AA7" i="212"/>
  <c r="R9" i="212"/>
  <c r="R10" i="212"/>
  <c r="R11" i="212"/>
  <c r="Q13" i="212"/>
  <c r="R14" i="212"/>
  <c r="Q29" i="212"/>
  <c r="Q19" i="212"/>
  <c r="B2" i="212"/>
  <c r="Q25" i="212"/>
  <c r="R26" i="212"/>
  <c r="Q28" i="212"/>
  <c r="R34" i="212"/>
  <c r="R8" i="212"/>
  <c r="Q21" i="212"/>
  <c r="R22" i="212"/>
  <c r="Q33" i="212"/>
  <c r="Q34" i="212"/>
  <c r="I6" i="212"/>
  <c r="AA32" i="212"/>
  <c r="Q17" i="212"/>
  <c r="R18" i="212"/>
  <c r="R30" i="212"/>
  <c r="F17" i="213"/>
  <c r="L16" i="213"/>
  <c r="G18" i="213"/>
  <c r="L18" i="213"/>
  <c r="F18" i="213"/>
  <c r="N28" i="213"/>
  <c r="O35" i="213"/>
  <c r="G20" i="213"/>
  <c r="P19" i="213"/>
  <c r="O19" i="213"/>
  <c r="F12" i="213"/>
  <c r="N11" i="213"/>
  <c r="W11" i="213" s="1"/>
  <c r="G12" i="213"/>
  <c r="L14" i="213"/>
  <c r="N24" i="213"/>
  <c r="O23" i="213"/>
  <c r="Q14" i="213"/>
  <c r="P15" i="213"/>
  <c r="V15" i="213"/>
  <c r="X15" i="213"/>
  <c r="W15" i="213"/>
  <c r="N17" i="213"/>
  <c r="Q19" i="213"/>
  <c r="N33" i="213"/>
  <c r="Q35" i="213"/>
  <c r="Q6" i="213"/>
  <c r="F10" i="213"/>
  <c r="O10" i="213"/>
  <c r="I14" i="213"/>
  <c r="F15" i="213"/>
  <c r="Q18" i="213"/>
  <c r="N32" i="213"/>
  <c r="AA35" i="213"/>
  <c r="Q10" i="213"/>
  <c r="Q11" i="213"/>
  <c r="L11" i="213"/>
  <c r="L12" i="213"/>
  <c r="F14" i="213"/>
  <c r="N14" i="213"/>
  <c r="G15" i="213"/>
  <c r="O15" i="213"/>
  <c r="N20" i="213"/>
  <c r="Q22" i="213"/>
  <c r="N25" i="213"/>
  <c r="Q27" i="213"/>
  <c r="N30" i="213"/>
  <c r="O31" i="213"/>
  <c r="N10" i="213"/>
  <c r="N22" i="213"/>
  <c r="N27" i="213"/>
  <c r="Q30" i="213"/>
  <c r="Q32" i="213"/>
  <c r="Q8" i="213"/>
  <c r="X11" i="213"/>
  <c r="N16" i="213"/>
  <c r="N21" i="213"/>
  <c r="Q23" i="213"/>
  <c r="N26" i="213"/>
  <c r="Q34" i="213"/>
  <c r="Q9" i="213"/>
  <c r="V11" i="213"/>
  <c r="W12" i="213"/>
  <c r="F13" i="213"/>
  <c r="N13" i="213"/>
  <c r="G14" i="213"/>
  <c r="Q15" i="213"/>
  <c r="L15" i="213"/>
  <c r="N18" i="213"/>
  <c r="Q26" i="213"/>
  <c r="N29" i="213"/>
  <c r="Q31" i="213"/>
  <c r="N34" i="213"/>
  <c r="L18" i="215"/>
  <c r="N23" i="215"/>
  <c r="F17" i="215"/>
  <c r="L16" i="215"/>
  <c r="F18" i="215"/>
  <c r="N22" i="215"/>
  <c r="N24" i="215"/>
  <c r="L17" i="215"/>
  <c r="G18" i="215"/>
  <c r="F10" i="215"/>
  <c r="G11" i="215"/>
  <c r="L11" i="215"/>
  <c r="G12" i="215"/>
  <c r="L12" i="215"/>
  <c r="N35" i="215"/>
  <c r="AA24" i="215"/>
  <c r="L14" i="215"/>
  <c r="N34" i="215"/>
  <c r="R9" i="215"/>
  <c r="R10" i="215"/>
  <c r="R26" i="215"/>
  <c r="Q29" i="215"/>
  <c r="AA35" i="215"/>
  <c r="O11" i="215"/>
  <c r="O25" i="215"/>
  <c r="O27" i="215"/>
  <c r="P11" i="215"/>
  <c r="W11" i="215"/>
  <c r="X11" i="215"/>
  <c r="V11" i="215"/>
  <c r="N33" i="215"/>
  <c r="AA7" i="215"/>
  <c r="Q10" i="215"/>
  <c r="Q12" i="215"/>
  <c r="N17" i="215"/>
  <c r="P17" i="215" s="1"/>
  <c r="N18" i="215"/>
  <c r="N19" i="215"/>
  <c r="N20" i="215"/>
  <c r="O21" i="215"/>
  <c r="R22" i="215"/>
  <c r="Q26" i="215"/>
  <c r="Q28" i="215"/>
  <c r="N32" i="215"/>
  <c r="R34" i="215"/>
  <c r="Q14" i="215"/>
  <c r="Q30" i="215"/>
  <c r="Q31" i="215"/>
  <c r="P8" i="215"/>
  <c r="Q9" i="215"/>
  <c r="I10" i="215"/>
  <c r="I12" i="215"/>
  <c r="F13" i="215"/>
  <c r="N13" i="215"/>
  <c r="P13" i="215" s="1"/>
  <c r="F14" i="215"/>
  <c r="N14" i="215"/>
  <c r="F15" i="215"/>
  <c r="N15" i="215"/>
  <c r="N16" i="215"/>
  <c r="P16" i="215" s="1"/>
  <c r="R18" i="215"/>
  <c r="P21" i="215"/>
  <c r="Q22" i="215"/>
  <c r="Q24" i="215"/>
  <c r="N29" i="215"/>
  <c r="N30" i="215"/>
  <c r="N31" i="215"/>
  <c r="Q33" i="215"/>
  <c r="Q34" i="215"/>
  <c r="I9" i="215"/>
  <c r="N10" i="215"/>
  <c r="F11" i="215"/>
  <c r="F12" i="215"/>
  <c r="N12" i="215"/>
  <c r="G13" i="215"/>
  <c r="O13" i="215"/>
  <c r="R14" i="215"/>
  <c r="G15" i="215"/>
  <c r="Q18" i="215"/>
  <c r="N26" i="215"/>
  <c r="N28" i="215"/>
  <c r="R30" i="215"/>
  <c r="Q32" i="215"/>
  <c r="F18" i="216"/>
  <c r="W17" i="216"/>
  <c r="L16" i="216"/>
  <c r="F17" i="216"/>
  <c r="L17" i="216"/>
  <c r="X17" i="216"/>
  <c r="G18" i="216"/>
  <c r="V17" i="216"/>
  <c r="F11" i="216"/>
  <c r="L13" i="216"/>
  <c r="G15" i="216"/>
  <c r="N19" i="216"/>
  <c r="N35" i="216"/>
  <c r="G12" i="216"/>
  <c r="R6" i="216"/>
  <c r="N11" i="216"/>
  <c r="W11" i="216" s="1"/>
  <c r="N18" i="216"/>
  <c r="N27" i="216"/>
  <c r="P27" i="216" s="1"/>
  <c r="N34" i="216"/>
  <c r="O13" i="216"/>
  <c r="Q30" i="216"/>
  <c r="O29" i="216"/>
  <c r="AA7" i="216"/>
  <c r="O21" i="216"/>
  <c r="P13" i="216"/>
  <c r="X13" i="216"/>
  <c r="W13" i="216"/>
  <c r="V13" i="216"/>
  <c r="N8" i="216"/>
  <c r="P8" i="216" s="1"/>
  <c r="I6" i="216"/>
  <c r="AA35" i="216"/>
  <c r="AA8" i="216"/>
  <c r="N9" i="216"/>
  <c r="F10" i="216"/>
  <c r="R10" i="216"/>
  <c r="G11" i="216"/>
  <c r="Q12" i="216"/>
  <c r="N16" i="216"/>
  <c r="O17" i="216"/>
  <c r="R18" i="216"/>
  <c r="N24" i="216"/>
  <c r="P24" i="216" s="1"/>
  <c r="O25" i="216"/>
  <c r="R26" i="216"/>
  <c r="Q28" i="216"/>
  <c r="N32" i="216"/>
  <c r="O33" i="216"/>
  <c r="R34" i="216"/>
  <c r="Q21" i="216"/>
  <c r="P6" i="216"/>
  <c r="R9" i="216"/>
  <c r="L10" i="216"/>
  <c r="L11" i="216"/>
  <c r="I12" i="216"/>
  <c r="F13" i="216"/>
  <c r="F14" i="216"/>
  <c r="N14" i="216"/>
  <c r="F15" i="216"/>
  <c r="N15" i="216"/>
  <c r="P15" i="216" s="1"/>
  <c r="Q17" i="216"/>
  <c r="N22" i="216"/>
  <c r="N23" i="216"/>
  <c r="Q25" i="216"/>
  <c r="N30" i="216"/>
  <c r="N31" i="216"/>
  <c r="Q33" i="216"/>
  <c r="Q34" i="216"/>
  <c r="N10" i="216"/>
  <c r="Q13" i="216"/>
  <c r="Q29" i="216"/>
  <c r="Q9" i="216"/>
  <c r="L9" i="216"/>
  <c r="F12" i="216"/>
  <c r="N12" i="216"/>
  <c r="G13" i="216"/>
  <c r="R14" i="216"/>
  <c r="Q16" i="216"/>
  <c r="N20" i="216"/>
  <c r="R22" i="216"/>
  <c r="Q24" i="216"/>
  <c r="N28" i="216"/>
  <c r="R30" i="216"/>
  <c r="F18" i="217"/>
  <c r="W17" i="217"/>
  <c r="X17" i="217"/>
  <c r="G18" i="217"/>
  <c r="F17" i="217"/>
  <c r="V17" i="217"/>
  <c r="F14" i="217"/>
  <c r="X13" i="217"/>
  <c r="G14" i="217"/>
  <c r="F13" i="217"/>
  <c r="O13" i="217"/>
  <c r="L14" i="217"/>
  <c r="G15" i="217"/>
  <c r="W13" i="217"/>
  <c r="L12" i="217"/>
  <c r="V13" i="217"/>
  <c r="L15" i="217"/>
  <c r="N9" i="217"/>
  <c r="P9" i="217" s="1"/>
  <c r="L9" i="217"/>
  <c r="O25" i="217"/>
  <c r="F10" i="217"/>
  <c r="Q10" i="217"/>
  <c r="O17" i="217"/>
  <c r="R26" i="217"/>
  <c r="O33" i="217"/>
  <c r="R6" i="217"/>
  <c r="AA35" i="217"/>
  <c r="R10" i="217"/>
  <c r="R18" i="217"/>
  <c r="R34" i="217"/>
  <c r="N16" i="217"/>
  <c r="N24" i="217"/>
  <c r="P24" i="217" s="1"/>
  <c r="N32" i="217"/>
  <c r="P6" i="217"/>
  <c r="R9" i="217"/>
  <c r="L10" i="217"/>
  <c r="N14" i="217"/>
  <c r="N15" i="217"/>
  <c r="Q17" i="217"/>
  <c r="N21" i="217"/>
  <c r="N22" i="217"/>
  <c r="N23" i="217"/>
  <c r="Q25" i="217"/>
  <c r="N29" i="217"/>
  <c r="N30" i="217"/>
  <c r="N31" i="217"/>
  <c r="Q33" i="217"/>
  <c r="Q34" i="217"/>
  <c r="AA8" i="217"/>
  <c r="AA7" i="217"/>
  <c r="N12" i="217"/>
  <c r="R14" i="217"/>
  <c r="N20" i="217"/>
  <c r="R22" i="217"/>
  <c r="N28" i="217"/>
  <c r="R30" i="217"/>
  <c r="Q32" i="217"/>
  <c r="Q30" i="217"/>
  <c r="I7" i="217"/>
  <c r="N8" i="217"/>
  <c r="P8" i="217" s="1"/>
  <c r="N10" i="217"/>
  <c r="N11" i="217"/>
  <c r="Q13" i="217"/>
  <c r="N18" i="217"/>
  <c r="N19" i="217"/>
  <c r="Q21" i="217"/>
  <c r="N26" i="217"/>
  <c r="N27" i="217"/>
  <c r="Q29" i="217"/>
  <c r="N34" i="217"/>
  <c r="N35" i="217"/>
  <c r="L16" i="218"/>
  <c r="L15" i="218"/>
  <c r="F16" i="218"/>
  <c r="G17" i="218"/>
  <c r="F18" i="218"/>
  <c r="V17" i="218"/>
  <c r="F17" i="218"/>
  <c r="W17" i="218"/>
  <c r="L17" i="218"/>
  <c r="N26" i="218"/>
  <c r="R8" i="218"/>
  <c r="G18" i="218"/>
  <c r="N30" i="218"/>
  <c r="L18" i="218"/>
  <c r="AA35" i="218"/>
  <c r="N9" i="218"/>
  <c r="N11" i="218"/>
  <c r="V11" i="218" s="1"/>
  <c r="N18" i="218"/>
  <c r="N34" i="218"/>
  <c r="N22" i="218"/>
  <c r="P11" i="218"/>
  <c r="O14" i="218"/>
  <c r="AA28" i="218"/>
  <c r="W9" i="218"/>
  <c r="F10" i="218"/>
  <c r="O10" i="218"/>
  <c r="F12" i="218"/>
  <c r="N12" i="218"/>
  <c r="G13" i="218"/>
  <c r="O13" i="218"/>
  <c r="N16" i="218"/>
  <c r="O17" i="218"/>
  <c r="N19" i="218"/>
  <c r="N20" i="218"/>
  <c r="O21" i="218"/>
  <c r="N23" i="218"/>
  <c r="N24" i="218"/>
  <c r="O25" i="218"/>
  <c r="N27" i="218"/>
  <c r="N28" i="218"/>
  <c r="O29" i="218"/>
  <c r="N31" i="218"/>
  <c r="N32" i="218"/>
  <c r="O33" i="218"/>
  <c r="N35" i="218"/>
  <c r="N10" i="218"/>
  <c r="F13" i="218"/>
  <c r="N13" i="218"/>
  <c r="P13" i="218" s="1"/>
  <c r="Q35" i="218"/>
  <c r="AA7" i="218"/>
  <c r="R9" i="218"/>
  <c r="X9" i="218"/>
  <c r="L10" i="218"/>
  <c r="R10" i="218"/>
  <c r="G11" i="218"/>
  <c r="R11" i="218"/>
  <c r="G12" i="218"/>
  <c r="Q13" i="218"/>
  <c r="R14" i="218"/>
  <c r="R15" i="218"/>
  <c r="P17" i="218"/>
  <c r="R18" i="218"/>
  <c r="R19" i="218"/>
  <c r="Q21" i="218"/>
  <c r="Q22" i="218"/>
  <c r="R22" i="218"/>
  <c r="R23" i="218"/>
  <c r="Q25" i="218"/>
  <c r="Q26" i="218"/>
  <c r="R26" i="218"/>
  <c r="R27" i="218"/>
  <c r="Q29" i="218"/>
  <c r="Q30" i="218"/>
  <c r="R30" i="218"/>
  <c r="R31" i="218"/>
  <c r="Q33" i="218"/>
  <c r="Q34" i="218"/>
  <c r="R34" i="218"/>
  <c r="R35" i="218"/>
  <c r="Q18" i="218"/>
  <c r="R6" i="218"/>
  <c r="B2" i="218"/>
  <c r="N8" i="218"/>
  <c r="P8" i="218" s="1"/>
  <c r="L11" i="218"/>
  <c r="Q16" i="218"/>
  <c r="Q20" i="218"/>
  <c r="Q24" i="218"/>
  <c r="Q28" i="218"/>
  <c r="Q32" i="218"/>
  <c r="L17" i="219"/>
  <c r="N20" i="219"/>
  <c r="N24" i="219"/>
  <c r="N18" i="219"/>
  <c r="N22" i="219"/>
  <c r="G18" i="219"/>
  <c r="AA7" i="219"/>
  <c r="L18" i="219"/>
  <c r="N19" i="219"/>
  <c r="O21" i="219"/>
  <c r="N23" i="219"/>
  <c r="O25" i="219"/>
  <c r="N12" i="219"/>
  <c r="X12" i="219" s="1"/>
  <c r="F14" i="219"/>
  <c r="N16" i="219"/>
  <c r="P16" i="219" s="1"/>
  <c r="N27" i="219"/>
  <c r="N32" i="219"/>
  <c r="N35" i="219"/>
  <c r="P35" i="219" s="1"/>
  <c r="F10" i="219"/>
  <c r="O13" i="219"/>
  <c r="G14" i="219"/>
  <c r="R9" i="219"/>
  <c r="F11" i="219"/>
  <c r="X11" i="219"/>
  <c r="G12" i="219"/>
  <c r="N28" i="219"/>
  <c r="N31" i="219"/>
  <c r="O14" i="219"/>
  <c r="R11" i="219"/>
  <c r="O29" i="219"/>
  <c r="O33" i="219"/>
  <c r="R10" i="219"/>
  <c r="P14" i="219"/>
  <c r="O17" i="219"/>
  <c r="O26" i="219"/>
  <c r="O30" i="219"/>
  <c r="O34" i="219"/>
  <c r="P10" i="219"/>
  <c r="W10" i="219"/>
  <c r="V10" i="219"/>
  <c r="X10" i="219"/>
  <c r="W13" i="219"/>
  <c r="X13" i="219"/>
  <c r="V13" i="219"/>
  <c r="P13" i="219"/>
  <c r="Q7" i="219"/>
  <c r="B2" i="219"/>
  <c r="N8" i="219"/>
  <c r="P8" i="219" s="1"/>
  <c r="L9" i="219"/>
  <c r="L11" i="219"/>
  <c r="L12" i="219"/>
  <c r="V12" i="219"/>
  <c r="L14" i="219"/>
  <c r="R14" i="219"/>
  <c r="X14" i="219"/>
  <c r="R15" i="219"/>
  <c r="X15" i="219"/>
  <c r="Q17" i="219"/>
  <c r="R18" i="219"/>
  <c r="R19" i="219"/>
  <c r="Q21" i="219"/>
  <c r="R22" i="219"/>
  <c r="R23" i="219"/>
  <c r="Q25" i="219"/>
  <c r="R26" i="219"/>
  <c r="R27" i="219"/>
  <c r="Q29" i="219"/>
  <c r="R30" i="219"/>
  <c r="R31" i="219"/>
  <c r="Q33" i="219"/>
  <c r="Q34" i="219"/>
  <c r="R34" i="219"/>
  <c r="R8" i="219"/>
  <c r="V11" i="219"/>
  <c r="W12" i="219"/>
  <c r="F13" i="219"/>
  <c r="L15" i="219"/>
  <c r="P20" i="219"/>
  <c r="Q28" i="219"/>
  <c r="Q13" i="219"/>
  <c r="W15" i="219"/>
  <c r="Q30" i="219"/>
  <c r="AA35" i="219"/>
  <c r="AA24" i="219"/>
  <c r="N9" i="219"/>
  <c r="W11" i="219"/>
  <c r="V14" i="219"/>
  <c r="V15" i="219"/>
  <c r="L18" i="220"/>
  <c r="F17" i="220"/>
  <c r="F18" i="220"/>
  <c r="L17" i="220"/>
  <c r="G18" i="220"/>
  <c r="G12" i="220"/>
  <c r="P10" i="220"/>
  <c r="F13" i="220"/>
  <c r="N13" i="220"/>
  <c r="F14" i="220"/>
  <c r="N14" i="220"/>
  <c r="F15" i="220"/>
  <c r="N15" i="220"/>
  <c r="P15" i="220" s="1"/>
  <c r="N16" i="220"/>
  <c r="Q18" i="220"/>
  <c r="N20" i="220"/>
  <c r="N24" i="220"/>
  <c r="N29" i="220"/>
  <c r="N30" i="220"/>
  <c r="N31" i="220"/>
  <c r="P31" i="220" s="1"/>
  <c r="N35" i="220"/>
  <c r="N17" i="220"/>
  <c r="N21" i="220"/>
  <c r="F12" i="220"/>
  <c r="N12" i="220"/>
  <c r="G13" i="220"/>
  <c r="O13" i="220"/>
  <c r="R14" i="220"/>
  <c r="G15" i="220"/>
  <c r="O15" i="220"/>
  <c r="N19" i="220"/>
  <c r="N23" i="220"/>
  <c r="N27" i="220"/>
  <c r="N28" i="220"/>
  <c r="R30" i="220"/>
  <c r="Q32" i="220"/>
  <c r="N34" i="220"/>
  <c r="N25" i="220"/>
  <c r="N32" i="220"/>
  <c r="Q29" i="220"/>
  <c r="AA35" i="220"/>
  <c r="L13" i="220"/>
  <c r="L15" i="220"/>
  <c r="N18" i="220"/>
  <c r="N22" i="220"/>
  <c r="N26" i="220"/>
  <c r="N33" i="220"/>
  <c r="AA24" i="220"/>
  <c r="R10" i="220"/>
  <c r="Q14" i="220"/>
  <c r="Q16" i="220"/>
  <c r="R26" i="220"/>
  <c r="Q30" i="220"/>
  <c r="AA7" i="220"/>
  <c r="R9" i="220"/>
  <c r="Q10" i="220"/>
  <c r="P11" i="220"/>
  <c r="Q12" i="220"/>
  <c r="R22" i="220"/>
  <c r="Q26" i="220"/>
  <c r="Q28" i="220"/>
  <c r="R34" i="220"/>
  <c r="P6" i="220"/>
  <c r="Q31" i="220"/>
  <c r="Q9" i="220"/>
  <c r="R18" i="220"/>
  <c r="Q22" i="220"/>
  <c r="Q33" i="220"/>
  <c r="Q34" i="220"/>
  <c r="G18" i="221"/>
  <c r="L18" i="221"/>
  <c r="F17" i="221"/>
  <c r="V17" i="221"/>
  <c r="X17" i="221"/>
  <c r="L16" i="221"/>
  <c r="F18" i="221"/>
  <c r="L13" i="221"/>
  <c r="N14" i="221"/>
  <c r="L15" i="221"/>
  <c r="N16" i="221"/>
  <c r="O19" i="221"/>
  <c r="N30" i="221"/>
  <c r="Q29" i="221"/>
  <c r="AA35" i="221"/>
  <c r="AA20" i="221"/>
  <c r="Q10" i="221"/>
  <c r="F15" i="221"/>
  <c r="N15" i="221"/>
  <c r="N31" i="221"/>
  <c r="Q33" i="221"/>
  <c r="Q24" i="221"/>
  <c r="Q34" i="221"/>
  <c r="Q23" i="221"/>
  <c r="Q9" i="221"/>
  <c r="O17" i="221"/>
  <c r="Q22" i="221"/>
  <c r="F13" i="221"/>
  <c r="N13" i="221"/>
  <c r="F11" i="221"/>
  <c r="F12" i="221"/>
  <c r="N12" i="221"/>
  <c r="G13" i="221"/>
  <c r="O13" i="221"/>
  <c r="R14" i="221"/>
  <c r="P17" i="221"/>
  <c r="Q18" i="221"/>
  <c r="Q20" i="221"/>
  <c r="N25" i="221"/>
  <c r="N26" i="221"/>
  <c r="N27" i="221"/>
  <c r="N28" i="221"/>
  <c r="O29" i="221"/>
  <c r="R30" i="221"/>
  <c r="R18" i="221"/>
  <c r="R10" i="221"/>
  <c r="O11" i="221"/>
  <c r="G12" i="221"/>
  <c r="P13" i="221"/>
  <c r="Q14" i="221"/>
  <c r="Q16" i="221"/>
  <c r="N21" i="221"/>
  <c r="P21" i="221" s="1"/>
  <c r="N22" i="221"/>
  <c r="N23" i="221"/>
  <c r="N24" i="221"/>
  <c r="P24" i="221" s="1"/>
  <c r="R26" i="221"/>
  <c r="P29" i="221"/>
  <c r="Q30" i="221"/>
  <c r="N33" i="221"/>
  <c r="N34" i="221"/>
  <c r="N35" i="221"/>
  <c r="P35" i="221" s="1"/>
  <c r="R9" i="221"/>
  <c r="L11" i="221"/>
  <c r="I13" i="221"/>
  <c r="N18" i="221"/>
  <c r="N20" i="221"/>
  <c r="R22" i="221"/>
  <c r="Q26" i="221"/>
  <c r="Q28" i="221"/>
  <c r="N32" i="221"/>
  <c r="R34" i="221"/>
  <c r="P7" i="253"/>
  <c r="Q8" i="253"/>
  <c r="Q15" i="253"/>
  <c r="AA24" i="253"/>
  <c r="AA28" i="253"/>
  <c r="AA6" i="253"/>
  <c r="Q7" i="253"/>
  <c r="R8" i="253"/>
  <c r="R11" i="253"/>
  <c r="Q12" i="253"/>
  <c r="AA13" i="253"/>
  <c r="R15" i="253"/>
  <c r="Q16" i="253"/>
  <c r="AA17" i="253"/>
  <c r="R19" i="253"/>
  <c r="Q20" i="253"/>
  <c r="AA21" i="253"/>
  <c r="R23" i="253"/>
  <c r="AA25" i="253"/>
  <c r="R27" i="253"/>
  <c r="AA29" i="253"/>
  <c r="R31" i="253"/>
  <c r="Q32" i="253"/>
  <c r="AA33" i="253"/>
  <c r="R35" i="253"/>
  <c r="Q11" i="253"/>
  <c r="AA12" i="253"/>
  <c r="AA16" i="253"/>
  <c r="AA20" i="253"/>
  <c r="Q27" i="253"/>
  <c r="Q31" i="253"/>
  <c r="Q6" i="253"/>
  <c r="R7" i="253"/>
  <c r="AA9" i="253"/>
  <c r="AA10" i="253"/>
  <c r="R12" i="253"/>
  <c r="Q13" i="253"/>
  <c r="AA14" i="253"/>
  <c r="R16" i="253"/>
  <c r="Q17" i="253"/>
  <c r="AA18" i="253"/>
  <c r="R20" i="253"/>
  <c r="Q21" i="253"/>
  <c r="AA22" i="253"/>
  <c r="R24" i="253"/>
  <c r="Q25" i="253"/>
  <c r="AA26" i="253"/>
  <c r="R28" i="253"/>
  <c r="AA30" i="253"/>
  <c r="R32" i="253"/>
  <c r="AA34" i="253"/>
  <c r="Q19" i="253"/>
  <c r="Q23" i="253"/>
  <c r="B2" i="253"/>
  <c r="R6" i="253"/>
  <c r="AA8" i="253"/>
  <c r="AA11" i="253"/>
  <c r="R13" i="253"/>
  <c r="AA15" i="253"/>
  <c r="R17" i="253"/>
  <c r="AA19" i="253"/>
  <c r="R21" i="253"/>
  <c r="AA23" i="253"/>
  <c r="R25" i="253"/>
  <c r="AA27" i="253"/>
  <c r="R29" i="253"/>
  <c r="AA31" i="253"/>
  <c r="P7" i="250"/>
  <c r="Q8" i="250"/>
  <c r="AA12" i="250"/>
  <c r="AA16" i="250"/>
  <c r="AA20" i="250"/>
  <c r="AA24" i="250"/>
  <c r="AA28" i="250"/>
  <c r="AA6" i="250"/>
  <c r="Q7" i="250"/>
  <c r="R8" i="250"/>
  <c r="R11" i="250"/>
  <c r="AA13" i="250"/>
  <c r="R15" i="250"/>
  <c r="Q16" i="250"/>
  <c r="AA17" i="250"/>
  <c r="R19" i="250"/>
  <c r="AA21" i="250"/>
  <c r="R23" i="250"/>
  <c r="Q24" i="250"/>
  <c r="AA25" i="250"/>
  <c r="R27" i="250"/>
  <c r="AA29" i="250"/>
  <c r="R31" i="250"/>
  <c r="Q32" i="250"/>
  <c r="AA33" i="250"/>
  <c r="R35" i="250"/>
  <c r="Q11" i="250"/>
  <c r="Q15" i="250"/>
  <c r="Q6" i="250"/>
  <c r="R7" i="250"/>
  <c r="AA9" i="250"/>
  <c r="AA10" i="250"/>
  <c r="R12" i="250"/>
  <c r="AA14" i="250"/>
  <c r="R16" i="250"/>
  <c r="AA18" i="250"/>
  <c r="R20" i="250"/>
  <c r="AA22" i="250"/>
  <c r="R24" i="250"/>
  <c r="AA26" i="250"/>
  <c r="R28" i="250"/>
  <c r="AA30" i="250"/>
  <c r="R32" i="250"/>
  <c r="AA34" i="250"/>
  <c r="Q19" i="250"/>
  <c r="Q23" i="250"/>
  <c r="Q27" i="250"/>
  <c r="Q31" i="250"/>
  <c r="AA32" i="250"/>
  <c r="Q35" i="250"/>
  <c r="B2" i="250"/>
  <c r="Q10" i="250"/>
  <c r="AA11" i="250"/>
  <c r="R13" i="250"/>
  <c r="Q14" i="250"/>
  <c r="AA15" i="250"/>
  <c r="R17" i="250"/>
  <c r="Q18" i="250"/>
  <c r="AA19" i="250"/>
  <c r="R21" i="250"/>
  <c r="Q22" i="250"/>
  <c r="AA23" i="250"/>
  <c r="R25" i="250"/>
  <c r="Q26" i="250"/>
  <c r="AA27" i="250"/>
  <c r="R29" i="250"/>
  <c r="Q30" i="250"/>
  <c r="AA31" i="250"/>
  <c r="AA16" i="249"/>
  <c r="AA20" i="249"/>
  <c r="Q23" i="249"/>
  <c r="Q31" i="249"/>
  <c r="AA6" i="249"/>
  <c r="Q7" i="249"/>
  <c r="R8" i="249"/>
  <c r="R11" i="249"/>
  <c r="AA13" i="249"/>
  <c r="R15" i="249"/>
  <c r="Q16" i="249"/>
  <c r="AA17" i="249"/>
  <c r="R19" i="249"/>
  <c r="Q20" i="249"/>
  <c r="AA21" i="249"/>
  <c r="R23" i="249"/>
  <c r="Q24" i="249"/>
  <c r="AA25" i="249"/>
  <c r="R27" i="249"/>
  <c r="Q28" i="249"/>
  <c r="AA29" i="249"/>
  <c r="R31" i="249"/>
  <c r="AA33" i="249"/>
  <c r="R35" i="249"/>
  <c r="AA12" i="249"/>
  <c r="Q15" i="249"/>
  <c r="Q27" i="249"/>
  <c r="AA32" i="249"/>
  <c r="Q6" i="249"/>
  <c r="R7" i="249"/>
  <c r="AA9" i="249"/>
  <c r="AA10" i="249"/>
  <c r="R12" i="249"/>
  <c r="Q13" i="249"/>
  <c r="AA14" i="249"/>
  <c r="R16" i="249"/>
  <c r="Q17" i="249"/>
  <c r="AA18" i="249"/>
  <c r="R20" i="249"/>
  <c r="Q21" i="249"/>
  <c r="AA22" i="249"/>
  <c r="R24" i="249"/>
  <c r="Q25" i="249"/>
  <c r="AA26" i="249"/>
  <c r="R28" i="249"/>
  <c r="AA30" i="249"/>
  <c r="R32" i="249"/>
  <c r="AA34" i="249"/>
  <c r="P7" i="249"/>
  <c r="Q8" i="249"/>
  <c r="Q11" i="249"/>
  <c r="Q19" i="249"/>
  <c r="AA24" i="249"/>
  <c r="B2" i="249"/>
  <c r="R6" i="249"/>
  <c r="AA8" i="249"/>
  <c r="AA11" i="249"/>
  <c r="R13" i="249"/>
  <c r="AA15" i="249"/>
  <c r="R17" i="249"/>
  <c r="AA19" i="249"/>
  <c r="R21" i="249"/>
  <c r="AA23" i="249"/>
  <c r="R25" i="249"/>
  <c r="AA27" i="249"/>
  <c r="R29" i="249"/>
  <c r="AA31" i="249"/>
  <c r="P7" i="248"/>
  <c r="AA12" i="248"/>
  <c r="AA20" i="248"/>
  <c r="Q27" i="248"/>
  <c r="AA28" i="248"/>
  <c r="AA6" i="248"/>
  <c r="Q7" i="248"/>
  <c r="R8" i="248"/>
  <c r="R11" i="248"/>
  <c r="Q12" i="248"/>
  <c r="AA13" i="248"/>
  <c r="R15" i="248"/>
  <c r="Q16" i="248"/>
  <c r="AA17" i="248"/>
  <c r="R19" i="248"/>
  <c r="Q20" i="248"/>
  <c r="AA21" i="248"/>
  <c r="R23" i="248"/>
  <c r="Q24" i="248"/>
  <c r="AA25" i="248"/>
  <c r="R27" i="248"/>
  <c r="AA29" i="248"/>
  <c r="R31" i="248"/>
  <c r="Q32" i="248"/>
  <c r="AA33" i="248"/>
  <c r="R35" i="248"/>
  <c r="Q15" i="248"/>
  <c r="AA32" i="248"/>
  <c r="Q6" i="248"/>
  <c r="R7" i="248"/>
  <c r="AA9" i="248"/>
  <c r="AA10" i="248"/>
  <c r="R12" i="248"/>
  <c r="Q13" i="248"/>
  <c r="AA14" i="248"/>
  <c r="R16" i="248"/>
  <c r="Q17" i="248"/>
  <c r="AA18" i="248"/>
  <c r="R20" i="248"/>
  <c r="Q21" i="248"/>
  <c r="AA22" i="248"/>
  <c r="R24" i="248"/>
  <c r="Q25" i="248"/>
  <c r="AA26" i="248"/>
  <c r="R28" i="248"/>
  <c r="AA30" i="248"/>
  <c r="R32" i="248"/>
  <c r="AA34" i="248"/>
  <c r="Q8" i="248"/>
  <c r="Q11" i="248"/>
  <c r="AA16" i="248"/>
  <c r="Q19" i="248"/>
  <c r="Q23" i="248"/>
  <c r="Q31" i="248"/>
  <c r="B2" i="248"/>
  <c r="R6" i="248"/>
  <c r="AA8" i="248"/>
  <c r="AA11" i="248"/>
  <c r="R13" i="248"/>
  <c r="AA15" i="248"/>
  <c r="R17" i="248"/>
  <c r="AA19" i="248"/>
  <c r="R21" i="248"/>
  <c r="AA23" i="248"/>
  <c r="R25" i="248"/>
  <c r="AA27" i="248"/>
  <c r="R29" i="248"/>
  <c r="AA31" i="248"/>
  <c r="Q8" i="247"/>
  <c r="Q11" i="247"/>
  <c r="Q15" i="247"/>
  <c r="AA16" i="247"/>
  <c r="Q23" i="247"/>
  <c r="AA32" i="247"/>
  <c r="AA6" i="247"/>
  <c r="Q7" i="247"/>
  <c r="R8" i="247"/>
  <c r="R11" i="247"/>
  <c r="Q12" i="247"/>
  <c r="AA13" i="247"/>
  <c r="R15" i="247"/>
  <c r="AA17" i="247"/>
  <c r="R19" i="247"/>
  <c r="AA21" i="247"/>
  <c r="R23" i="247"/>
  <c r="Q24" i="247"/>
  <c r="AA25" i="247"/>
  <c r="R27" i="247"/>
  <c r="Q28" i="247"/>
  <c r="AA29" i="247"/>
  <c r="R31" i="247"/>
  <c r="Q32" i="247"/>
  <c r="AA33" i="247"/>
  <c r="R35" i="247"/>
  <c r="P7" i="247"/>
  <c r="Q19" i="247"/>
  <c r="AA24" i="247"/>
  <c r="Q35" i="247"/>
  <c r="Q6" i="247"/>
  <c r="R7" i="247"/>
  <c r="AA9" i="247"/>
  <c r="AA10" i="247"/>
  <c r="R12" i="247"/>
  <c r="Q13" i="247"/>
  <c r="AA14" i="247"/>
  <c r="R16" i="247"/>
  <c r="Q17" i="247"/>
  <c r="AA18" i="247"/>
  <c r="R20" i="247"/>
  <c r="Q21" i="247"/>
  <c r="AA22" i="247"/>
  <c r="R24" i="247"/>
  <c r="Q25" i="247"/>
  <c r="AA26" i="247"/>
  <c r="R28" i="247"/>
  <c r="AA30" i="247"/>
  <c r="R32" i="247"/>
  <c r="AA34" i="247"/>
  <c r="AA12" i="247"/>
  <c r="AA20" i="247"/>
  <c r="Q27" i="247"/>
  <c r="B2" i="247"/>
  <c r="R6" i="247"/>
  <c r="AA8" i="247"/>
  <c r="AA11" i="247"/>
  <c r="R13" i="247"/>
  <c r="AA15" i="247"/>
  <c r="R17" i="247"/>
  <c r="AA19" i="247"/>
  <c r="R21" i="247"/>
  <c r="AA23" i="247"/>
  <c r="R25" i="247"/>
  <c r="AA27" i="247"/>
  <c r="R29" i="247"/>
  <c r="AA31" i="247"/>
  <c r="Q8" i="246"/>
  <c r="AA16" i="246"/>
  <c r="Q31" i="246"/>
  <c r="AA32" i="246"/>
  <c r="AA6" i="246"/>
  <c r="Q7" i="246"/>
  <c r="R8" i="246"/>
  <c r="R11" i="246"/>
  <c r="AA13" i="246"/>
  <c r="R15" i="246"/>
  <c r="Q16" i="246"/>
  <c r="AA17" i="246"/>
  <c r="R19" i="246"/>
  <c r="AA21" i="246"/>
  <c r="R23" i="246"/>
  <c r="Q24" i="246"/>
  <c r="AA25" i="246"/>
  <c r="R27" i="246"/>
  <c r="Q28" i="246"/>
  <c r="AA29" i="246"/>
  <c r="R31" i="246"/>
  <c r="Q32" i="246"/>
  <c r="AA33" i="246"/>
  <c r="R35" i="246"/>
  <c r="Q11" i="246"/>
  <c r="Q15" i="246"/>
  <c r="Q19" i="246"/>
  <c r="AA28" i="246"/>
  <c r="Q35" i="246"/>
  <c r="Q6" i="246"/>
  <c r="R7" i="246"/>
  <c r="AA9" i="246"/>
  <c r="AA10" i="246"/>
  <c r="R12" i="246"/>
  <c r="Q13" i="246"/>
  <c r="AA14" i="246"/>
  <c r="R16" i="246"/>
  <c r="Q17" i="246"/>
  <c r="AA18" i="246"/>
  <c r="R20" i="246"/>
  <c r="Q21" i="246"/>
  <c r="AA22" i="246"/>
  <c r="R24" i="246"/>
  <c r="Q25" i="246"/>
  <c r="AA26" i="246"/>
  <c r="R28" i="246"/>
  <c r="AA30" i="246"/>
  <c r="R32" i="246"/>
  <c r="AA34" i="246"/>
  <c r="P7" i="246"/>
  <c r="AA12" i="246"/>
  <c r="AA20" i="246"/>
  <c r="Q23" i="246"/>
  <c r="B2" i="246"/>
  <c r="R6" i="246"/>
  <c r="AA8" i="246"/>
  <c r="AA11" i="246"/>
  <c r="R13" i="246"/>
  <c r="AA15" i="246"/>
  <c r="R17" i="246"/>
  <c r="AA19" i="246"/>
  <c r="R21" i="246"/>
  <c r="AA23" i="246"/>
  <c r="R25" i="246"/>
  <c r="AA27" i="246"/>
  <c r="R29" i="246"/>
  <c r="AA31" i="246"/>
  <c r="Q11" i="245"/>
  <c r="AA12" i="245"/>
  <c r="Q15" i="245"/>
  <c r="Q19" i="245"/>
  <c r="AA24" i="245"/>
  <c r="AA28" i="245"/>
  <c r="Q35" i="245"/>
  <c r="P6" i="245"/>
  <c r="AA6" i="245"/>
  <c r="Q7" i="245"/>
  <c r="P13" i="245"/>
  <c r="AA13" i="245"/>
  <c r="P17" i="245"/>
  <c r="AA17" i="245"/>
  <c r="R19" i="245"/>
  <c r="Q20" i="245"/>
  <c r="AA21" i="245"/>
  <c r="R23" i="245"/>
  <c r="Q24" i="245"/>
  <c r="AA25" i="245"/>
  <c r="R27" i="245"/>
  <c r="Q28" i="245"/>
  <c r="P29" i="245"/>
  <c r="AA29" i="245"/>
  <c r="R31" i="245"/>
  <c r="Q32" i="245"/>
  <c r="P33" i="245"/>
  <c r="AA33" i="245"/>
  <c r="R35" i="245"/>
  <c r="AA20" i="245"/>
  <c r="Q23" i="245"/>
  <c r="R7" i="245"/>
  <c r="AA9" i="245"/>
  <c r="AA10" i="245"/>
  <c r="R12" i="245"/>
  <c r="AA14" i="245"/>
  <c r="R16" i="245"/>
  <c r="AA18" i="245"/>
  <c r="R20" i="245"/>
  <c r="AA22" i="245"/>
  <c r="R24" i="245"/>
  <c r="AA26" i="245"/>
  <c r="R28" i="245"/>
  <c r="AA30" i="245"/>
  <c r="R32" i="245"/>
  <c r="AA34" i="245"/>
  <c r="P7" i="245"/>
  <c r="Q8" i="245"/>
  <c r="AA16" i="245"/>
  <c r="Q27" i="245"/>
  <c r="R6" i="245"/>
  <c r="AA8" i="245"/>
  <c r="AA11" i="245"/>
  <c r="R13" i="245"/>
  <c r="AA15" i="245"/>
  <c r="R17" i="245"/>
  <c r="AA19" i="245"/>
  <c r="R21" i="245"/>
  <c r="AA23" i="245"/>
  <c r="R25" i="245"/>
  <c r="AA27" i="245"/>
  <c r="R29" i="245"/>
  <c r="AA31" i="245"/>
  <c r="Q8" i="244"/>
  <c r="Q11" i="244"/>
  <c r="Q19" i="244"/>
  <c r="AA20" i="244"/>
  <c r="Q23" i="244"/>
  <c r="AA28" i="244"/>
  <c r="AA32" i="244"/>
  <c r="AA6" i="244"/>
  <c r="Q7" i="244"/>
  <c r="R8" i="244"/>
  <c r="R11" i="244"/>
  <c r="AA13" i="244"/>
  <c r="R15" i="244"/>
  <c r="Q16" i="244"/>
  <c r="AA17" i="244"/>
  <c r="R19" i="244"/>
  <c r="AA21" i="244"/>
  <c r="R23" i="244"/>
  <c r="AA25" i="244"/>
  <c r="R27" i="244"/>
  <c r="Q28" i="244"/>
  <c r="AA29" i="244"/>
  <c r="R31" i="244"/>
  <c r="AA33" i="244"/>
  <c r="R35" i="244"/>
  <c r="AA12" i="244"/>
  <c r="Q15" i="244"/>
  <c r="AA16" i="244"/>
  <c r="Q31" i="244"/>
  <c r="Q35" i="244"/>
  <c r="Q6" i="244"/>
  <c r="R7" i="244"/>
  <c r="AA9" i="244"/>
  <c r="AA10" i="244"/>
  <c r="R12" i="244"/>
  <c r="Q13" i="244"/>
  <c r="AA14" i="244"/>
  <c r="R16" i="244"/>
  <c r="Q17" i="244"/>
  <c r="AA18" i="244"/>
  <c r="R20" i="244"/>
  <c r="Q21" i="244"/>
  <c r="AA22" i="244"/>
  <c r="R24" i="244"/>
  <c r="Q25" i="244"/>
  <c r="AA26" i="244"/>
  <c r="R28" i="244"/>
  <c r="AA30" i="244"/>
  <c r="R32" i="244"/>
  <c r="AA34" i="244"/>
  <c r="P7" i="244"/>
  <c r="B2" i="244"/>
  <c r="R6" i="244"/>
  <c r="AA8" i="244"/>
  <c r="AA11" i="244"/>
  <c r="R13" i="244"/>
  <c r="AA15" i="244"/>
  <c r="R17" i="244"/>
  <c r="AA19" i="244"/>
  <c r="R21" i="244"/>
  <c r="AA23" i="244"/>
  <c r="R25" i="244"/>
  <c r="AA27" i="244"/>
  <c r="R29" i="244"/>
  <c r="AA31" i="244"/>
  <c r="Q11" i="243"/>
  <c r="AA16" i="243"/>
  <c r="Q19" i="243"/>
  <c r="AA20" i="243"/>
  <c r="Q23" i="243"/>
  <c r="AA24" i="243"/>
  <c r="Q27" i="243"/>
  <c r="Q31" i="243"/>
  <c r="AA6" i="243"/>
  <c r="Q7" i="243"/>
  <c r="R8" i="243"/>
  <c r="R11" i="243"/>
  <c r="Q12" i="243"/>
  <c r="AA13" i="243"/>
  <c r="R15" i="243"/>
  <c r="Q16" i="243"/>
  <c r="AA17" i="243"/>
  <c r="R19" i="243"/>
  <c r="AA21" i="243"/>
  <c r="R23" i="243"/>
  <c r="Q24" i="243"/>
  <c r="AA25" i="243"/>
  <c r="R27" i="243"/>
  <c r="Q28" i="243"/>
  <c r="AA29" i="243"/>
  <c r="R31" i="243"/>
  <c r="AA33" i="243"/>
  <c r="R35" i="243"/>
  <c r="P7" i="243"/>
  <c r="AA12" i="243"/>
  <c r="Q6" i="243"/>
  <c r="R7" i="243"/>
  <c r="AA9" i="243"/>
  <c r="AA10" i="243"/>
  <c r="R12" i="243"/>
  <c r="AA14" i="243"/>
  <c r="R16" i="243"/>
  <c r="AA18" i="243"/>
  <c r="R20" i="243"/>
  <c r="AA22" i="243"/>
  <c r="R24" i="243"/>
  <c r="AA26" i="243"/>
  <c r="R28" i="243"/>
  <c r="AA30" i="243"/>
  <c r="R32" i="243"/>
  <c r="AA34" i="243"/>
  <c r="Q8" i="243"/>
  <c r="Q15" i="243"/>
  <c r="AA28" i="243"/>
  <c r="AA32" i="243"/>
  <c r="Q35" i="243"/>
  <c r="B2" i="243"/>
  <c r="Q10" i="243"/>
  <c r="AA11" i="243"/>
  <c r="R13" i="243"/>
  <c r="Q14" i="243"/>
  <c r="AA15" i="243"/>
  <c r="R17" i="243"/>
  <c r="Q18" i="243"/>
  <c r="AA19" i="243"/>
  <c r="R21" i="243"/>
  <c r="Q22" i="243"/>
  <c r="AA23" i="243"/>
  <c r="R25" i="243"/>
  <c r="Q26" i="243"/>
  <c r="AA27" i="243"/>
  <c r="R29" i="243"/>
  <c r="AA31" i="243"/>
  <c r="AA12" i="242"/>
  <c r="Q19" i="242"/>
  <c r="Q27" i="242"/>
  <c r="AA6" i="242"/>
  <c r="Q7" i="242"/>
  <c r="R8" i="242"/>
  <c r="R11" i="242"/>
  <c r="Q12" i="242"/>
  <c r="AA13" i="242"/>
  <c r="R15" i="242"/>
  <c r="Q16" i="242"/>
  <c r="AA17" i="242"/>
  <c r="R19" i="242"/>
  <c r="Q20" i="242"/>
  <c r="AA21" i="242"/>
  <c r="R23" i="242"/>
  <c r="Q24" i="242"/>
  <c r="AA25" i="242"/>
  <c r="R27" i="242"/>
  <c r="Q28" i="242"/>
  <c r="AA29" i="242"/>
  <c r="R31" i="242"/>
  <c r="Q32" i="242"/>
  <c r="AA33" i="242"/>
  <c r="R35" i="242"/>
  <c r="P7" i="242"/>
  <c r="Q23" i="242"/>
  <c r="AA28" i="242"/>
  <c r="Q6" i="242"/>
  <c r="R7" i="242"/>
  <c r="AA9" i="242"/>
  <c r="AA10" i="242"/>
  <c r="R12" i="242"/>
  <c r="Q13" i="242"/>
  <c r="AA14" i="242"/>
  <c r="R16" i="242"/>
  <c r="Q17" i="242"/>
  <c r="AA18" i="242"/>
  <c r="R20" i="242"/>
  <c r="Q21" i="242"/>
  <c r="AA22" i="242"/>
  <c r="R24" i="242"/>
  <c r="Q25" i="242"/>
  <c r="AA26" i="242"/>
  <c r="R28" i="242"/>
  <c r="AA30" i="242"/>
  <c r="R32" i="242"/>
  <c r="AA34" i="242"/>
  <c r="Q8" i="242"/>
  <c r="Q11" i="242"/>
  <c r="Q15" i="242"/>
  <c r="AA16" i="242"/>
  <c r="AA20" i="242"/>
  <c r="AA24" i="242"/>
  <c r="Q31" i="242"/>
  <c r="B2" i="242"/>
  <c r="R6" i="242"/>
  <c r="AA8" i="242"/>
  <c r="AA11" i="242"/>
  <c r="R13" i="242"/>
  <c r="AA15" i="242"/>
  <c r="R17" i="242"/>
  <c r="AA19" i="242"/>
  <c r="R21" i="242"/>
  <c r="AA23" i="242"/>
  <c r="R25" i="242"/>
  <c r="AA27" i="242"/>
  <c r="R29" i="242"/>
  <c r="P7" i="232"/>
  <c r="AA12" i="232"/>
  <c r="Q15" i="232"/>
  <c r="Q19" i="232"/>
  <c r="Q27" i="232"/>
  <c r="AA6" i="232"/>
  <c r="Q7" i="232"/>
  <c r="R8" i="232"/>
  <c r="R11" i="232"/>
  <c r="AA13" i="232"/>
  <c r="R15" i="232"/>
  <c r="Q16" i="232"/>
  <c r="AA17" i="232"/>
  <c r="R19" i="232"/>
  <c r="Q20" i="232"/>
  <c r="AA21" i="232"/>
  <c r="R23" i="232"/>
  <c r="Q24" i="232"/>
  <c r="AA25" i="232"/>
  <c r="R27" i="232"/>
  <c r="Q28" i="232"/>
  <c r="AA29" i="232"/>
  <c r="R31" i="232"/>
  <c r="Q32" i="232"/>
  <c r="AA33" i="232"/>
  <c r="R35" i="232"/>
  <c r="Q8" i="232"/>
  <c r="Q11" i="232"/>
  <c r="AA20" i="232"/>
  <c r="AA24" i="232"/>
  <c r="AA28" i="232"/>
  <c r="Q31" i="232"/>
  <c r="AA32" i="232"/>
  <c r="Q6" i="232"/>
  <c r="R7" i="232"/>
  <c r="AA9" i="232"/>
  <c r="AA10" i="232"/>
  <c r="R12" i="232"/>
  <c r="AA14" i="232"/>
  <c r="R16" i="232"/>
  <c r="AA18" i="232"/>
  <c r="R20" i="232"/>
  <c r="AA22" i="232"/>
  <c r="R24" i="232"/>
  <c r="AA26" i="232"/>
  <c r="R28" i="232"/>
  <c r="AA30" i="232"/>
  <c r="R32" i="232"/>
  <c r="AA34" i="232"/>
  <c r="AA16" i="232"/>
  <c r="Q23" i="232"/>
  <c r="Q35" i="232"/>
  <c r="B2" i="232"/>
  <c r="Q9" i="232"/>
  <c r="AA11" i="232"/>
  <c r="R13" i="232"/>
  <c r="Q14" i="232"/>
  <c r="AA15" i="232"/>
  <c r="R17" i="232"/>
  <c r="Q18" i="232"/>
  <c r="AA19" i="232"/>
  <c r="R21" i="232"/>
  <c r="Q22" i="232"/>
  <c r="AA23" i="232"/>
  <c r="R25" i="232"/>
  <c r="Q26" i="232"/>
  <c r="AA27" i="232"/>
  <c r="R29" i="232"/>
  <c r="AA31" i="232"/>
  <c r="Q8" i="231"/>
  <c r="Q19" i="231"/>
  <c r="AA20" i="231"/>
  <c r="AA28" i="231"/>
  <c r="AA6" i="231"/>
  <c r="Q7" i="231"/>
  <c r="R8" i="231"/>
  <c r="R11" i="231"/>
  <c r="Q12" i="231"/>
  <c r="AA13" i="231"/>
  <c r="R15" i="231"/>
  <c r="Q16" i="231"/>
  <c r="AA17" i="231"/>
  <c r="R19" i="231"/>
  <c r="Q20" i="231"/>
  <c r="AA21" i="231"/>
  <c r="R23" i="231"/>
  <c r="AA25" i="231"/>
  <c r="R27" i="231"/>
  <c r="Q28" i="231"/>
  <c r="AA29" i="231"/>
  <c r="R31" i="231"/>
  <c r="Q32" i="231"/>
  <c r="AA33" i="231"/>
  <c r="R35" i="231"/>
  <c r="P7" i="231"/>
  <c r="Q15" i="231"/>
  <c r="Q23" i="231"/>
  <c r="AA24" i="231"/>
  <c r="Q27" i="231"/>
  <c r="Q31" i="231"/>
  <c r="Q35" i="231"/>
  <c r="Q6" i="231"/>
  <c r="R7" i="231"/>
  <c r="AA9" i="231"/>
  <c r="AA10" i="231"/>
  <c r="R12" i="231"/>
  <c r="Q13" i="231"/>
  <c r="AA14" i="231"/>
  <c r="R16" i="231"/>
  <c r="Q17" i="231"/>
  <c r="AA18" i="231"/>
  <c r="R20" i="231"/>
  <c r="Q21" i="231"/>
  <c r="AA22" i="231"/>
  <c r="R24" i="231"/>
  <c r="Q25" i="231"/>
  <c r="AA26" i="231"/>
  <c r="R28" i="231"/>
  <c r="AA30" i="231"/>
  <c r="R32" i="231"/>
  <c r="AA34" i="231"/>
  <c r="AA12" i="231"/>
  <c r="AA16" i="231"/>
  <c r="B2" i="231"/>
  <c r="R6" i="231"/>
  <c r="AA8" i="231"/>
  <c r="AA11" i="231"/>
  <c r="R13" i="231"/>
  <c r="AA15" i="231"/>
  <c r="R17" i="231"/>
  <c r="AA19" i="231"/>
  <c r="R21" i="231"/>
  <c r="AA23" i="231"/>
  <c r="R25" i="231"/>
  <c r="AA27" i="231"/>
  <c r="R29" i="231"/>
  <c r="AA31" i="231"/>
  <c r="AA20" i="230"/>
  <c r="AA24" i="230"/>
  <c r="AA28" i="230"/>
  <c r="Q31" i="230"/>
  <c r="AA32" i="230"/>
  <c r="P6" i="230"/>
  <c r="AA6" i="230"/>
  <c r="Q7" i="230"/>
  <c r="Q12" i="230"/>
  <c r="AA13" i="230"/>
  <c r="R15" i="230"/>
  <c r="Q16" i="230"/>
  <c r="AA17" i="230"/>
  <c r="R19" i="230"/>
  <c r="Q20" i="230"/>
  <c r="AA21" i="230"/>
  <c r="R23" i="230"/>
  <c r="Q24" i="230"/>
  <c r="AA25" i="230"/>
  <c r="R27" i="230"/>
  <c r="Q28" i="230"/>
  <c r="AA29" i="230"/>
  <c r="R31" i="230"/>
  <c r="AA33" i="230"/>
  <c r="R35" i="230"/>
  <c r="P7" i="230"/>
  <c r="Q11" i="230"/>
  <c r="AA12" i="230"/>
  <c r="Q19" i="230"/>
  <c r="Q23" i="230"/>
  <c r="Q6" i="230"/>
  <c r="R7" i="230"/>
  <c r="AA9" i="230"/>
  <c r="AA10" i="230"/>
  <c r="R12" i="230"/>
  <c r="AA14" i="230"/>
  <c r="R16" i="230"/>
  <c r="AA18" i="230"/>
  <c r="R20" i="230"/>
  <c r="AA22" i="230"/>
  <c r="R24" i="230"/>
  <c r="AA26" i="230"/>
  <c r="R28" i="230"/>
  <c r="AA30" i="230"/>
  <c r="R32" i="230"/>
  <c r="AA34" i="230"/>
  <c r="Q8" i="230"/>
  <c r="Q15" i="230"/>
  <c r="Q27" i="230"/>
  <c r="B2" i="230"/>
  <c r="Q9" i="230"/>
  <c r="Q10" i="230"/>
  <c r="AA11" i="230"/>
  <c r="R13" i="230"/>
  <c r="Q14" i="230"/>
  <c r="AA15" i="230"/>
  <c r="R17" i="230"/>
  <c r="Q18" i="230"/>
  <c r="AA19" i="230"/>
  <c r="R21" i="230"/>
  <c r="Q22" i="230"/>
  <c r="AA23" i="230"/>
  <c r="R25" i="230"/>
  <c r="Q26" i="230"/>
  <c r="AA27" i="230"/>
  <c r="R29" i="230"/>
  <c r="AA31" i="230"/>
  <c r="AA15" i="229"/>
  <c r="AA32" i="229"/>
  <c r="AA28" i="229"/>
  <c r="AA24" i="229"/>
  <c r="AA16" i="229"/>
  <c r="AA20" i="229"/>
  <c r="AA12" i="229"/>
  <c r="Q35" i="229"/>
  <c r="Q7" i="229"/>
  <c r="Q31" i="229"/>
  <c r="Q27" i="229"/>
  <c r="Q23" i="229"/>
  <c r="Q19" i="229"/>
  <c r="Q15" i="229"/>
  <c r="Q11" i="229"/>
  <c r="P7" i="229"/>
  <c r="Q8" i="229"/>
  <c r="Q12" i="229"/>
  <c r="Q17" i="229"/>
  <c r="Q26" i="229"/>
  <c r="Q16" i="229"/>
  <c r="Q21" i="229"/>
  <c r="Q25" i="229"/>
  <c r="Q29" i="229"/>
  <c r="Q30" i="229"/>
  <c r="Q33" i="229"/>
  <c r="Q34" i="229"/>
  <c r="P6" i="229"/>
  <c r="AA13" i="229"/>
  <c r="P17" i="229"/>
  <c r="AA17" i="229"/>
  <c r="Q20" i="229"/>
  <c r="AA29" i="229"/>
  <c r="P33" i="229"/>
  <c r="AA33" i="229"/>
  <c r="Q6" i="229"/>
  <c r="R7" i="229"/>
  <c r="AA10" i="229"/>
  <c r="R12" i="229"/>
  <c r="Q13" i="229"/>
  <c r="AA14" i="229"/>
  <c r="R16" i="229"/>
  <c r="AA18" i="229"/>
  <c r="R20" i="229"/>
  <c r="AA22" i="229"/>
  <c r="R24" i="229"/>
  <c r="AA26" i="229"/>
  <c r="R28" i="229"/>
  <c r="AA30" i="229"/>
  <c r="R32" i="229"/>
  <c r="AA34" i="229"/>
  <c r="AA21" i="229"/>
  <c r="AA25" i="229"/>
  <c r="B2" i="229"/>
  <c r="AA8" i="229"/>
  <c r="Q9" i="229"/>
  <c r="Q10" i="229"/>
  <c r="AA11" i="229"/>
  <c r="Q14" i="229"/>
  <c r="Q18" i="229"/>
  <c r="AA19" i="229"/>
  <c r="R21" i="229"/>
  <c r="Q22" i="229"/>
  <c r="AA23" i="229"/>
  <c r="R25" i="229"/>
  <c r="AA27" i="229"/>
  <c r="R29" i="229"/>
  <c r="AA31" i="229"/>
  <c r="P7" i="226"/>
  <c r="AA16" i="226"/>
  <c r="Q19" i="226"/>
  <c r="Q27" i="226"/>
  <c r="AA28" i="226"/>
  <c r="AA6" i="226"/>
  <c r="Q7" i="226"/>
  <c r="R8" i="226"/>
  <c r="R11" i="226"/>
  <c r="Q12" i="226"/>
  <c r="AA13" i="226"/>
  <c r="R15" i="226"/>
  <c r="Q16" i="226"/>
  <c r="AA17" i="226"/>
  <c r="R19" i="226"/>
  <c r="Q20" i="226"/>
  <c r="AA21" i="226"/>
  <c r="R23" i="226"/>
  <c r="AA25" i="226"/>
  <c r="R27" i="226"/>
  <c r="AA29" i="226"/>
  <c r="R31" i="226"/>
  <c r="Q32" i="226"/>
  <c r="AA33" i="226"/>
  <c r="R35" i="226"/>
  <c r="Q8" i="226"/>
  <c r="AA12" i="226"/>
  <c r="Q31" i="226"/>
  <c r="Q6" i="226"/>
  <c r="R7" i="226"/>
  <c r="AA9" i="226"/>
  <c r="AA10" i="226"/>
  <c r="R12" i="226"/>
  <c r="AA14" i="226"/>
  <c r="R16" i="226"/>
  <c r="AA18" i="226"/>
  <c r="R20" i="226"/>
  <c r="AA22" i="226"/>
  <c r="R24" i="226"/>
  <c r="AA26" i="226"/>
  <c r="R28" i="226"/>
  <c r="AA30" i="226"/>
  <c r="R32" i="226"/>
  <c r="AA34" i="226"/>
  <c r="Q11" i="226"/>
  <c r="Q15" i="226"/>
  <c r="AA20" i="226"/>
  <c r="Q23" i="226"/>
  <c r="AA24" i="226"/>
  <c r="AA32" i="226"/>
  <c r="Q35" i="226"/>
  <c r="B2" i="226"/>
  <c r="Q10" i="226"/>
  <c r="AA11" i="226"/>
  <c r="R13" i="226"/>
  <c r="Q14" i="226"/>
  <c r="AA15" i="226"/>
  <c r="R17" i="226"/>
  <c r="Q18" i="226"/>
  <c r="AA19" i="226"/>
  <c r="R21" i="226"/>
  <c r="Q22" i="226"/>
  <c r="AA23" i="226"/>
  <c r="R25" i="226"/>
  <c r="Q26" i="226"/>
  <c r="AA27" i="226"/>
  <c r="R29" i="226"/>
  <c r="AA31" i="226"/>
  <c r="P7" i="225"/>
  <c r="Q15" i="225"/>
  <c r="AA16" i="225"/>
  <c r="Q23" i="225"/>
  <c r="Q27" i="225"/>
  <c r="AA28" i="225"/>
  <c r="Q31" i="225"/>
  <c r="Q35" i="225"/>
  <c r="P6" i="225"/>
  <c r="AA6" i="225"/>
  <c r="Q7" i="225"/>
  <c r="R11" i="225"/>
  <c r="Q12" i="225"/>
  <c r="AA13" i="225"/>
  <c r="R15" i="225"/>
  <c r="AA17" i="225"/>
  <c r="R19" i="225"/>
  <c r="AA21" i="225"/>
  <c r="R23" i="225"/>
  <c r="Q24" i="225"/>
  <c r="AA25" i="225"/>
  <c r="R27" i="225"/>
  <c r="AA29" i="225"/>
  <c r="R31" i="225"/>
  <c r="AA33" i="225"/>
  <c r="R35" i="225"/>
  <c r="Q8" i="225"/>
  <c r="Q19" i="225"/>
  <c r="Q6" i="225"/>
  <c r="R7" i="225"/>
  <c r="AA9" i="225"/>
  <c r="AA10" i="225"/>
  <c r="R12" i="225"/>
  <c r="AA14" i="225"/>
  <c r="R16" i="225"/>
  <c r="AA18" i="225"/>
  <c r="R20" i="225"/>
  <c r="AA22" i="225"/>
  <c r="R24" i="225"/>
  <c r="AA26" i="225"/>
  <c r="R28" i="225"/>
  <c r="AA30" i="225"/>
  <c r="R32" i="225"/>
  <c r="AA34" i="225"/>
  <c r="AA12" i="225"/>
  <c r="AA20" i="225"/>
  <c r="AA24" i="225"/>
  <c r="AA8" i="225"/>
  <c r="Q9" i="225"/>
  <c r="Q10" i="225"/>
  <c r="AA11" i="225"/>
  <c r="R13" i="225"/>
  <c r="Q14" i="225"/>
  <c r="AA15" i="225"/>
  <c r="R17" i="225"/>
  <c r="Q18" i="225"/>
  <c r="AA19" i="225"/>
  <c r="R21" i="225"/>
  <c r="Q22" i="225"/>
  <c r="AA23" i="225"/>
  <c r="R25" i="225"/>
  <c r="AA27" i="225"/>
  <c r="R29" i="225"/>
  <c r="AA31" i="225"/>
  <c r="Q8" i="224"/>
  <c r="AA12" i="224"/>
  <c r="AA16" i="224"/>
  <c r="AA20" i="224"/>
  <c r="Q23" i="224"/>
  <c r="AA24" i="224"/>
  <c r="Q27" i="224"/>
  <c r="AA28" i="224"/>
  <c r="AA32" i="224"/>
  <c r="Q35" i="224"/>
  <c r="P6" i="224"/>
  <c r="Q7" i="224"/>
  <c r="AA13" i="224"/>
  <c r="AA21" i="224"/>
  <c r="AA25" i="224"/>
  <c r="Q28" i="224"/>
  <c r="AA29" i="224"/>
  <c r="Q32" i="224"/>
  <c r="AA33" i="224"/>
  <c r="R7" i="224"/>
  <c r="AA9" i="224"/>
  <c r="AA10" i="224"/>
  <c r="R12" i="224"/>
  <c r="Q13" i="224"/>
  <c r="AA14" i="224"/>
  <c r="R16" i="224"/>
  <c r="Q17" i="224"/>
  <c r="AA18" i="224"/>
  <c r="R20" i="224"/>
  <c r="AA22" i="224"/>
  <c r="R24" i="224"/>
  <c r="Q25" i="224"/>
  <c r="AA26" i="224"/>
  <c r="R28" i="224"/>
  <c r="AA30" i="224"/>
  <c r="R32" i="224"/>
  <c r="AA34" i="224"/>
  <c r="P7" i="224"/>
  <c r="Q11" i="224"/>
  <c r="P12" i="224"/>
  <c r="Q15" i="224"/>
  <c r="Q19" i="224"/>
  <c r="B2" i="224"/>
  <c r="R6" i="224"/>
  <c r="AA8" i="224"/>
  <c r="AA11" i="224"/>
  <c r="R13" i="224"/>
  <c r="AA15" i="224"/>
  <c r="R17" i="224"/>
  <c r="AA19" i="224"/>
  <c r="R21" i="224"/>
  <c r="AA23" i="224"/>
  <c r="R25" i="224"/>
  <c r="AA27" i="224"/>
  <c r="R29" i="224"/>
  <c r="AA31" i="224"/>
  <c r="P7" i="223"/>
  <c r="Q11" i="223"/>
  <c r="P12" i="223"/>
  <c r="Q15" i="223"/>
  <c r="AA20" i="223"/>
  <c r="Q23" i="223"/>
  <c r="AA24" i="223"/>
  <c r="AA6" i="223"/>
  <c r="Q7" i="223"/>
  <c r="R8" i="223"/>
  <c r="R11" i="223"/>
  <c r="AA13" i="223"/>
  <c r="R15" i="223"/>
  <c r="AA17" i="223"/>
  <c r="R19" i="223"/>
  <c r="Q20" i="223"/>
  <c r="AA21" i="223"/>
  <c r="R23" i="223"/>
  <c r="AA25" i="223"/>
  <c r="R27" i="223"/>
  <c r="AA29" i="223"/>
  <c r="R31" i="223"/>
  <c r="Q32" i="223"/>
  <c r="AA33" i="223"/>
  <c r="R35" i="223"/>
  <c r="Q8" i="223"/>
  <c r="AA12" i="223"/>
  <c r="Q19" i="223"/>
  <c r="Q27" i="223"/>
  <c r="Q31" i="223"/>
  <c r="Q6" i="223"/>
  <c r="R7" i="223"/>
  <c r="AA9" i="223"/>
  <c r="AA10" i="223"/>
  <c r="R12" i="223"/>
  <c r="AA14" i="223"/>
  <c r="R16" i="223"/>
  <c r="AA18" i="223"/>
  <c r="R20" i="223"/>
  <c r="AA22" i="223"/>
  <c r="R24" i="223"/>
  <c r="AA26" i="223"/>
  <c r="R28" i="223"/>
  <c r="AA30" i="223"/>
  <c r="R32" i="223"/>
  <c r="AA34" i="223"/>
  <c r="AA16" i="223"/>
  <c r="AA28" i="223"/>
  <c r="AA32" i="223"/>
  <c r="Q35" i="223"/>
  <c r="B2" i="223"/>
  <c r="Q10" i="223"/>
  <c r="AA11" i="223"/>
  <c r="R13" i="223"/>
  <c r="Q14" i="223"/>
  <c r="AA15" i="223"/>
  <c r="R17" i="223"/>
  <c r="Q18" i="223"/>
  <c r="AA19" i="223"/>
  <c r="R21" i="223"/>
  <c r="Q22" i="223"/>
  <c r="AA23" i="223"/>
  <c r="R25" i="223"/>
  <c r="Q26" i="223"/>
  <c r="AA27" i="223"/>
  <c r="R29" i="223"/>
  <c r="AA31" i="223"/>
  <c r="AA12" i="221"/>
  <c r="AA16" i="221"/>
  <c r="AA24" i="221"/>
  <c r="Q27" i="221"/>
  <c r="AA28" i="221"/>
  <c r="AA32" i="221"/>
  <c r="P6" i="221"/>
  <c r="AA6" i="221"/>
  <c r="Q7" i="221"/>
  <c r="R8" i="221"/>
  <c r="R11" i="221"/>
  <c r="Q12" i="221"/>
  <c r="AA13" i="221"/>
  <c r="R15" i="221"/>
  <c r="AA17" i="221"/>
  <c r="R19" i="221"/>
  <c r="AA21" i="221"/>
  <c r="R23" i="221"/>
  <c r="AA25" i="221"/>
  <c r="R27" i="221"/>
  <c r="AA29" i="221"/>
  <c r="R31" i="221"/>
  <c r="Q32" i="221"/>
  <c r="AA33" i="221"/>
  <c r="R35" i="221"/>
  <c r="Q15" i="221"/>
  <c r="Q19" i="221"/>
  <c r="Q31" i="221"/>
  <c r="Q35" i="221"/>
  <c r="Q6" i="221"/>
  <c r="R7" i="221"/>
  <c r="AA9" i="221"/>
  <c r="AA10" i="221"/>
  <c r="R12" i="221"/>
  <c r="Q13" i="221"/>
  <c r="AA14" i="221"/>
  <c r="R16" i="221"/>
  <c r="Q17" i="221"/>
  <c r="AA18" i="221"/>
  <c r="R20" i="221"/>
  <c r="Q21" i="221"/>
  <c r="AA22" i="221"/>
  <c r="R24" i="221"/>
  <c r="Q25" i="221"/>
  <c r="AA26" i="221"/>
  <c r="R28" i="221"/>
  <c r="AA30" i="221"/>
  <c r="R32" i="221"/>
  <c r="AA34" i="221"/>
  <c r="P7" i="221"/>
  <c r="Q8" i="221"/>
  <c r="Q11" i="221"/>
  <c r="B2" i="221"/>
  <c r="R6" i="221"/>
  <c r="AA8" i="221"/>
  <c r="AA11" i="221"/>
  <c r="R13" i="221"/>
  <c r="AA15" i="221"/>
  <c r="R17" i="221"/>
  <c r="AA19" i="221"/>
  <c r="R21" i="221"/>
  <c r="AA23" i="221"/>
  <c r="R25" i="221"/>
  <c r="AA27" i="221"/>
  <c r="R29" i="221"/>
  <c r="AA31" i="221"/>
  <c r="P7" i="220"/>
  <c r="AA16" i="220"/>
  <c r="AA6" i="220"/>
  <c r="Q7" i="220"/>
  <c r="R8" i="220"/>
  <c r="R11" i="220"/>
  <c r="AA13" i="220"/>
  <c r="R15" i="220"/>
  <c r="AA17" i="220"/>
  <c r="R19" i="220"/>
  <c r="Q20" i="220"/>
  <c r="AA21" i="220"/>
  <c r="R23" i="220"/>
  <c r="Q24" i="220"/>
  <c r="AA25" i="220"/>
  <c r="R27" i="220"/>
  <c r="AA29" i="220"/>
  <c r="R31" i="220"/>
  <c r="AA33" i="220"/>
  <c r="R35" i="220"/>
  <c r="Q11" i="220"/>
  <c r="AA28" i="220"/>
  <c r="AA32" i="220"/>
  <c r="Q35" i="220"/>
  <c r="Q6" i="220"/>
  <c r="R7" i="220"/>
  <c r="AA9" i="220"/>
  <c r="AA10" i="220"/>
  <c r="R12" i="220"/>
  <c r="Q13" i="220"/>
  <c r="AA14" i="220"/>
  <c r="R16" i="220"/>
  <c r="Q17" i="220"/>
  <c r="AA18" i="220"/>
  <c r="R20" i="220"/>
  <c r="Q21" i="220"/>
  <c r="AA22" i="220"/>
  <c r="R24" i="220"/>
  <c r="Q25" i="220"/>
  <c r="AA26" i="220"/>
  <c r="R28" i="220"/>
  <c r="AA30" i="220"/>
  <c r="R32" i="220"/>
  <c r="AA34" i="220"/>
  <c r="Q8" i="220"/>
  <c r="AA12" i="220"/>
  <c r="Q15" i="220"/>
  <c r="Q19" i="220"/>
  <c r="AA20" i="220"/>
  <c r="Q23" i="220"/>
  <c r="Q27" i="220"/>
  <c r="B2" i="220"/>
  <c r="R6" i="220"/>
  <c r="AA8" i="220"/>
  <c r="AA11" i="220"/>
  <c r="R13" i="220"/>
  <c r="AA15" i="220"/>
  <c r="R17" i="220"/>
  <c r="AA19" i="220"/>
  <c r="R21" i="220"/>
  <c r="AA23" i="220"/>
  <c r="R25" i="220"/>
  <c r="AA27" i="220"/>
  <c r="R29" i="220"/>
  <c r="AA31" i="220"/>
  <c r="P7" i="219"/>
  <c r="Q8" i="219"/>
  <c r="AA20" i="219"/>
  <c r="Q23" i="219"/>
  <c r="Q31" i="219"/>
  <c r="Q35" i="219"/>
  <c r="P6" i="219"/>
  <c r="Q12" i="219"/>
  <c r="AA13" i="219"/>
  <c r="Q16" i="219"/>
  <c r="P17" i="219"/>
  <c r="AA17" i="219"/>
  <c r="Q20" i="219"/>
  <c r="AA21" i="219"/>
  <c r="Q24" i="219"/>
  <c r="P25" i="219"/>
  <c r="AA25" i="219"/>
  <c r="P29" i="219"/>
  <c r="AA29" i="219"/>
  <c r="Q32" i="219"/>
  <c r="P33" i="219"/>
  <c r="AA33" i="219"/>
  <c r="R35" i="219"/>
  <c r="Q11" i="219"/>
  <c r="AA12" i="219"/>
  <c r="Q15" i="219"/>
  <c r="AA16" i="219"/>
  <c r="Q19" i="219"/>
  <c r="Q27" i="219"/>
  <c r="AA28" i="219"/>
  <c r="AA32" i="219"/>
  <c r="Q6" i="219"/>
  <c r="R7" i="219"/>
  <c r="AA9" i="219"/>
  <c r="AA10" i="219"/>
  <c r="R12" i="219"/>
  <c r="AA14" i="219"/>
  <c r="R16" i="219"/>
  <c r="AA18" i="219"/>
  <c r="R20" i="219"/>
  <c r="AA22" i="219"/>
  <c r="R24" i="219"/>
  <c r="AA26" i="219"/>
  <c r="R28" i="219"/>
  <c r="AA30" i="219"/>
  <c r="R32" i="219"/>
  <c r="AA34" i="219"/>
  <c r="R6" i="219"/>
  <c r="AA8" i="219"/>
  <c r="Q9" i="219"/>
  <c r="Q10" i="219"/>
  <c r="AA11" i="219"/>
  <c r="R13" i="219"/>
  <c r="Q14" i="219"/>
  <c r="AA15" i="219"/>
  <c r="R17" i="219"/>
  <c r="Q18" i="219"/>
  <c r="AA19" i="219"/>
  <c r="R21" i="219"/>
  <c r="Q22" i="219"/>
  <c r="AA23" i="219"/>
  <c r="R25" i="219"/>
  <c r="Q26" i="219"/>
  <c r="AA27" i="219"/>
  <c r="R29" i="219"/>
  <c r="P7" i="218"/>
  <c r="AA12" i="218"/>
  <c r="Q15" i="218"/>
  <c r="Q19" i="218"/>
  <c r="Q23" i="218"/>
  <c r="Q27" i="218"/>
  <c r="AA32" i="218"/>
  <c r="P6" i="218"/>
  <c r="AA6" i="218"/>
  <c r="Q7" i="218"/>
  <c r="Q12" i="218"/>
  <c r="P21" i="218"/>
  <c r="P25" i="218"/>
  <c r="P29" i="218"/>
  <c r="P33" i="218"/>
  <c r="Q6" i="218"/>
  <c r="R7" i="218"/>
  <c r="AA9" i="218"/>
  <c r="AA10" i="218"/>
  <c r="R12" i="218"/>
  <c r="AA14" i="218"/>
  <c r="R16" i="218"/>
  <c r="Q17" i="218"/>
  <c r="AA18" i="218"/>
  <c r="R20" i="218"/>
  <c r="AA22" i="218"/>
  <c r="R24" i="218"/>
  <c r="AA26" i="218"/>
  <c r="R28" i="218"/>
  <c r="AA30" i="218"/>
  <c r="R32" i="218"/>
  <c r="AA34" i="218"/>
  <c r="Q8" i="218"/>
  <c r="Q11" i="218"/>
  <c r="AA16" i="218"/>
  <c r="AA20" i="218"/>
  <c r="AA24" i="218"/>
  <c r="Q31" i="218"/>
  <c r="AA13" i="218"/>
  <c r="AA17" i="218"/>
  <c r="AA21" i="218"/>
  <c r="AA25" i="218"/>
  <c r="AA29" i="218"/>
  <c r="AA33" i="218"/>
  <c r="AA8" i="218"/>
  <c r="Q9" i="218"/>
  <c r="Q10" i="218"/>
  <c r="AA11" i="218"/>
  <c r="R13" i="218"/>
  <c r="Q14" i="218"/>
  <c r="AA15" i="218"/>
  <c r="R17" i="218"/>
  <c r="AA19" i="218"/>
  <c r="R21" i="218"/>
  <c r="AA23" i="218"/>
  <c r="R25" i="218"/>
  <c r="AA27" i="218"/>
  <c r="R29" i="218"/>
  <c r="AA31" i="218"/>
  <c r="Q8" i="217"/>
  <c r="Q11" i="217"/>
  <c r="Q15" i="217"/>
  <c r="Q19" i="217"/>
  <c r="AA28" i="217"/>
  <c r="AA32" i="217"/>
  <c r="AA6" i="217"/>
  <c r="Q7" i="217"/>
  <c r="R8" i="217"/>
  <c r="R11" i="217"/>
  <c r="Q12" i="217"/>
  <c r="AA13" i="217"/>
  <c r="R15" i="217"/>
  <c r="Q16" i="217"/>
  <c r="AA17" i="217"/>
  <c r="R19" i="217"/>
  <c r="Q20" i="217"/>
  <c r="AA21" i="217"/>
  <c r="R23" i="217"/>
  <c r="Q24" i="217"/>
  <c r="AA25" i="217"/>
  <c r="R27" i="217"/>
  <c r="Q28" i="217"/>
  <c r="AA29" i="217"/>
  <c r="R31" i="217"/>
  <c r="AA33" i="217"/>
  <c r="R35" i="217"/>
  <c r="P7" i="217"/>
  <c r="AA12" i="217"/>
  <c r="AA16" i="217"/>
  <c r="AA20" i="217"/>
  <c r="AA24" i="217"/>
  <c r="Q31" i="217"/>
  <c r="Q6" i="217"/>
  <c r="R7" i="217"/>
  <c r="AA9" i="217"/>
  <c r="AA10" i="217"/>
  <c r="R12" i="217"/>
  <c r="AA14" i="217"/>
  <c r="R16" i="217"/>
  <c r="AA18" i="217"/>
  <c r="R20" i="217"/>
  <c r="AA22" i="217"/>
  <c r="R24" i="217"/>
  <c r="AA26" i="217"/>
  <c r="R28" i="217"/>
  <c r="AA30" i="217"/>
  <c r="R32" i="217"/>
  <c r="AA34" i="217"/>
  <c r="Q23" i="217"/>
  <c r="Q27" i="217"/>
  <c r="Q35" i="217"/>
  <c r="B2" i="217"/>
  <c r="Q9" i="217"/>
  <c r="AA11" i="217"/>
  <c r="R13" i="217"/>
  <c r="Q14" i="217"/>
  <c r="AA15" i="217"/>
  <c r="R17" i="217"/>
  <c r="Q18" i="217"/>
  <c r="AA19" i="217"/>
  <c r="R21" i="217"/>
  <c r="Q22" i="217"/>
  <c r="AA23" i="217"/>
  <c r="R25" i="217"/>
  <c r="Q26" i="217"/>
  <c r="AA27" i="217"/>
  <c r="R29" i="217"/>
  <c r="AA31" i="217"/>
  <c r="Q11" i="216"/>
  <c r="AA20" i="216"/>
  <c r="Q27" i="216"/>
  <c r="AA28" i="216"/>
  <c r="AA6" i="216"/>
  <c r="Q7" i="216"/>
  <c r="R8" i="216"/>
  <c r="R11" i="216"/>
  <c r="AA13" i="216"/>
  <c r="R15" i="216"/>
  <c r="AA17" i="216"/>
  <c r="R19" i="216"/>
  <c r="Q20" i="216"/>
  <c r="AA21" i="216"/>
  <c r="R23" i="216"/>
  <c r="AA25" i="216"/>
  <c r="R27" i="216"/>
  <c r="AA29" i="216"/>
  <c r="R31" i="216"/>
  <c r="Q32" i="216"/>
  <c r="AA33" i="216"/>
  <c r="R35" i="216"/>
  <c r="Q8" i="216"/>
  <c r="Q15" i="216"/>
  <c r="Q19" i="216"/>
  <c r="AA24" i="216"/>
  <c r="Q6" i="216"/>
  <c r="R7" i="216"/>
  <c r="AA9" i="216"/>
  <c r="AA10" i="216"/>
  <c r="R12" i="216"/>
  <c r="AA14" i="216"/>
  <c r="R16" i="216"/>
  <c r="AA18" i="216"/>
  <c r="R20" i="216"/>
  <c r="AA22" i="216"/>
  <c r="R24" i="216"/>
  <c r="AA26" i="216"/>
  <c r="R28" i="216"/>
  <c r="AA30" i="216"/>
  <c r="R32" i="216"/>
  <c r="AA34" i="216"/>
  <c r="P7" i="216"/>
  <c r="AA12" i="216"/>
  <c r="AA16" i="216"/>
  <c r="Q23" i="216"/>
  <c r="Q31" i="216"/>
  <c r="AA32" i="216"/>
  <c r="Q35" i="216"/>
  <c r="B2" i="216"/>
  <c r="Q10" i="216"/>
  <c r="AA11" i="216"/>
  <c r="R13" i="216"/>
  <c r="Q14" i="216"/>
  <c r="AA15" i="216"/>
  <c r="R17" i="216"/>
  <c r="Q18" i="216"/>
  <c r="AA19" i="216"/>
  <c r="R21" i="216"/>
  <c r="Q22" i="216"/>
  <c r="AA23" i="216"/>
  <c r="R25" i="216"/>
  <c r="Q26" i="216"/>
  <c r="AA27" i="216"/>
  <c r="R29" i="216"/>
  <c r="AA31" i="216"/>
  <c r="P7" i="215"/>
  <c r="AA12" i="215"/>
  <c r="AA16" i="215"/>
  <c r="AA32" i="215"/>
  <c r="P6" i="215"/>
  <c r="AA6" i="215"/>
  <c r="Q7" i="215"/>
  <c r="R8" i="215"/>
  <c r="R11" i="215"/>
  <c r="AA13" i="215"/>
  <c r="R15" i="215"/>
  <c r="Q16" i="215"/>
  <c r="AA17" i="215"/>
  <c r="R19" i="215"/>
  <c r="Q20" i="215"/>
  <c r="AA21" i="215"/>
  <c r="R23" i="215"/>
  <c r="AA25" i="215"/>
  <c r="R27" i="215"/>
  <c r="AA29" i="215"/>
  <c r="R31" i="215"/>
  <c r="AA33" i="215"/>
  <c r="R35" i="215"/>
  <c r="Q11" i="215"/>
  <c r="Q15" i="215"/>
  <c r="Q23" i="215"/>
  <c r="AA28" i="215"/>
  <c r="Q35" i="215"/>
  <c r="Q6" i="215"/>
  <c r="R7" i="215"/>
  <c r="AA9" i="215"/>
  <c r="AA10" i="215"/>
  <c r="R12" i="215"/>
  <c r="Q13" i="215"/>
  <c r="AA14" i="215"/>
  <c r="R16" i="215"/>
  <c r="Q17" i="215"/>
  <c r="AA18" i="215"/>
  <c r="R20" i="215"/>
  <c r="Q21" i="215"/>
  <c r="AA22" i="215"/>
  <c r="R24" i="215"/>
  <c r="Q25" i="215"/>
  <c r="AA26" i="215"/>
  <c r="R28" i="215"/>
  <c r="AA30" i="215"/>
  <c r="R32" i="215"/>
  <c r="AA34" i="215"/>
  <c r="Q8" i="215"/>
  <c r="Q19" i="215"/>
  <c r="AA20" i="215"/>
  <c r="Q27" i="215"/>
  <c r="B2" i="215"/>
  <c r="R6" i="215"/>
  <c r="AA8" i="215"/>
  <c r="AA11" i="215"/>
  <c r="R13" i="215"/>
  <c r="AA15" i="215"/>
  <c r="R17" i="215"/>
  <c r="AA19" i="215"/>
  <c r="R21" i="215"/>
  <c r="AA23" i="215"/>
  <c r="R25" i="215"/>
  <c r="AA27" i="215"/>
  <c r="R29" i="215"/>
  <c r="AA31" i="215"/>
  <c r="AA10" i="213"/>
  <c r="AA14" i="213"/>
  <c r="R20" i="213"/>
  <c r="Q21" i="213"/>
  <c r="P22" i="213"/>
  <c r="AA22" i="213"/>
  <c r="AA30" i="213"/>
  <c r="AA34" i="213"/>
  <c r="AA7" i="213"/>
  <c r="R9" i="213"/>
  <c r="R10" i="213"/>
  <c r="AA12" i="213"/>
  <c r="R14" i="213"/>
  <c r="AA16" i="213"/>
  <c r="R18" i="213"/>
  <c r="AA20" i="213"/>
  <c r="R22" i="213"/>
  <c r="AA24" i="213"/>
  <c r="R26" i="213"/>
  <c r="AA28" i="213"/>
  <c r="R30" i="213"/>
  <c r="AA32" i="213"/>
  <c r="R34" i="213"/>
  <c r="R7" i="213"/>
  <c r="AA9" i="213"/>
  <c r="Q13" i="213"/>
  <c r="Q17" i="213"/>
  <c r="Q25" i="213"/>
  <c r="P6" i="213"/>
  <c r="AA6" i="213"/>
  <c r="Q7" i="213"/>
  <c r="R8" i="213"/>
  <c r="R11" i="213"/>
  <c r="Q12" i="213"/>
  <c r="AA13" i="213"/>
  <c r="R15" i="213"/>
  <c r="Q16" i="213"/>
  <c r="AA17" i="213"/>
  <c r="R19" i="213"/>
  <c r="Q20" i="213"/>
  <c r="AA21" i="213"/>
  <c r="R23" i="213"/>
  <c r="Q24" i="213"/>
  <c r="AA25" i="213"/>
  <c r="R27" i="213"/>
  <c r="Q28" i="213"/>
  <c r="AA29" i="213"/>
  <c r="R31" i="213"/>
  <c r="AA33" i="213"/>
  <c r="R35" i="213"/>
  <c r="R12" i="213"/>
  <c r="R16" i="213"/>
  <c r="AA18" i="213"/>
  <c r="R24" i="213"/>
  <c r="AA26" i="213"/>
  <c r="R28" i="213"/>
  <c r="Q29" i="213"/>
  <c r="R32" i="213"/>
  <c r="Q33" i="213"/>
  <c r="B2" i="213"/>
  <c r="R6" i="213"/>
  <c r="AA8" i="213"/>
  <c r="AA11" i="213"/>
  <c r="R13" i="213"/>
  <c r="AA15" i="213"/>
  <c r="R17" i="213"/>
  <c r="AA19" i="213"/>
  <c r="R21" i="213"/>
  <c r="AA23" i="213"/>
  <c r="R25" i="213"/>
  <c r="AA27" i="213"/>
  <c r="R29" i="213"/>
  <c r="AA31" i="213"/>
  <c r="P7" i="212"/>
  <c r="AA16" i="212"/>
  <c r="AA20" i="212"/>
  <c r="Q23" i="212"/>
  <c r="Q27" i="212"/>
  <c r="Q31" i="212"/>
  <c r="Q35" i="212"/>
  <c r="P6" i="212"/>
  <c r="AA6" i="212"/>
  <c r="Q7" i="212"/>
  <c r="Q12" i="212"/>
  <c r="AA13" i="212"/>
  <c r="R15" i="212"/>
  <c r="Q16" i="212"/>
  <c r="AA17" i="212"/>
  <c r="R19" i="212"/>
  <c r="Q20" i="212"/>
  <c r="AA21" i="212"/>
  <c r="R23" i="212"/>
  <c r="Q24" i="212"/>
  <c r="AA25" i="212"/>
  <c r="R27" i="212"/>
  <c r="AA29" i="212"/>
  <c r="R31" i="212"/>
  <c r="Q32" i="212"/>
  <c r="AA33" i="212"/>
  <c r="R35" i="212"/>
  <c r="Q8" i="212"/>
  <c r="AA28" i="212"/>
  <c r="Q6" i="212"/>
  <c r="R7" i="212"/>
  <c r="AA9" i="212"/>
  <c r="AA10" i="212"/>
  <c r="R12" i="212"/>
  <c r="AA14" i="212"/>
  <c r="R16" i="212"/>
  <c r="AA18" i="212"/>
  <c r="R20" i="212"/>
  <c r="AA22" i="212"/>
  <c r="R24" i="212"/>
  <c r="AA26" i="212"/>
  <c r="R28" i="212"/>
  <c r="AA30" i="212"/>
  <c r="R32" i="212"/>
  <c r="AA34" i="212"/>
  <c r="Q11" i="212"/>
  <c r="AA12" i="212"/>
  <c r="Q15" i="212"/>
  <c r="AA24" i="212"/>
  <c r="AA8" i="212"/>
  <c r="Q9" i="212"/>
  <c r="Q10" i="212"/>
  <c r="AA11" i="212"/>
  <c r="R13" i="212"/>
  <c r="Q14" i="212"/>
  <c r="AA15" i="212"/>
  <c r="R17" i="212"/>
  <c r="Q18" i="212"/>
  <c r="AA19" i="212"/>
  <c r="R21" i="212"/>
  <c r="Q22" i="212"/>
  <c r="AA23" i="212"/>
  <c r="R25" i="212"/>
  <c r="Q26" i="212"/>
  <c r="AA27" i="212"/>
  <c r="R29" i="212"/>
  <c r="AA31" i="212"/>
  <c r="Q7" i="211"/>
  <c r="Q35" i="211"/>
  <c r="Q31" i="211"/>
  <c r="Q27" i="211"/>
  <c r="Q23" i="211"/>
  <c r="Q19" i="211"/>
  <c r="Q15" i="211"/>
  <c r="Q16" i="211"/>
  <c r="Q22" i="211"/>
  <c r="Q25" i="211"/>
  <c r="Q33" i="211"/>
  <c r="Q34" i="211"/>
  <c r="AA6" i="211"/>
  <c r="AA32" i="211"/>
  <c r="AA20" i="211"/>
  <c r="AA16" i="211"/>
  <c r="AA12" i="211"/>
  <c r="AA28" i="211"/>
  <c r="AA24" i="211"/>
  <c r="Q12" i="211"/>
  <c r="Q24" i="211"/>
  <c r="Q28" i="211"/>
  <c r="Q30" i="211"/>
  <c r="AA35" i="211"/>
  <c r="AA33" i="211"/>
  <c r="Q10" i="211"/>
  <c r="Q13" i="211"/>
  <c r="Q14" i="211"/>
  <c r="Q20" i="211"/>
  <c r="P25" i="211"/>
  <c r="AA25" i="211"/>
  <c r="Q32" i="211"/>
  <c r="P33" i="211"/>
  <c r="Q6" i="211"/>
  <c r="R7" i="211"/>
  <c r="AA9" i="211"/>
  <c r="AA10" i="211"/>
  <c r="R12" i="211"/>
  <c r="AA14" i="211"/>
  <c r="R16" i="211"/>
  <c r="Q17" i="211"/>
  <c r="AA18" i="211"/>
  <c r="R20" i="211"/>
  <c r="Q21" i="211"/>
  <c r="AA22" i="211"/>
  <c r="R24" i="211"/>
  <c r="AA26" i="211"/>
  <c r="R28" i="211"/>
  <c r="Q29" i="211"/>
  <c r="AA30" i="211"/>
  <c r="R32" i="211"/>
  <c r="AA34" i="211"/>
  <c r="P16" i="211"/>
  <c r="P28" i="211"/>
  <c r="P6" i="211"/>
  <c r="AA13" i="211"/>
  <c r="AA17" i="211"/>
  <c r="AA21" i="211"/>
  <c r="AA29" i="211"/>
  <c r="B2" i="211"/>
  <c r="R6" i="211"/>
  <c r="AA8" i="211"/>
  <c r="AA11" i="211"/>
  <c r="R13" i="211"/>
  <c r="AA15" i="211"/>
  <c r="R17" i="211"/>
  <c r="AA19" i="211"/>
  <c r="R21" i="211"/>
  <c r="AA23" i="211"/>
  <c r="R25" i="211"/>
  <c r="Q26" i="211"/>
  <c r="AA27" i="211"/>
  <c r="R29" i="211"/>
  <c r="AA31" i="211"/>
  <c r="V17" i="209"/>
  <c r="O21" i="209"/>
  <c r="N18" i="209"/>
  <c r="W18" i="209" s="1"/>
  <c r="L17" i="209"/>
  <c r="G18" i="209"/>
  <c r="L18" i="209"/>
  <c r="N8" i="209"/>
  <c r="P8" i="209" s="1"/>
  <c r="L11" i="209"/>
  <c r="L15" i="209"/>
  <c r="B2" i="209"/>
  <c r="O22" i="209"/>
  <c r="O33" i="209"/>
  <c r="Q15" i="209"/>
  <c r="I7" i="209"/>
  <c r="R8" i="209"/>
  <c r="N10" i="209"/>
  <c r="I12" i="209"/>
  <c r="F13" i="209"/>
  <c r="N13" i="209"/>
  <c r="P13" i="209" s="1"/>
  <c r="F14" i="209"/>
  <c r="N14" i="209"/>
  <c r="N16" i="209"/>
  <c r="O17" i="209"/>
  <c r="N19" i="209"/>
  <c r="Q21" i="209"/>
  <c r="Q22" i="209"/>
  <c r="R22" i="209"/>
  <c r="Q24" i="209"/>
  <c r="N29" i="209"/>
  <c r="P29" i="209" s="1"/>
  <c r="N30" i="209"/>
  <c r="N31" i="209"/>
  <c r="Q33" i="209"/>
  <c r="Q34" i="209"/>
  <c r="Q25" i="209"/>
  <c r="R26" i="209"/>
  <c r="R34" i="209"/>
  <c r="Q30" i="209"/>
  <c r="AA35" i="209"/>
  <c r="AA28" i="209"/>
  <c r="N9" i="209"/>
  <c r="F10" i="209"/>
  <c r="O10" i="209"/>
  <c r="F11" i="209"/>
  <c r="N11" i="209"/>
  <c r="F12" i="209"/>
  <c r="N12" i="209"/>
  <c r="G13" i="209"/>
  <c r="O13" i="209"/>
  <c r="O14" i="209"/>
  <c r="F15" i="209"/>
  <c r="N15" i="209"/>
  <c r="Q17" i="209"/>
  <c r="R18" i="209"/>
  <c r="N25" i="209"/>
  <c r="N26" i="209"/>
  <c r="N28" i="209"/>
  <c r="R30" i="209"/>
  <c r="Q32" i="209"/>
  <c r="N20" i="209"/>
  <c r="Q28" i="209"/>
  <c r="N32" i="209"/>
  <c r="AA7" i="209"/>
  <c r="R9" i="209"/>
  <c r="L10" i="209"/>
  <c r="R10" i="209"/>
  <c r="R11" i="209"/>
  <c r="G12" i="209"/>
  <c r="Q13" i="209"/>
  <c r="L13" i="209"/>
  <c r="L14" i="209"/>
  <c r="R14" i="209"/>
  <c r="N24" i="209"/>
  <c r="N27" i="209"/>
  <c r="Q29" i="209"/>
  <c r="P31" i="209"/>
  <c r="N34" i="209"/>
  <c r="N35" i="209"/>
  <c r="AA20" i="209"/>
  <c r="Q23" i="209"/>
  <c r="P24" i="209"/>
  <c r="AA24" i="209"/>
  <c r="Q31" i="209"/>
  <c r="AA32" i="209"/>
  <c r="Q35" i="209"/>
  <c r="P6" i="209"/>
  <c r="AA6" i="209"/>
  <c r="Q7" i="209"/>
  <c r="Q12" i="209"/>
  <c r="AA13" i="209"/>
  <c r="R15" i="209"/>
  <c r="Q16" i="209"/>
  <c r="P17" i="209"/>
  <c r="AA17" i="209"/>
  <c r="R19" i="209"/>
  <c r="Q20" i="209"/>
  <c r="P21" i="209"/>
  <c r="AA21" i="209"/>
  <c r="R23" i="209"/>
  <c r="AA25" i="209"/>
  <c r="R27" i="209"/>
  <c r="AA29" i="209"/>
  <c r="R31" i="209"/>
  <c r="AA33" i="209"/>
  <c r="R35" i="209"/>
  <c r="P7" i="209"/>
  <c r="Q11" i="209"/>
  <c r="AA12" i="209"/>
  <c r="AA16" i="209"/>
  <c r="Q19" i="209"/>
  <c r="Q27" i="209"/>
  <c r="Q6" i="209"/>
  <c r="R7" i="209"/>
  <c r="AA9" i="209"/>
  <c r="AA10" i="209"/>
  <c r="R12" i="209"/>
  <c r="AA14" i="209"/>
  <c r="R16" i="209"/>
  <c r="AA18" i="209"/>
  <c r="R20" i="209"/>
  <c r="AA22" i="209"/>
  <c r="R24" i="209"/>
  <c r="AA26" i="209"/>
  <c r="R28" i="209"/>
  <c r="AA30" i="209"/>
  <c r="R32" i="209"/>
  <c r="AA34" i="209"/>
  <c r="Q8" i="209"/>
  <c r="R6" i="209"/>
  <c r="AA8" i="209"/>
  <c r="Q9" i="209"/>
  <c r="Q10" i="209"/>
  <c r="AA11" i="209"/>
  <c r="R13" i="209"/>
  <c r="Q14" i="209"/>
  <c r="AA15" i="209"/>
  <c r="R17" i="209"/>
  <c r="Q18" i="209"/>
  <c r="AA19" i="209"/>
  <c r="R21" i="209"/>
  <c r="AA23" i="209"/>
  <c r="R25" i="209"/>
  <c r="Q26" i="209"/>
  <c r="AA27" i="209"/>
  <c r="R29" i="209"/>
  <c r="AA31" i="209"/>
  <c r="O17" i="208"/>
  <c r="X18" i="208"/>
  <c r="N24" i="208"/>
  <c r="P24" i="208" s="1"/>
  <c r="N31" i="208"/>
  <c r="L18" i="208"/>
  <c r="V17" i="208"/>
  <c r="L17" i="208"/>
  <c r="W17" i="208"/>
  <c r="F18" i="208"/>
  <c r="V18" i="208"/>
  <c r="G18" i="208"/>
  <c r="N9" i="208"/>
  <c r="P9" i="208" s="1"/>
  <c r="AA6" i="208"/>
  <c r="O10" i="208"/>
  <c r="G11" i="208"/>
  <c r="L11" i="208"/>
  <c r="O13" i="208"/>
  <c r="L14" i="208"/>
  <c r="F15" i="208"/>
  <c r="L15" i="208"/>
  <c r="N20" i="208"/>
  <c r="P26" i="208"/>
  <c r="N27" i="208"/>
  <c r="O29" i="208"/>
  <c r="F12" i="208"/>
  <c r="N16" i="208"/>
  <c r="P16" i="208" s="1"/>
  <c r="N23" i="208"/>
  <c r="O25" i="208"/>
  <c r="F11" i="208"/>
  <c r="F10" i="208"/>
  <c r="N11" i="208"/>
  <c r="P11" i="208" s="1"/>
  <c r="G13" i="208"/>
  <c r="N15" i="208"/>
  <c r="P15" i="208" s="1"/>
  <c r="P18" i="208"/>
  <c r="N19" i="208"/>
  <c r="O21" i="208"/>
  <c r="N28" i="208"/>
  <c r="AA7" i="208"/>
  <c r="O14" i="208"/>
  <c r="O18" i="208"/>
  <c r="O22" i="208"/>
  <c r="O26" i="208"/>
  <c r="O30" i="208"/>
  <c r="P10" i="208"/>
  <c r="V10" i="208"/>
  <c r="W10" i="208"/>
  <c r="X10" i="208"/>
  <c r="W13" i="208"/>
  <c r="V13" i="208"/>
  <c r="X13" i="208"/>
  <c r="P14" i="208"/>
  <c r="V14" i="208"/>
  <c r="W14" i="208"/>
  <c r="X14" i="208"/>
  <c r="W9" i="208"/>
  <c r="X12" i="208"/>
  <c r="Q33" i="208"/>
  <c r="Q34" i="208"/>
  <c r="R34" i="208"/>
  <c r="Q23" i="208"/>
  <c r="R9" i="208"/>
  <c r="L10" i="208"/>
  <c r="R10" i="208"/>
  <c r="R11" i="208"/>
  <c r="G12" i="208"/>
  <c r="Q13" i="208"/>
  <c r="L13" i="208"/>
  <c r="R14" i="208"/>
  <c r="G15" i="208"/>
  <c r="R15" i="208"/>
  <c r="P17" i="208"/>
  <c r="R18" i="208"/>
  <c r="R19" i="208"/>
  <c r="Q21" i="208"/>
  <c r="R22" i="208"/>
  <c r="R23" i="208"/>
  <c r="Q25" i="208"/>
  <c r="R26" i="208"/>
  <c r="R27" i="208"/>
  <c r="Q29" i="208"/>
  <c r="R30" i="208"/>
  <c r="Q30" i="208"/>
  <c r="R6" i="208"/>
  <c r="AA11" i="208"/>
  <c r="N8" i="208"/>
  <c r="P8" i="208" s="1"/>
  <c r="Q12" i="208"/>
  <c r="V12" i="208"/>
  <c r="Q16" i="208"/>
  <c r="N33" i="208"/>
  <c r="N34" i="208"/>
  <c r="I6" i="208"/>
  <c r="AA35" i="208"/>
  <c r="R8" i="208"/>
  <c r="V9" i="208"/>
  <c r="I12" i="208"/>
  <c r="F13" i="208"/>
  <c r="F14" i="208"/>
  <c r="N32" i="208"/>
  <c r="N35" i="208"/>
  <c r="P35" i="208" s="1"/>
  <c r="Q11" i="208"/>
  <c r="AA16" i="208"/>
  <c r="Q19" i="208"/>
  <c r="Q31" i="208"/>
  <c r="AA32" i="208"/>
  <c r="Q35" i="208"/>
  <c r="P13" i="208"/>
  <c r="AA17" i="208"/>
  <c r="Q20" i="208"/>
  <c r="P21" i="208"/>
  <c r="AA21" i="208"/>
  <c r="Q24" i="208"/>
  <c r="P25" i="208"/>
  <c r="AA25" i="208"/>
  <c r="Q28" i="208"/>
  <c r="P29" i="208"/>
  <c r="AA29" i="208"/>
  <c r="R31" i="208"/>
  <c r="Q32" i="208"/>
  <c r="AA33" i="208"/>
  <c r="R35" i="208"/>
  <c r="P7" i="208"/>
  <c r="AA12" i="208"/>
  <c r="Q27" i="208"/>
  <c r="P6" i="208"/>
  <c r="Q7" i="208"/>
  <c r="AA13" i="208"/>
  <c r="Q6" i="208"/>
  <c r="R7" i="208"/>
  <c r="AA9" i="208"/>
  <c r="AA10" i="208"/>
  <c r="R12" i="208"/>
  <c r="AA14" i="208"/>
  <c r="R16" i="208"/>
  <c r="Q17" i="208"/>
  <c r="AA18" i="208"/>
  <c r="R20" i="208"/>
  <c r="AA22" i="208"/>
  <c r="R24" i="208"/>
  <c r="AA26" i="208"/>
  <c r="R28" i="208"/>
  <c r="AA30" i="208"/>
  <c r="R32" i="208"/>
  <c r="AA34" i="208"/>
  <c r="Q8" i="208"/>
  <c r="Q15" i="208"/>
  <c r="AA20" i="208"/>
  <c r="AA24" i="208"/>
  <c r="AA28" i="208"/>
  <c r="B2" i="208"/>
  <c r="AA8" i="208"/>
  <c r="Q9" i="208"/>
  <c r="Q10" i="208"/>
  <c r="R13" i="208"/>
  <c r="Q14" i="208"/>
  <c r="AA15" i="208"/>
  <c r="R17" i="208"/>
  <c r="Q18" i="208"/>
  <c r="AA19" i="208"/>
  <c r="R21" i="208"/>
  <c r="Q22" i="208"/>
  <c r="AA23" i="208"/>
  <c r="R25" i="208"/>
  <c r="Q26" i="208"/>
  <c r="AA27" i="208"/>
  <c r="R29" i="208"/>
  <c r="AA31" i="208"/>
  <c r="F18" i="207"/>
  <c r="L17" i="207"/>
  <c r="G18" i="207"/>
  <c r="L18" i="207"/>
  <c r="L14" i="207"/>
  <c r="L11" i="207"/>
  <c r="F10" i="207"/>
  <c r="N17" i="207"/>
  <c r="N21" i="207"/>
  <c r="F12" i="207"/>
  <c r="N12" i="207"/>
  <c r="P12" i="207" s="1"/>
  <c r="G13" i="207"/>
  <c r="N16" i="207"/>
  <c r="N20" i="207"/>
  <c r="P20" i="207" s="1"/>
  <c r="N25" i="207"/>
  <c r="P25" i="207" s="1"/>
  <c r="N29" i="207"/>
  <c r="N33" i="207"/>
  <c r="F13" i="207"/>
  <c r="N13" i="207"/>
  <c r="N26" i="207"/>
  <c r="P26" i="207" s="1"/>
  <c r="N34" i="207"/>
  <c r="F11" i="207"/>
  <c r="N11" i="207"/>
  <c r="G12" i="207"/>
  <c r="N15" i="207"/>
  <c r="N19" i="207"/>
  <c r="N23" i="207"/>
  <c r="N24" i="207"/>
  <c r="N28" i="207"/>
  <c r="N32" i="207"/>
  <c r="G14" i="207"/>
  <c r="N30" i="207"/>
  <c r="N10" i="207"/>
  <c r="G11" i="207"/>
  <c r="L12" i="207"/>
  <c r="F14" i="207"/>
  <c r="N14" i="207"/>
  <c r="N18" i="207"/>
  <c r="N22" i="207"/>
  <c r="N27" i="207"/>
  <c r="P27" i="207" s="1"/>
  <c r="N31" i="207"/>
  <c r="N35" i="207"/>
  <c r="P13" i="207"/>
  <c r="R34" i="207"/>
  <c r="AA7" i="207"/>
  <c r="R10" i="207"/>
  <c r="Q29" i="207"/>
  <c r="AA35" i="207"/>
  <c r="R9" i="207"/>
  <c r="Q10" i="207"/>
  <c r="P11" i="207"/>
  <c r="Q28" i="207"/>
  <c r="R22" i="207"/>
  <c r="Q26" i="207"/>
  <c r="P6" i="207"/>
  <c r="Q27" i="207"/>
  <c r="Q9" i="207"/>
  <c r="R18" i="207"/>
  <c r="Q22" i="207"/>
  <c r="P24" i="207"/>
  <c r="Q33" i="207"/>
  <c r="Q34" i="207"/>
  <c r="R14" i="207"/>
  <c r="Q18" i="207"/>
  <c r="R30" i="207"/>
  <c r="AA20" i="207"/>
  <c r="Q14" i="207"/>
  <c r="R26" i="207"/>
  <c r="Q30" i="207"/>
  <c r="Q11" i="207"/>
  <c r="AA12" i="207"/>
  <c r="AA16" i="207"/>
  <c r="Q19" i="207"/>
  <c r="AA24" i="207"/>
  <c r="Q31" i="207"/>
  <c r="AA32" i="207"/>
  <c r="Q35" i="207"/>
  <c r="AA6" i="207"/>
  <c r="Q7" i="207"/>
  <c r="R8" i="207"/>
  <c r="R11" i="207"/>
  <c r="Q12" i="207"/>
  <c r="AA13" i="207"/>
  <c r="R15" i="207"/>
  <c r="Q16" i="207"/>
  <c r="AA17" i="207"/>
  <c r="R19" i="207"/>
  <c r="Q20" i="207"/>
  <c r="AA21" i="207"/>
  <c r="R23" i="207"/>
  <c r="Q24" i="207"/>
  <c r="AA25" i="207"/>
  <c r="R27" i="207"/>
  <c r="AA29" i="207"/>
  <c r="R31" i="207"/>
  <c r="Q32" i="207"/>
  <c r="AA33" i="207"/>
  <c r="R35" i="207"/>
  <c r="Q8" i="207"/>
  <c r="Q23" i="207"/>
  <c r="AA28" i="207"/>
  <c r="Q6" i="207"/>
  <c r="R7" i="207"/>
  <c r="AA9" i="207"/>
  <c r="AA10" i="207"/>
  <c r="R12" i="207"/>
  <c r="Q13" i="207"/>
  <c r="AA14" i="207"/>
  <c r="R16" i="207"/>
  <c r="Q17" i="207"/>
  <c r="AA18" i="207"/>
  <c r="R20" i="207"/>
  <c r="Q21" i="207"/>
  <c r="AA22" i="207"/>
  <c r="R24" i="207"/>
  <c r="Q25" i="207"/>
  <c r="AA26" i="207"/>
  <c r="R28" i="207"/>
  <c r="AA30" i="207"/>
  <c r="R32" i="207"/>
  <c r="AA34" i="207"/>
  <c r="P7" i="207"/>
  <c r="Q15" i="207"/>
  <c r="B2" i="207"/>
  <c r="R6" i="207"/>
  <c r="AA8" i="207"/>
  <c r="AA11" i="207"/>
  <c r="R13" i="207"/>
  <c r="AA15" i="207"/>
  <c r="R17" i="207"/>
  <c r="AA19" i="207"/>
  <c r="R21" i="207"/>
  <c r="AA23" i="207"/>
  <c r="R25" i="207"/>
  <c r="AA27" i="207"/>
  <c r="R29" i="207"/>
  <c r="AA31" i="207"/>
  <c r="N20" i="206"/>
  <c r="G18" i="206"/>
  <c r="F17" i="206"/>
  <c r="L16" i="206"/>
  <c r="F18" i="206"/>
  <c r="AA7" i="206"/>
  <c r="V12" i="206"/>
  <c r="N18" i="206"/>
  <c r="N28" i="206"/>
  <c r="F12" i="206"/>
  <c r="L12" i="206"/>
  <c r="O23" i="206"/>
  <c r="N26" i="206"/>
  <c r="N19" i="206"/>
  <c r="P19" i="206" s="1"/>
  <c r="O21" i="206"/>
  <c r="O33" i="206"/>
  <c r="Q10" i="206"/>
  <c r="P11" i="206"/>
  <c r="O13" i="206"/>
  <c r="R22" i="206"/>
  <c r="R9" i="206"/>
  <c r="R34" i="206"/>
  <c r="P13" i="206"/>
  <c r="X13" i="206"/>
  <c r="W13" i="206"/>
  <c r="V13" i="206"/>
  <c r="Q12" i="206"/>
  <c r="N17" i="206"/>
  <c r="N32" i="206"/>
  <c r="P6" i="206"/>
  <c r="Q19" i="206"/>
  <c r="N8" i="206"/>
  <c r="P8" i="206" s="1"/>
  <c r="Q9" i="206"/>
  <c r="L9" i="206"/>
  <c r="I10" i="206"/>
  <c r="I11" i="206"/>
  <c r="I12" i="206"/>
  <c r="F13" i="206"/>
  <c r="F14" i="206"/>
  <c r="N14" i="206"/>
  <c r="F15" i="206"/>
  <c r="N15" i="206"/>
  <c r="P15" i="206" s="1"/>
  <c r="N16" i="206"/>
  <c r="R18" i="206"/>
  <c r="Q22" i="206"/>
  <c r="P23" i="206"/>
  <c r="Q24" i="206"/>
  <c r="N29" i="206"/>
  <c r="N30" i="206"/>
  <c r="N31" i="206"/>
  <c r="Q33" i="206"/>
  <c r="Q34" i="206"/>
  <c r="N10" i="206"/>
  <c r="R14" i="206"/>
  <c r="G15" i="206"/>
  <c r="O15" i="206"/>
  <c r="Q18" i="206"/>
  <c r="Q20" i="206"/>
  <c r="N25" i="206"/>
  <c r="N27" i="206"/>
  <c r="R30" i="206"/>
  <c r="Q32" i="206"/>
  <c r="Q26" i="206"/>
  <c r="Q29" i="206"/>
  <c r="AA35" i="206"/>
  <c r="AA28" i="206"/>
  <c r="N9" i="206"/>
  <c r="F10" i="206"/>
  <c r="R10" i="206"/>
  <c r="G11" i="206"/>
  <c r="O11" i="206"/>
  <c r="L13" i="206"/>
  <c r="Q14" i="206"/>
  <c r="L15" i="206"/>
  <c r="N22" i="206"/>
  <c r="N24" i="206"/>
  <c r="R26" i="206"/>
  <c r="Q30" i="206"/>
  <c r="N34" i="206"/>
  <c r="N35" i="206"/>
  <c r="P7" i="206"/>
  <c r="Q8" i="206"/>
  <c r="AA24" i="206"/>
  <c r="Q27" i="206"/>
  <c r="AA32" i="206"/>
  <c r="Q35" i="206"/>
  <c r="AA6" i="206"/>
  <c r="Q7" i="206"/>
  <c r="R8" i="206"/>
  <c r="R11" i="206"/>
  <c r="AA13" i="206"/>
  <c r="R15" i="206"/>
  <c r="Q16" i="206"/>
  <c r="AA17" i="206"/>
  <c r="R19" i="206"/>
  <c r="AA21" i="206"/>
  <c r="R23" i="206"/>
  <c r="AA25" i="206"/>
  <c r="R27" i="206"/>
  <c r="Q28" i="206"/>
  <c r="AA29" i="206"/>
  <c r="R31" i="206"/>
  <c r="AA33" i="206"/>
  <c r="R35" i="206"/>
  <c r="Q11" i="206"/>
  <c r="AA20" i="206"/>
  <c r="Q23" i="206"/>
  <c r="Q31" i="206"/>
  <c r="Q6" i="206"/>
  <c r="R7" i="206"/>
  <c r="AA9" i="206"/>
  <c r="AA10" i="206"/>
  <c r="R12" i="206"/>
  <c r="Q13" i="206"/>
  <c r="AA14" i="206"/>
  <c r="R16" i="206"/>
  <c r="Q17" i="206"/>
  <c r="AA18" i="206"/>
  <c r="R20" i="206"/>
  <c r="Q21" i="206"/>
  <c r="AA22" i="206"/>
  <c r="R24" i="206"/>
  <c r="Q25" i="206"/>
  <c r="AA26" i="206"/>
  <c r="R28" i="206"/>
  <c r="AA30" i="206"/>
  <c r="R32" i="206"/>
  <c r="AA34" i="206"/>
  <c r="AA12" i="206"/>
  <c r="Q15" i="206"/>
  <c r="AA16" i="206"/>
  <c r="B2" i="206"/>
  <c r="R6" i="206"/>
  <c r="AA8" i="206"/>
  <c r="AA11" i="206"/>
  <c r="R13" i="206"/>
  <c r="AA15" i="206"/>
  <c r="R17" i="206"/>
  <c r="AA19" i="206"/>
  <c r="R21" i="206"/>
  <c r="AA23" i="206"/>
  <c r="R25" i="206"/>
  <c r="AA27" i="206"/>
  <c r="R29" i="206"/>
  <c r="AA31" i="206"/>
  <c r="L18" i="205"/>
  <c r="L16" i="205"/>
  <c r="L12" i="205"/>
  <c r="N10" i="205"/>
  <c r="L14" i="205"/>
  <c r="F15" i="205"/>
  <c r="V15" i="205"/>
  <c r="N34" i="205"/>
  <c r="G15" i="205"/>
  <c r="W15" i="205"/>
  <c r="F12" i="205"/>
  <c r="L15" i="205"/>
  <c r="O15" i="205"/>
  <c r="F14" i="205"/>
  <c r="F13" i="205"/>
  <c r="N13" i="205"/>
  <c r="G14" i="205"/>
  <c r="P15" i="205"/>
  <c r="N18" i="205"/>
  <c r="N22" i="205"/>
  <c r="N28" i="205"/>
  <c r="N32" i="205"/>
  <c r="P32" i="205" s="1"/>
  <c r="O33" i="205"/>
  <c r="N19" i="205"/>
  <c r="N23" i="205"/>
  <c r="Q29" i="205"/>
  <c r="AA35" i="205"/>
  <c r="P10" i="205"/>
  <c r="N11" i="205"/>
  <c r="N12" i="205"/>
  <c r="G13" i="205"/>
  <c r="N17" i="205"/>
  <c r="N21" i="205"/>
  <c r="N25" i="205"/>
  <c r="N26" i="205"/>
  <c r="N27" i="205"/>
  <c r="N31" i="205"/>
  <c r="N14" i="205"/>
  <c r="N29" i="205"/>
  <c r="F10" i="205"/>
  <c r="R10" i="205"/>
  <c r="G11" i="205"/>
  <c r="O11" i="205"/>
  <c r="L13" i="205"/>
  <c r="N16" i="205"/>
  <c r="N20" i="205"/>
  <c r="N24" i="205"/>
  <c r="R26" i="205"/>
  <c r="N30" i="205"/>
  <c r="N35" i="205"/>
  <c r="AA32" i="205"/>
  <c r="Q14" i="205"/>
  <c r="Q28" i="205"/>
  <c r="R34" i="205"/>
  <c r="AA7" i="205"/>
  <c r="R9" i="205"/>
  <c r="Q10" i="205"/>
  <c r="P12" i="205"/>
  <c r="R22" i="205"/>
  <c r="Q26" i="205"/>
  <c r="Q33" i="205"/>
  <c r="Q34" i="205"/>
  <c r="R18" i="205"/>
  <c r="Q22" i="205"/>
  <c r="R30" i="205"/>
  <c r="Q32" i="205"/>
  <c r="P6" i="205"/>
  <c r="Q27" i="205"/>
  <c r="Q9" i="205"/>
  <c r="R14" i="205"/>
  <c r="Q18" i="205"/>
  <c r="Q30" i="205"/>
  <c r="Q23" i="205"/>
  <c r="AA28" i="205"/>
  <c r="Q35" i="205"/>
  <c r="AA6" i="205"/>
  <c r="Q7" i="205"/>
  <c r="R8" i="205"/>
  <c r="R11" i="205"/>
  <c r="Q12" i="205"/>
  <c r="AA13" i="205"/>
  <c r="R15" i="205"/>
  <c r="Q16" i="205"/>
  <c r="AA17" i="205"/>
  <c r="R19" i="205"/>
  <c r="Q20" i="205"/>
  <c r="AA21" i="205"/>
  <c r="R23" i="205"/>
  <c r="Q24" i="205"/>
  <c r="AA25" i="205"/>
  <c r="R27" i="205"/>
  <c r="AA29" i="205"/>
  <c r="R31" i="205"/>
  <c r="AA33" i="205"/>
  <c r="R35" i="205"/>
  <c r="AA16" i="205"/>
  <c r="Q31" i="205"/>
  <c r="Q6" i="205"/>
  <c r="R7" i="205"/>
  <c r="AA9" i="205"/>
  <c r="AA10" i="205"/>
  <c r="R12" i="205"/>
  <c r="Q13" i="205"/>
  <c r="AA14" i="205"/>
  <c r="R16" i="205"/>
  <c r="Q17" i="205"/>
  <c r="AA18" i="205"/>
  <c r="R20" i="205"/>
  <c r="Q21" i="205"/>
  <c r="AA22" i="205"/>
  <c r="R24" i="205"/>
  <c r="Q25" i="205"/>
  <c r="AA26" i="205"/>
  <c r="R28" i="205"/>
  <c r="AA30" i="205"/>
  <c r="R32" i="205"/>
  <c r="AA34" i="205"/>
  <c r="P7" i="205"/>
  <c r="Q8" i="205"/>
  <c r="Q11" i="205"/>
  <c r="AA12" i="205"/>
  <c r="Q15" i="205"/>
  <c r="Q19" i="205"/>
  <c r="AA20" i="205"/>
  <c r="AA24" i="205"/>
  <c r="B2" i="205"/>
  <c r="R6" i="205"/>
  <c r="AA8" i="205"/>
  <c r="AA11" i="205"/>
  <c r="R13" i="205"/>
  <c r="AA15" i="205"/>
  <c r="R17" i="205"/>
  <c r="AA19" i="205"/>
  <c r="R21" i="205"/>
  <c r="AA23" i="205"/>
  <c r="R25" i="205"/>
  <c r="AA27" i="205"/>
  <c r="R29" i="205"/>
  <c r="AA31" i="205"/>
  <c r="L16" i="203"/>
  <c r="F15" i="203"/>
  <c r="G15" i="203"/>
  <c r="G13" i="203"/>
  <c r="L15" i="203"/>
  <c r="P7" i="203"/>
  <c r="I6" i="203"/>
  <c r="L9" i="203"/>
  <c r="N10" i="203"/>
  <c r="P10" i="203" s="1"/>
  <c r="L11" i="203"/>
  <c r="F12" i="203"/>
  <c r="N12" i="203"/>
  <c r="P12" i="203" s="1"/>
  <c r="L13" i="203"/>
  <c r="F14" i="203"/>
  <c r="N14" i="203"/>
  <c r="P14" i="203" s="1"/>
  <c r="N16" i="203"/>
  <c r="N18" i="203"/>
  <c r="N20" i="203"/>
  <c r="N22" i="203"/>
  <c r="N24" i="203"/>
  <c r="N26" i="203"/>
  <c r="N28" i="203"/>
  <c r="N30" i="203"/>
  <c r="N32" i="203"/>
  <c r="N34" i="203"/>
  <c r="F10" i="203"/>
  <c r="G12" i="203"/>
  <c r="G14" i="203"/>
  <c r="N8" i="203"/>
  <c r="P8" i="203" s="1"/>
  <c r="N9" i="203"/>
  <c r="L10" i="203"/>
  <c r="F11" i="203"/>
  <c r="N11" i="203"/>
  <c r="L12" i="203"/>
  <c r="F13" i="203"/>
  <c r="N13" i="203"/>
  <c r="P13" i="203" s="1"/>
  <c r="L14" i="203"/>
  <c r="N15" i="203"/>
  <c r="P15" i="203" s="1"/>
  <c r="N17" i="203"/>
  <c r="N19" i="203"/>
  <c r="N21" i="203"/>
  <c r="N23" i="203"/>
  <c r="N25" i="203"/>
  <c r="N27" i="203"/>
  <c r="N29" i="203"/>
  <c r="N31" i="203"/>
  <c r="N33" i="203"/>
  <c r="N35" i="203"/>
  <c r="Q7" i="203"/>
  <c r="Q10" i="203"/>
  <c r="Q12" i="203"/>
  <c r="Q30" i="203"/>
  <c r="P6" i="203"/>
  <c r="Q8" i="203"/>
  <c r="B2" i="203"/>
  <c r="Q18" i="203"/>
  <c r="Q34" i="203"/>
  <c r="Q14" i="203"/>
  <c r="Q6" i="203"/>
  <c r="AA35" i="203"/>
  <c r="Q26" i="203"/>
  <c r="R9" i="203"/>
  <c r="R7" i="203"/>
  <c r="R35" i="203"/>
  <c r="R34" i="203"/>
  <c r="R33" i="203"/>
  <c r="R32" i="203"/>
  <c r="R31" i="203"/>
  <c r="R30" i="203"/>
  <c r="R29" i="203"/>
  <c r="R28" i="203"/>
  <c r="R27" i="203"/>
  <c r="R26" i="203"/>
  <c r="R25" i="203"/>
  <c r="R24" i="203"/>
  <c r="R23" i="203"/>
  <c r="R22" i="203"/>
  <c r="R21" i="203"/>
  <c r="R20" i="203"/>
  <c r="R19" i="203"/>
  <c r="R18" i="203"/>
  <c r="R17" i="203"/>
  <c r="R16" i="203"/>
  <c r="R15" i="203"/>
  <c r="R14" i="203"/>
  <c r="R13" i="203"/>
  <c r="R12" i="203"/>
  <c r="R11" i="203"/>
  <c r="R10" i="203"/>
  <c r="Q9" i="203"/>
  <c r="AA6" i="203"/>
  <c r="Q13" i="203"/>
  <c r="Q17" i="203"/>
  <c r="Q21" i="203"/>
  <c r="Q25" i="203"/>
  <c r="Q29" i="203"/>
  <c r="Q33" i="203"/>
  <c r="AA7" i="203"/>
  <c r="AA9" i="203"/>
  <c r="Q16" i="203"/>
  <c r="Q20" i="203"/>
  <c r="Q24" i="203"/>
  <c r="Q28" i="203"/>
  <c r="Q32" i="203"/>
  <c r="R6" i="203"/>
  <c r="AA8" i="203"/>
  <c r="R8" i="203"/>
  <c r="Q11" i="203"/>
  <c r="Q15" i="203"/>
  <c r="Q19" i="203"/>
  <c r="Q23" i="203"/>
  <c r="Q27" i="203"/>
  <c r="Q31" i="203"/>
  <c r="Q35" i="203"/>
  <c r="AA10" i="203"/>
  <c r="AA11" i="203"/>
  <c r="AA12" i="203"/>
  <c r="AA13" i="203"/>
  <c r="AA14" i="203"/>
  <c r="AA15" i="203"/>
  <c r="AA16" i="203"/>
  <c r="AA17" i="203"/>
  <c r="AA18" i="203"/>
  <c r="AA19" i="203"/>
  <c r="AA20" i="203"/>
  <c r="AA21" i="203"/>
  <c r="AA22" i="203"/>
  <c r="AA23" i="203"/>
  <c r="AA24" i="203"/>
  <c r="AA25" i="203"/>
  <c r="AA26" i="203"/>
  <c r="AA27" i="203"/>
  <c r="AA28" i="203"/>
  <c r="AA29" i="203"/>
  <c r="AA30" i="203"/>
  <c r="AA31" i="203"/>
  <c r="AA32" i="203"/>
  <c r="AA33" i="203"/>
  <c r="AA34" i="203"/>
  <c r="F17" i="202"/>
  <c r="F18" i="202"/>
  <c r="N18" i="202"/>
  <c r="X18" i="202" s="1"/>
  <c r="G18" i="202"/>
  <c r="N23" i="202"/>
  <c r="L16" i="202"/>
  <c r="L17" i="202"/>
  <c r="L18" i="202"/>
  <c r="L12" i="202"/>
  <c r="N25" i="202"/>
  <c r="F14" i="202"/>
  <c r="N14" i="202"/>
  <c r="W14" i="202" s="1"/>
  <c r="N9" i="202"/>
  <c r="V9" i="202" s="1"/>
  <c r="L13" i="202"/>
  <c r="G14" i="202"/>
  <c r="L15" i="202"/>
  <c r="N21" i="202"/>
  <c r="AA35" i="202"/>
  <c r="Q31" i="202"/>
  <c r="Q11" i="202"/>
  <c r="Q19" i="202"/>
  <c r="F12" i="202"/>
  <c r="N12" i="202"/>
  <c r="P12" i="202" s="1"/>
  <c r="I6" i="202"/>
  <c r="N11" i="202"/>
  <c r="G12" i="202"/>
  <c r="N16" i="202"/>
  <c r="P16" i="202" s="1"/>
  <c r="Q23" i="202"/>
  <c r="N32" i="202"/>
  <c r="P6" i="202"/>
  <c r="Q8" i="202"/>
  <c r="L9" i="202"/>
  <c r="N10" i="202"/>
  <c r="G11" i="202"/>
  <c r="F13" i="202"/>
  <c r="N13" i="202"/>
  <c r="P13" i="202" s="1"/>
  <c r="F15" i="202"/>
  <c r="N15" i="202"/>
  <c r="P15" i="202" s="1"/>
  <c r="N20" i="202"/>
  <c r="N22" i="202"/>
  <c r="Q27" i="202"/>
  <c r="N29" i="202"/>
  <c r="N31" i="202"/>
  <c r="P10" i="202"/>
  <c r="N28" i="202"/>
  <c r="Q7" i="202"/>
  <c r="P9" i="202"/>
  <c r="X9" i="202"/>
  <c r="I10" i="202"/>
  <c r="F11" i="202"/>
  <c r="AA9" i="202"/>
  <c r="I13" i="202"/>
  <c r="I15" i="202"/>
  <c r="F10" i="202"/>
  <c r="P11" i="202"/>
  <c r="L11" i="202"/>
  <c r="G13" i="202"/>
  <c r="G15" i="202"/>
  <c r="Q15" i="202"/>
  <c r="N17" i="202"/>
  <c r="N19" i="202"/>
  <c r="N24" i="202"/>
  <c r="N26" i="202"/>
  <c r="N33" i="202"/>
  <c r="N35" i="202"/>
  <c r="P35" i="202" s="1"/>
  <c r="Q9" i="202"/>
  <c r="Q10" i="202"/>
  <c r="Q14" i="202"/>
  <c r="Q18" i="202"/>
  <c r="Q22" i="202"/>
  <c r="Q26" i="202"/>
  <c r="Q30" i="202"/>
  <c r="Q34" i="202"/>
  <c r="AA7" i="202"/>
  <c r="AA6" i="202"/>
  <c r="Q13" i="202"/>
  <c r="Q17" i="202"/>
  <c r="Q21" i="202"/>
  <c r="Q25" i="202"/>
  <c r="Q29" i="202"/>
  <c r="Q33" i="202"/>
  <c r="R9" i="202"/>
  <c r="R7" i="202"/>
  <c r="R35" i="202"/>
  <c r="R34" i="202"/>
  <c r="R33" i="202"/>
  <c r="R32" i="202"/>
  <c r="R31" i="202"/>
  <c r="R30" i="202"/>
  <c r="R29" i="202"/>
  <c r="R28" i="202"/>
  <c r="R27" i="202"/>
  <c r="R26" i="202"/>
  <c r="R25" i="202"/>
  <c r="R24" i="202"/>
  <c r="R23" i="202"/>
  <c r="R22" i="202"/>
  <c r="R21" i="202"/>
  <c r="R20" i="202"/>
  <c r="R19" i="202"/>
  <c r="R18" i="202"/>
  <c r="R17" i="202"/>
  <c r="R16" i="202"/>
  <c r="R15" i="202"/>
  <c r="R14" i="202"/>
  <c r="R13" i="202"/>
  <c r="R12" i="202"/>
  <c r="R11" i="202"/>
  <c r="R10" i="202"/>
  <c r="Q6" i="202"/>
  <c r="R6" i="202"/>
  <c r="R8" i="202"/>
  <c r="Q12" i="202"/>
  <c r="Q16" i="202"/>
  <c r="Q20" i="202"/>
  <c r="Q24" i="202"/>
  <c r="Q28" i="202"/>
  <c r="Q32" i="202"/>
  <c r="Q35" i="202"/>
  <c r="B2" i="202"/>
  <c r="AA8" i="202"/>
  <c r="AA10" i="202"/>
  <c r="AA11" i="202"/>
  <c r="AA12" i="202"/>
  <c r="AA13" i="202"/>
  <c r="AA14" i="202"/>
  <c r="AA15" i="202"/>
  <c r="AA16" i="202"/>
  <c r="AA17" i="202"/>
  <c r="AA18" i="202"/>
  <c r="AA19" i="202"/>
  <c r="AA20" i="202"/>
  <c r="AA21" i="202"/>
  <c r="AA22" i="202"/>
  <c r="AA23" i="202"/>
  <c r="AA24" i="202"/>
  <c r="AA25" i="202"/>
  <c r="AA26" i="202"/>
  <c r="AA27" i="202"/>
  <c r="AA28" i="202"/>
  <c r="AA29" i="202"/>
  <c r="AA30" i="202"/>
  <c r="AA31" i="202"/>
  <c r="AA32" i="202"/>
  <c r="AA33" i="202"/>
  <c r="AA34" i="202"/>
  <c r="F17" i="201"/>
  <c r="F18" i="201"/>
  <c r="G18" i="201"/>
  <c r="L16" i="201"/>
  <c r="L17" i="201"/>
  <c r="L18" i="201"/>
  <c r="N8" i="201"/>
  <c r="P8" i="201" s="1"/>
  <c r="L11" i="201"/>
  <c r="L13" i="201"/>
  <c r="R10" i="201"/>
  <c r="R19" i="201"/>
  <c r="R23" i="201"/>
  <c r="Q7" i="201"/>
  <c r="R13" i="201"/>
  <c r="R16" i="201"/>
  <c r="R20" i="201"/>
  <c r="R24" i="201"/>
  <c r="R28" i="201"/>
  <c r="R27" i="201"/>
  <c r="R31" i="201"/>
  <c r="R12" i="201"/>
  <c r="R17" i="201"/>
  <c r="R21" i="201"/>
  <c r="R25" i="201"/>
  <c r="R29" i="201"/>
  <c r="R14" i="201"/>
  <c r="R7" i="201"/>
  <c r="R11" i="201"/>
  <c r="R15" i="201"/>
  <c r="R18" i="201"/>
  <c r="R22" i="201"/>
  <c r="R26" i="201"/>
  <c r="R30" i="201"/>
  <c r="Q11" i="201"/>
  <c r="I11" i="201"/>
  <c r="Q12" i="201"/>
  <c r="I12" i="201"/>
  <c r="O9" i="201"/>
  <c r="N9" i="201"/>
  <c r="O10" i="201"/>
  <c r="G11" i="201"/>
  <c r="N10" i="201"/>
  <c r="L9" i="201"/>
  <c r="Q13" i="201"/>
  <c r="I13" i="201"/>
  <c r="AA35" i="201"/>
  <c r="B2" i="201"/>
  <c r="P6" i="201"/>
  <c r="I6" i="201"/>
  <c r="F10" i="201"/>
  <c r="Q14" i="201"/>
  <c r="Q15" i="201"/>
  <c r="Q20" i="201"/>
  <c r="Q30" i="201"/>
  <c r="Q31" i="201"/>
  <c r="N33" i="201"/>
  <c r="O34" i="201"/>
  <c r="Q35" i="201"/>
  <c r="AA8" i="201"/>
  <c r="R9" i="201"/>
  <c r="F11" i="201"/>
  <c r="N11" i="201"/>
  <c r="F12" i="201"/>
  <c r="N12" i="201"/>
  <c r="F13" i="201"/>
  <c r="N13" i="201"/>
  <c r="F14" i="201"/>
  <c r="N14" i="201"/>
  <c r="F15" i="201"/>
  <c r="N15" i="201"/>
  <c r="N16" i="201"/>
  <c r="N17" i="201"/>
  <c r="N18" i="201"/>
  <c r="N19" i="201"/>
  <c r="N20" i="201"/>
  <c r="N21" i="201"/>
  <c r="N22" i="201"/>
  <c r="N23" i="201"/>
  <c r="N24" i="201"/>
  <c r="N25" i="201"/>
  <c r="N26" i="201"/>
  <c r="N27" i="201"/>
  <c r="N28" i="201"/>
  <c r="N29" i="201"/>
  <c r="N30" i="201"/>
  <c r="N31" i="201"/>
  <c r="N32" i="201"/>
  <c r="P32" i="201" s="1"/>
  <c r="P34" i="201"/>
  <c r="Q16" i="201"/>
  <c r="Q17" i="201"/>
  <c r="Q18" i="201"/>
  <c r="Q19" i="201"/>
  <c r="Q21" i="201"/>
  <c r="Q22" i="201"/>
  <c r="Q23" i="201"/>
  <c r="Q24" i="201"/>
  <c r="Q25" i="201"/>
  <c r="Q26" i="201"/>
  <c r="Q27" i="201"/>
  <c r="Q28" i="201"/>
  <c r="Q32" i="201"/>
  <c r="Q10" i="201"/>
  <c r="I14" i="201"/>
  <c r="I15" i="201"/>
  <c r="P7" i="201"/>
  <c r="O11" i="201"/>
  <c r="O12" i="201"/>
  <c r="O13" i="201"/>
  <c r="O14" i="201"/>
  <c r="Q33" i="201"/>
  <c r="N35" i="201"/>
  <c r="P35" i="201" s="1"/>
  <c r="AA6" i="201"/>
  <c r="Q6" i="201"/>
  <c r="Q8" i="201"/>
  <c r="AA11" i="201"/>
  <c r="AA12" i="201"/>
  <c r="AA19" i="201"/>
  <c r="AA23" i="201"/>
  <c r="AA24" i="201"/>
  <c r="AA26" i="201"/>
  <c r="AA27" i="201"/>
  <c r="AA31" i="201"/>
  <c r="AA32" i="201"/>
  <c r="AA33" i="201"/>
  <c r="R6" i="201"/>
  <c r="AA7" i="201"/>
  <c r="R8" i="201"/>
  <c r="AA9" i="201"/>
  <c r="Q29" i="201"/>
  <c r="Q34" i="201"/>
  <c r="Q9" i="201"/>
  <c r="R32" i="201"/>
  <c r="R33" i="201"/>
  <c r="R34" i="201"/>
  <c r="AA10" i="201"/>
  <c r="AA13" i="201"/>
  <c r="AA14" i="201"/>
  <c r="AA15" i="201"/>
  <c r="AA16" i="201"/>
  <c r="AA17" i="201"/>
  <c r="AA18" i="201"/>
  <c r="AA20" i="201"/>
  <c r="AA21" i="201"/>
  <c r="AA22" i="201"/>
  <c r="AA25" i="201"/>
  <c r="AA28" i="201"/>
  <c r="AA29" i="201"/>
  <c r="AA30" i="201"/>
  <c r="AA34" i="201"/>
  <c r="E36" i="200"/>
  <c r="D36" i="200"/>
  <c r="C36" i="200"/>
  <c r="AB35" i="200"/>
  <c r="M35" i="200"/>
  <c r="L35" i="200" s="1"/>
  <c r="K35" i="200"/>
  <c r="J35" i="200"/>
  <c r="I35" i="200"/>
  <c r="H35" i="200"/>
  <c r="G35" i="200"/>
  <c r="F35" i="200"/>
  <c r="AB34" i="200"/>
  <c r="M34" i="200"/>
  <c r="O35" i="200" s="1"/>
  <c r="K34" i="200"/>
  <c r="J34" i="200"/>
  <c r="H34" i="200"/>
  <c r="I34" i="200" s="1"/>
  <c r="AB33" i="200"/>
  <c r="M33" i="200"/>
  <c r="O34" i="200" s="1"/>
  <c r="K33" i="200"/>
  <c r="J33" i="200"/>
  <c r="H33" i="200"/>
  <c r="I33" i="200" s="1"/>
  <c r="AB32" i="200"/>
  <c r="M32" i="200"/>
  <c r="O33" i="200" s="1"/>
  <c r="K32" i="200"/>
  <c r="J32" i="200"/>
  <c r="H32" i="200"/>
  <c r="I32" i="200" s="1"/>
  <c r="AB31" i="200"/>
  <c r="M31" i="200"/>
  <c r="O32" i="200" s="1"/>
  <c r="K31" i="200"/>
  <c r="J31" i="200"/>
  <c r="H31" i="200"/>
  <c r="I31" i="200" s="1"/>
  <c r="AB30" i="200"/>
  <c r="M30" i="200"/>
  <c r="O31" i="200" s="1"/>
  <c r="K30" i="200"/>
  <c r="J30" i="200"/>
  <c r="H30" i="200"/>
  <c r="I30" i="200" s="1"/>
  <c r="AB29" i="200"/>
  <c r="M29" i="200"/>
  <c r="O30" i="200" s="1"/>
  <c r="K29" i="200"/>
  <c r="J29" i="200"/>
  <c r="I29" i="200"/>
  <c r="H29" i="200"/>
  <c r="AB28" i="200"/>
  <c r="M28" i="200"/>
  <c r="O29" i="200" s="1"/>
  <c r="K28" i="200"/>
  <c r="J28" i="200"/>
  <c r="H28" i="200"/>
  <c r="I28" i="200" s="1"/>
  <c r="AB27" i="200"/>
  <c r="M27" i="200"/>
  <c r="O28" i="200" s="1"/>
  <c r="K27" i="200"/>
  <c r="J27" i="200"/>
  <c r="H27" i="200"/>
  <c r="I27" i="200" s="1"/>
  <c r="F27" i="200"/>
  <c r="AB26" i="200"/>
  <c r="M26" i="200"/>
  <c r="O27" i="200" s="1"/>
  <c r="K26" i="200"/>
  <c r="J26" i="200"/>
  <c r="H26" i="200"/>
  <c r="I26" i="200" s="1"/>
  <c r="AB25" i="200"/>
  <c r="M25" i="200"/>
  <c r="O26" i="200" s="1"/>
  <c r="K25" i="200"/>
  <c r="J25" i="200"/>
  <c r="H25" i="200"/>
  <c r="I25" i="200" s="1"/>
  <c r="AB24" i="200"/>
  <c r="M24" i="200"/>
  <c r="O25" i="200" s="1"/>
  <c r="K24" i="200"/>
  <c r="J24" i="200"/>
  <c r="H24" i="200"/>
  <c r="I24" i="200" s="1"/>
  <c r="AB23" i="200"/>
  <c r="M23" i="200"/>
  <c r="O24" i="200" s="1"/>
  <c r="K23" i="200"/>
  <c r="J23" i="200"/>
  <c r="H23" i="200"/>
  <c r="I23" i="200" s="1"/>
  <c r="AB22" i="200"/>
  <c r="M22" i="200"/>
  <c r="O23" i="200" s="1"/>
  <c r="K22" i="200"/>
  <c r="J22" i="200"/>
  <c r="H22" i="200"/>
  <c r="I22" i="200" s="1"/>
  <c r="AB21" i="200"/>
  <c r="M21" i="200"/>
  <c r="O22" i="200" s="1"/>
  <c r="K21" i="200"/>
  <c r="J21" i="200"/>
  <c r="H21" i="200"/>
  <c r="I21" i="200" s="1"/>
  <c r="AB20" i="200"/>
  <c r="M20" i="200"/>
  <c r="O21" i="200" s="1"/>
  <c r="K20" i="200"/>
  <c r="J20" i="200"/>
  <c r="H20" i="200"/>
  <c r="I20" i="200" s="1"/>
  <c r="AB19" i="200"/>
  <c r="M19" i="200"/>
  <c r="O20" i="200" s="1"/>
  <c r="K19" i="200"/>
  <c r="J19" i="200"/>
  <c r="H19" i="200"/>
  <c r="I19" i="200" s="1"/>
  <c r="AB18" i="200"/>
  <c r="M18" i="200"/>
  <c r="O19" i="200" s="1"/>
  <c r="K18" i="200"/>
  <c r="J18" i="200"/>
  <c r="H18" i="200"/>
  <c r="I18" i="200" s="1"/>
  <c r="AB17" i="200"/>
  <c r="M17" i="200"/>
  <c r="O18" i="200" s="1"/>
  <c r="K17" i="200"/>
  <c r="J17" i="200"/>
  <c r="H17" i="200"/>
  <c r="I17" i="200" s="1"/>
  <c r="AB16" i="200"/>
  <c r="M16" i="200"/>
  <c r="O17" i="200" s="1"/>
  <c r="K16" i="200"/>
  <c r="J16" i="200"/>
  <c r="H16" i="200"/>
  <c r="I16" i="200" s="1"/>
  <c r="AB15" i="200"/>
  <c r="M15" i="200"/>
  <c r="O16" i="200" s="1"/>
  <c r="K15" i="200"/>
  <c r="J15" i="200"/>
  <c r="H15" i="200"/>
  <c r="I15" i="200" s="1"/>
  <c r="AB14" i="200"/>
  <c r="M14" i="200"/>
  <c r="O15" i="200" s="1"/>
  <c r="K14" i="200"/>
  <c r="J14" i="200"/>
  <c r="H14" i="200"/>
  <c r="I14" i="200" s="1"/>
  <c r="AB13" i="200"/>
  <c r="M13" i="200"/>
  <c r="O14" i="200" s="1"/>
  <c r="K13" i="200"/>
  <c r="J13" i="200"/>
  <c r="H13" i="200"/>
  <c r="I13" i="200" s="1"/>
  <c r="AB12" i="200"/>
  <c r="M12" i="200"/>
  <c r="O13" i="200" s="1"/>
  <c r="K12" i="200"/>
  <c r="J12" i="200"/>
  <c r="H12" i="200"/>
  <c r="I12" i="200" s="1"/>
  <c r="AB11" i="200"/>
  <c r="M11" i="200"/>
  <c r="O12" i="200" s="1"/>
  <c r="K11" i="200"/>
  <c r="J11" i="200"/>
  <c r="H11" i="200"/>
  <c r="I11" i="200" s="1"/>
  <c r="AB10" i="200"/>
  <c r="M10" i="200"/>
  <c r="O11" i="200" s="1"/>
  <c r="K10" i="200"/>
  <c r="J10" i="200"/>
  <c r="H10" i="200"/>
  <c r="I10" i="200" s="1"/>
  <c r="AB9" i="200"/>
  <c r="M9" i="200"/>
  <c r="O10" i="200" s="1"/>
  <c r="K9" i="200"/>
  <c r="J9" i="200"/>
  <c r="H9" i="200"/>
  <c r="I9" i="200" s="1"/>
  <c r="AB8" i="200"/>
  <c r="X8" i="200"/>
  <c r="W8" i="200"/>
  <c r="V8" i="200"/>
  <c r="S8" i="200"/>
  <c r="M8" i="200"/>
  <c r="O9" i="200" s="1"/>
  <c r="L8" i="200"/>
  <c r="K8" i="200"/>
  <c r="J8" i="200"/>
  <c r="H8" i="200"/>
  <c r="I8" i="200" s="1"/>
  <c r="AB7" i="200"/>
  <c r="X7" i="200"/>
  <c r="W7" i="200"/>
  <c r="V7" i="200"/>
  <c r="S7" i="200"/>
  <c r="N7" i="200"/>
  <c r="M7" i="200"/>
  <c r="O8" i="200" s="1"/>
  <c r="L7" i="200"/>
  <c r="K7" i="200"/>
  <c r="J7" i="200"/>
  <c r="H7" i="200"/>
  <c r="I7" i="200" s="1"/>
  <c r="AB6" i="200"/>
  <c r="X6" i="200"/>
  <c r="W6" i="200"/>
  <c r="V6" i="200"/>
  <c r="S6" i="200"/>
  <c r="O6" i="200"/>
  <c r="N6" i="200"/>
  <c r="M6" i="200"/>
  <c r="O7" i="200" s="1"/>
  <c r="L6" i="200"/>
  <c r="K6" i="200"/>
  <c r="J6" i="200"/>
  <c r="H6" i="200"/>
  <c r="V5" i="200"/>
  <c r="R8" i="200" s="1"/>
  <c r="E36" i="199"/>
  <c r="D36" i="199"/>
  <c r="C36" i="199"/>
  <c r="AB35" i="199"/>
  <c r="M35" i="199"/>
  <c r="L35" i="199" s="1"/>
  <c r="K35" i="199"/>
  <c r="J35" i="199"/>
  <c r="H35" i="199"/>
  <c r="I35" i="199" s="1"/>
  <c r="G35" i="199"/>
  <c r="F35" i="199"/>
  <c r="AB34" i="199"/>
  <c r="M34" i="199"/>
  <c r="O35" i="199" s="1"/>
  <c r="K34" i="199"/>
  <c r="J34" i="199"/>
  <c r="I34" i="199"/>
  <c r="H34" i="199"/>
  <c r="AB33" i="199"/>
  <c r="M33" i="199"/>
  <c r="O34" i="199" s="1"/>
  <c r="K33" i="199"/>
  <c r="J33" i="199"/>
  <c r="H33" i="199"/>
  <c r="I33" i="199" s="1"/>
  <c r="AB32" i="199"/>
  <c r="M32" i="199"/>
  <c r="O33" i="199" s="1"/>
  <c r="K32" i="199"/>
  <c r="J32" i="199"/>
  <c r="H32" i="199"/>
  <c r="I32" i="199" s="1"/>
  <c r="AB31" i="199"/>
  <c r="M31" i="199"/>
  <c r="O32" i="199" s="1"/>
  <c r="K31" i="199"/>
  <c r="J31" i="199"/>
  <c r="H31" i="199"/>
  <c r="I31" i="199" s="1"/>
  <c r="AB30" i="199"/>
  <c r="M30" i="199"/>
  <c r="O31" i="199" s="1"/>
  <c r="K30" i="199"/>
  <c r="J30" i="199"/>
  <c r="H30" i="199"/>
  <c r="I30" i="199" s="1"/>
  <c r="AB29" i="199"/>
  <c r="M29" i="199"/>
  <c r="O30" i="199" s="1"/>
  <c r="K29" i="199"/>
  <c r="J29" i="199"/>
  <c r="H29" i="199"/>
  <c r="I29" i="199" s="1"/>
  <c r="AB28" i="199"/>
  <c r="M28" i="199"/>
  <c r="O29" i="199" s="1"/>
  <c r="K28" i="199"/>
  <c r="J28" i="199"/>
  <c r="H28" i="199"/>
  <c r="I28" i="199" s="1"/>
  <c r="G28" i="199"/>
  <c r="AB27" i="199"/>
  <c r="M27" i="199"/>
  <c r="O28" i="199" s="1"/>
  <c r="K27" i="199"/>
  <c r="J27" i="199"/>
  <c r="H27" i="199"/>
  <c r="I27" i="199" s="1"/>
  <c r="AB26" i="199"/>
  <c r="M26" i="199"/>
  <c r="O27" i="199" s="1"/>
  <c r="K26" i="199"/>
  <c r="J26" i="199"/>
  <c r="H26" i="199"/>
  <c r="I26" i="199" s="1"/>
  <c r="AB25" i="199"/>
  <c r="M25" i="199"/>
  <c r="O26" i="199" s="1"/>
  <c r="K25" i="199"/>
  <c r="J25" i="199"/>
  <c r="H25" i="199"/>
  <c r="I25" i="199" s="1"/>
  <c r="AB24" i="199"/>
  <c r="M24" i="199"/>
  <c r="O25" i="199" s="1"/>
  <c r="K24" i="199"/>
  <c r="J24" i="199"/>
  <c r="H24" i="199"/>
  <c r="I24" i="199" s="1"/>
  <c r="AB23" i="199"/>
  <c r="M23" i="199"/>
  <c r="O24" i="199" s="1"/>
  <c r="K23" i="199"/>
  <c r="J23" i="199"/>
  <c r="H23" i="199"/>
  <c r="I23" i="199" s="1"/>
  <c r="AB22" i="199"/>
  <c r="M22" i="199"/>
  <c r="O23" i="199" s="1"/>
  <c r="K22" i="199"/>
  <c r="J22" i="199"/>
  <c r="H22" i="199"/>
  <c r="I22" i="199" s="1"/>
  <c r="AB21" i="199"/>
  <c r="M21" i="199"/>
  <c r="O22" i="199" s="1"/>
  <c r="K21" i="199"/>
  <c r="J21" i="199"/>
  <c r="H21" i="199"/>
  <c r="I21" i="199" s="1"/>
  <c r="AB20" i="199"/>
  <c r="M20" i="199"/>
  <c r="O21" i="199" s="1"/>
  <c r="K20" i="199"/>
  <c r="J20" i="199"/>
  <c r="H20" i="199"/>
  <c r="I20" i="199" s="1"/>
  <c r="AB19" i="199"/>
  <c r="M19" i="199"/>
  <c r="O20" i="199" s="1"/>
  <c r="K19" i="199"/>
  <c r="J19" i="199"/>
  <c r="H19" i="199"/>
  <c r="I19" i="199" s="1"/>
  <c r="AB18" i="199"/>
  <c r="M18" i="199"/>
  <c r="O19" i="199" s="1"/>
  <c r="K18" i="199"/>
  <c r="J18" i="199"/>
  <c r="H18" i="199"/>
  <c r="I18" i="199" s="1"/>
  <c r="AB17" i="199"/>
  <c r="M17" i="199"/>
  <c r="O18" i="199" s="1"/>
  <c r="K17" i="199"/>
  <c r="J17" i="199"/>
  <c r="H17" i="199"/>
  <c r="I17" i="199" s="1"/>
  <c r="AB16" i="199"/>
  <c r="M16" i="199"/>
  <c r="O17" i="199" s="1"/>
  <c r="K16" i="199"/>
  <c r="J16" i="199"/>
  <c r="H16" i="199"/>
  <c r="I16" i="199" s="1"/>
  <c r="G16" i="199"/>
  <c r="F16" i="199"/>
  <c r="AB15" i="199"/>
  <c r="M15" i="199"/>
  <c r="O16" i="199" s="1"/>
  <c r="K15" i="199"/>
  <c r="J15" i="199"/>
  <c r="H15" i="199"/>
  <c r="I15" i="199" s="1"/>
  <c r="AB14" i="199"/>
  <c r="M14" i="199"/>
  <c r="O15" i="199" s="1"/>
  <c r="K14" i="199"/>
  <c r="J14" i="199"/>
  <c r="H14" i="199"/>
  <c r="I14" i="199" s="1"/>
  <c r="AB13" i="199"/>
  <c r="M13" i="199"/>
  <c r="O14" i="199" s="1"/>
  <c r="K13" i="199"/>
  <c r="J13" i="199"/>
  <c r="H13" i="199"/>
  <c r="I13" i="199" s="1"/>
  <c r="AB12" i="199"/>
  <c r="M12" i="199"/>
  <c r="O13" i="199" s="1"/>
  <c r="K12" i="199"/>
  <c r="J12" i="199"/>
  <c r="H12" i="199"/>
  <c r="I12" i="199" s="1"/>
  <c r="AB11" i="199"/>
  <c r="M11" i="199"/>
  <c r="O12" i="199" s="1"/>
  <c r="K11" i="199"/>
  <c r="J11" i="199"/>
  <c r="H11" i="199"/>
  <c r="I11" i="199" s="1"/>
  <c r="AB10" i="199"/>
  <c r="M10" i="199"/>
  <c r="O11" i="199" s="1"/>
  <c r="K10" i="199"/>
  <c r="J10" i="199"/>
  <c r="H10" i="199"/>
  <c r="I10" i="199" s="1"/>
  <c r="AB9" i="199"/>
  <c r="M9" i="199"/>
  <c r="O10" i="199" s="1"/>
  <c r="K9" i="199"/>
  <c r="J9" i="199"/>
  <c r="H9" i="199"/>
  <c r="I9" i="199" s="1"/>
  <c r="AB8" i="199"/>
  <c r="X8" i="199"/>
  <c r="W8" i="199"/>
  <c r="V8" i="199"/>
  <c r="S8" i="199"/>
  <c r="M8" i="199"/>
  <c r="O9" i="199" s="1"/>
  <c r="L8" i="199"/>
  <c r="K8" i="199"/>
  <c r="J8" i="199"/>
  <c r="H8" i="199"/>
  <c r="I8" i="199" s="1"/>
  <c r="AB7" i="199"/>
  <c r="X7" i="199"/>
  <c r="W7" i="199"/>
  <c r="V7" i="199"/>
  <c r="S7" i="199"/>
  <c r="N7" i="199"/>
  <c r="M7" i="199"/>
  <c r="N8" i="199" s="1"/>
  <c r="L7" i="199"/>
  <c r="K7" i="199"/>
  <c r="J7" i="199"/>
  <c r="H7" i="199"/>
  <c r="I7" i="199" s="1"/>
  <c r="AB6" i="199"/>
  <c r="X6" i="199"/>
  <c r="W6" i="199"/>
  <c r="V6" i="199"/>
  <c r="S6" i="199"/>
  <c r="O6" i="199"/>
  <c r="N6" i="199"/>
  <c r="M6" i="199"/>
  <c r="O7" i="199" s="1"/>
  <c r="L6" i="199"/>
  <c r="K6" i="199"/>
  <c r="J6" i="199"/>
  <c r="H6" i="199"/>
  <c r="I6" i="199" s="1"/>
  <c r="V5" i="199"/>
  <c r="R33" i="199" s="1"/>
  <c r="E36" i="198"/>
  <c r="D36" i="198"/>
  <c r="C36" i="198"/>
  <c r="AB35" i="198"/>
  <c r="M35" i="198"/>
  <c r="L35" i="198" s="1"/>
  <c r="K35" i="198"/>
  <c r="J35" i="198"/>
  <c r="I35" i="198"/>
  <c r="H35" i="198"/>
  <c r="G35" i="198"/>
  <c r="F35" i="198"/>
  <c r="AB34" i="198"/>
  <c r="M34" i="198"/>
  <c r="O35" i="198" s="1"/>
  <c r="K34" i="198"/>
  <c r="J34" i="198"/>
  <c r="H34" i="198"/>
  <c r="I34" i="198" s="1"/>
  <c r="AB33" i="198"/>
  <c r="M33" i="198"/>
  <c r="O34" i="198" s="1"/>
  <c r="K33" i="198"/>
  <c r="J33" i="198"/>
  <c r="H33" i="198"/>
  <c r="I33" i="198" s="1"/>
  <c r="AB32" i="198"/>
  <c r="M32" i="198"/>
  <c r="O33" i="198" s="1"/>
  <c r="K32" i="198"/>
  <c r="J32" i="198"/>
  <c r="H32" i="198"/>
  <c r="I32" i="198" s="1"/>
  <c r="AB31" i="198"/>
  <c r="M31" i="198"/>
  <c r="O32" i="198" s="1"/>
  <c r="L31" i="198"/>
  <c r="K31" i="198"/>
  <c r="J31" i="198"/>
  <c r="H31" i="198"/>
  <c r="I31" i="198" s="1"/>
  <c r="AB30" i="198"/>
  <c r="M30" i="198"/>
  <c r="O31" i="198" s="1"/>
  <c r="K30" i="198"/>
  <c r="J30" i="198"/>
  <c r="H30" i="198"/>
  <c r="I30" i="198" s="1"/>
  <c r="G30" i="198"/>
  <c r="AB29" i="198"/>
  <c r="M29" i="198"/>
  <c r="O30" i="198" s="1"/>
  <c r="K29" i="198"/>
  <c r="J29" i="198"/>
  <c r="H29" i="198"/>
  <c r="I29" i="198" s="1"/>
  <c r="AB28" i="198"/>
  <c r="M28" i="198"/>
  <c r="O29" i="198" s="1"/>
  <c r="K28" i="198"/>
  <c r="J28" i="198"/>
  <c r="I28" i="198"/>
  <c r="H28" i="198"/>
  <c r="AB27" i="198"/>
  <c r="M27" i="198"/>
  <c r="O28" i="198" s="1"/>
  <c r="K27" i="198"/>
  <c r="J27" i="198"/>
  <c r="H27" i="198"/>
  <c r="I27" i="198" s="1"/>
  <c r="AB26" i="198"/>
  <c r="M26" i="198"/>
  <c r="O27" i="198" s="1"/>
  <c r="K26" i="198"/>
  <c r="J26" i="198"/>
  <c r="H26" i="198"/>
  <c r="I26" i="198" s="1"/>
  <c r="AB25" i="198"/>
  <c r="M25" i="198"/>
  <c r="O26" i="198" s="1"/>
  <c r="K25" i="198"/>
  <c r="J25" i="198"/>
  <c r="H25" i="198"/>
  <c r="I25" i="198" s="1"/>
  <c r="AB24" i="198"/>
  <c r="M24" i="198"/>
  <c r="O25" i="198" s="1"/>
  <c r="K24" i="198"/>
  <c r="J24" i="198"/>
  <c r="H24" i="198"/>
  <c r="I24" i="198" s="1"/>
  <c r="AB23" i="198"/>
  <c r="M23" i="198"/>
  <c r="O24" i="198" s="1"/>
  <c r="K23" i="198"/>
  <c r="J23" i="198"/>
  <c r="H23" i="198"/>
  <c r="I23" i="198" s="1"/>
  <c r="AB22" i="198"/>
  <c r="M22" i="198"/>
  <c r="O23" i="198" s="1"/>
  <c r="K22" i="198"/>
  <c r="J22" i="198"/>
  <c r="H22" i="198"/>
  <c r="I22" i="198" s="1"/>
  <c r="AB21" i="198"/>
  <c r="M21" i="198"/>
  <c r="O22" i="198" s="1"/>
  <c r="K21" i="198"/>
  <c r="J21" i="198"/>
  <c r="H21" i="198"/>
  <c r="I21" i="198" s="1"/>
  <c r="AB20" i="198"/>
  <c r="M20" i="198"/>
  <c r="O21" i="198" s="1"/>
  <c r="K20" i="198"/>
  <c r="J20" i="198"/>
  <c r="H20" i="198"/>
  <c r="I20" i="198" s="1"/>
  <c r="AB19" i="198"/>
  <c r="M19" i="198"/>
  <c r="O20" i="198" s="1"/>
  <c r="K19" i="198"/>
  <c r="J19" i="198"/>
  <c r="H19" i="198"/>
  <c r="I19" i="198" s="1"/>
  <c r="AB18" i="198"/>
  <c r="M18" i="198"/>
  <c r="O19" i="198" s="1"/>
  <c r="K18" i="198"/>
  <c r="J18" i="198"/>
  <c r="H18" i="198"/>
  <c r="I18" i="198" s="1"/>
  <c r="AB17" i="198"/>
  <c r="M17" i="198"/>
  <c r="O18" i="198" s="1"/>
  <c r="K17" i="198"/>
  <c r="J17" i="198"/>
  <c r="H17" i="198"/>
  <c r="I17" i="198" s="1"/>
  <c r="AB16" i="198"/>
  <c r="M16" i="198"/>
  <c r="O17" i="198" s="1"/>
  <c r="K16" i="198"/>
  <c r="J16" i="198"/>
  <c r="H16" i="198"/>
  <c r="I16" i="198" s="1"/>
  <c r="F16" i="198"/>
  <c r="AB15" i="198"/>
  <c r="M15" i="198"/>
  <c r="O16" i="198" s="1"/>
  <c r="K15" i="198"/>
  <c r="J15" i="198"/>
  <c r="H15" i="198"/>
  <c r="I15" i="198" s="1"/>
  <c r="AB14" i="198"/>
  <c r="M14" i="198"/>
  <c r="O15" i="198" s="1"/>
  <c r="K14" i="198"/>
  <c r="J14" i="198"/>
  <c r="H14" i="198"/>
  <c r="I14" i="198" s="1"/>
  <c r="AB13" i="198"/>
  <c r="M13" i="198"/>
  <c r="O14" i="198" s="1"/>
  <c r="K13" i="198"/>
  <c r="J13" i="198"/>
  <c r="H13" i="198"/>
  <c r="I13" i="198" s="1"/>
  <c r="AB12" i="198"/>
  <c r="M12" i="198"/>
  <c r="O13" i="198" s="1"/>
  <c r="K12" i="198"/>
  <c r="J12" i="198"/>
  <c r="H12" i="198"/>
  <c r="I12" i="198" s="1"/>
  <c r="AB11" i="198"/>
  <c r="M11" i="198"/>
  <c r="O12" i="198" s="1"/>
  <c r="K11" i="198"/>
  <c r="J11" i="198"/>
  <c r="H11" i="198"/>
  <c r="I11" i="198" s="1"/>
  <c r="AB10" i="198"/>
  <c r="M10" i="198"/>
  <c r="O11" i="198" s="1"/>
  <c r="K10" i="198"/>
  <c r="J10" i="198"/>
  <c r="H10" i="198"/>
  <c r="I10" i="198" s="1"/>
  <c r="AB9" i="198"/>
  <c r="M9" i="198"/>
  <c r="O10" i="198" s="1"/>
  <c r="K9" i="198"/>
  <c r="J9" i="198"/>
  <c r="H9" i="198"/>
  <c r="I9" i="198" s="1"/>
  <c r="AB8" i="198"/>
  <c r="X8" i="198"/>
  <c r="W8" i="198"/>
  <c r="V8" i="198"/>
  <c r="S8" i="198"/>
  <c r="M8" i="198"/>
  <c r="O9" i="198" s="1"/>
  <c r="L8" i="198"/>
  <c r="K8" i="198"/>
  <c r="J8" i="198"/>
  <c r="H8" i="198"/>
  <c r="I8" i="198" s="1"/>
  <c r="AB7" i="198"/>
  <c r="X7" i="198"/>
  <c r="W7" i="198"/>
  <c r="V7" i="198"/>
  <c r="S7" i="198"/>
  <c r="N7" i="198"/>
  <c r="M7" i="198"/>
  <c r="O8" i="198" s="1"/>
  <c r="L7" i="198"/>
  <c r="K7" i="198"/>
  <c r="J7" i="198"/>
  <c r="H7" i="198"/>
  <c r="I7" i="198" s="1"/>
  <c r="AB6" i="198"/>
  <c r="X6" i="198"/>
  <c r="W6" i="198"/>
  <c r="V6" i="198"/>
  <c r="S6" i="198"/>
  <c r="O6" i="198"/>
  <c r="N6" i="198"/>
  <c r="M6" i="198"/>
  <c r="O7" i="198" s="1"/>
  <c r="L6" i="198"/>
  <c r="K6" i="198"/>
  <c r="J6" i="198"/>
  <c r="H6" i="198"/>
  <c r="V5" i="198"/>
  <c r="R27" i="198" s="1"/>
  <c r="E36" i="197"/>
  <c r="D36" i="197"/>
  <c r="C36" i="197"/>
  <c r="AB35" i="197"/>
  <c r="M35" i="197"/>
  <c r="L35" i="197" s="1"/>
  <c r="K35" i="197"/>
  <c r="J35" i="197"/>
  <c r="H35" i="197"/>
  <c r="I35" i="197" s="1"/>
  <c r="G35" i="197"/>
  <c r="F35" i="197"/>
  <c r="AB34" i="197"/>
  <c r="M34" i="197"/>
  <c r="O35" i="197" s="1"/>
  <c r="K34" i="197"/>
  <c r="J34" i="197"/>
  <c r="H34" i="197"/>
  <c r="I34" i="197" s="1"/>
  <c r="AB33" i="197"/>
  <c r="M33" i="197"/>
  <c r="O34" i="197" s="1"/>
  <c r="K33" i="197"/>
  <c r="J33" i="197"/>
  <c r="H33" i="197"/>
  <c r="I33" i="197" s="1"/>
  <c r="AB32" i="197"/>
  <c r="M32" i="197"/>
  <c r="O33" i="197" s="1"/>
  <c r="K32" i="197"/>
  <c r="J32" i="197"/>
  <c r="H32" i="197"/>
  <c r="I32" i="197" s="1"/>
  <c r="AB31" i="197"/>
  <c r="M31" i="197"/>
  <c r="N32" i="197" s="1"/>
  <c r="V32" i="197" s="1"/>
  <c r="K31" i="197"/>
  <c r="J31" i="197"/>
  <c r="I31" i="197"/>
  <c r="H31" i="197"/>
  <c r="AB30" i="197"/>
  <c r="M30" i="197"/>
  <c r="O31" i="197" s="1"/>
  <c r="K30" i="197"/>
  <c r="J30" i="197"/>
  <c r="H30" i="197"/>
  <c r="I30" i="197" s="1"/>
  <c r="AB29" i="197"/>
  <c r="M29" i="197"/>
  <c r="O30" i="197" s="1"/>
  <c r="K29" i="197"/>
  <c r="J29" i="197"/>
  <c r="H29" i="197"/>
  <c r="I29" i="197" s="1"/>
  <c r="AB28" i="197"/>
  <c r="M28" i="197"/>
  <c r="N29" i="197" s="1"/>
  <c r="K28" i="197"/>
  <c r="J28" i="197"/>
  <c r="H28" i="197"/>
  <c r="I28" i="197" s="1"/>
  <c r="AB27" i="197"/>
  <c r="M27" i="197"/>
  <c r="O28" i="197" s="1"/>
  <c r="K27" i="197"/>
  <c r="J27" i="197"/>
  <c r="H27" i="197"/>
  <c r="I27" i="197" s="1"/>
  <c r="AB26" i="197"/>
  <c r="M26" i="197"/>
  <c r="O27" i="197" s="1"/>
  <c r="K26" i="197"/>
  <c r="J26" i="197"/>
  <c r="H26" i="197"/>
  <c r="I26" i="197" s="1"/>
  <c r="F26" i="197"/>
  <c r="AB25" i="197"/>
  <c r="M25" i="197"/>
  <c r="N26" i="197" s="1"/>
  <c r="X26" i="197" s="1"/>
  <c r="K25" i="197"/>
  <c r="J25" i="197"/>
  <c r="H25" i="197"/>
  <c r="I25" i="197" s="1"/>
  <c r="AB24" i="197"/>
  <c r="M24" i="197"/>
  <c r="N25" i="197" s="1"/>
  <c r="K24" i="197"/>
  <c r="J24" i="197"/>
  <c r="H24" i="197"/>
  <c r="I24" i="197" s="1"/>
  <c r="AB23" i="197"/>
  <c r="M23" i="197"/>
  <c r="O24" i="197" s="1"/>
  <c r="K23" i="197"/>
  <c r="J23" i="197"/>
  <c r="H23" i="197"/>
  <c r="I23" i="197" s="1"/>
  <c r="AB22" i="197"/>
  <c r="M22" i="197"/>
  <c r="O23" i="197" s="1"/>
  <c r="K22" i="197"/>
  <c r="J22" i="197"/>
  <c r="H22" i="197"/>
  <c r="I22" i="197" s="1"/>
  <c r="AB21" i="197"/>
  <c r="M21" i="197"/>
  <c r="N22" i="197" s="1"/>
  <c r="K21" i="197"/>
  <c r="J21" i="197"/>
  <c r="H21" i="197"/>
  <c r="I21" i="197" s="1"/>
  <c r="AB20" i="197"/>
  <c r="M20" i="197"/>
  <c r="O21" i="197" s="1"/>
  <c r="K20" i="197"/>
  <c r="J20" i="197"/>
  <c r="H20" i="197"/>
  <c r="I20" i="197" s="1"/>
  <c r="AB19" i="197"/>
  <c r="M19" i="197"/>
  <c r="O20" i="197" s="1"/>
  <c r="K19" i="197"/>
  <c r="J19" i="197"/>
  <c r="H19" i="197"/>
  <c r="I19" i="197" s="1"/>
  <c r="AB18" i="197"/>
  <c r="M18" i="197"/>
  <c r="O19" i="197" s="1"/>
  <c r="K18" i="197"/>
  <c r="J18" i="197"/>
  <c r="H18" i="197"/>
  <c r="I18" i="197" s="1"/>
  <c r="AB17" i="197"/>
  <c r="M17" i="197"/>
  <c r="O18" i="197" s="1"/>
  <c r="K17" i="197"/>
  <c r="J17" i="197"/>
  <c r="H17" i="197"/>
  <c r="I17" i="197" s="1"/>
  <c r="G17" i="197"/>
  <c r="AB16" i="197"/>
  <c r="M16" i="197"/>
  <c r="O17" i="197" s="1"/>
  <c r="K16" i="197"/>
  <c r="J16" i="197"/>
  <c r="I16" i="197"/>
  <c r="H16" i="197"/>
  <c r="AB15" i="197"/>
  <c r="M15" i="197"/>
  <c r="N16" i="197" s="1"/>
  <c r="K15" i="197"/>
  <c r="J15" i="197"/>
  <c r="H15" i="197"/>
  <c r="I15" i="197" s="1"/>
  <c r="AB14" i="197"/>
  <c r="M14" i="197"/>
  <c r="O15" i="197" s="1"/>
  <c r="K14" i="197"/>
  <c r="J14" i="197"/>
  <c r="H14" i="197"/>
  <c r="I14" i="197" s="1"/>
  <c r="AB13" i="197"/>
  <c r="M13" i="197"/>
  <c r="O14" i="197" s="1"/>
  <c r="K13" i="197"/>
  <c r="J13" i="197"/>
  <c r="H13" i="197"/>
  <c r="I13" i="197" s="1"/>
  <c r="AB12" i="197"/>
  <c r="M12" i="197"/>
  <c r="G14" i="197" s="1"/>
  <c r="K12" i="197"/>
  <c r="J12" i="197"/>
  <c r="H12" i="197"/>
  <c r="I12" i="197" s="1"/>
  <c r="AB11" i="197"/>
  <c r="M11" i="197"/>
  <c r="O12" i="197" s="1"/>
  <c r="K11" i="197"/>
  <c r="J11" i="197"/>
  <c r="H11" i="197"/>
  <c r="I11" i="197" s="1"/>
  <c r="AB10" i="197"/>
  <c r="M10" i="197"/>
  <c r="O11" i="197" s="1"/>
  <c r="K10" i="197"/>
  <c r="J10" i="197"/>
  <c r="H10" i="197"/>
  <c r="I10" i="197" s="1"/>
  <c r="AB9" i="197"/>
  <c r="M9" i="197"/>
  <c r="O10" i="197" s="1"/>
  <c r="K9" i="197"/>
  <c r="J9" i="197"/>
  <c r="H9" i="197"/>
  <c r="I9" i="197" s="1"/>
  <c r="AB8" i="197"/>
  <c r="X8" i="197"/>
  <c r="W8" i="197"/>
  <c r="V8" i="197"/>
  <c r="S8" i="197"/>
  <c r="M8" i="197"/>
  <c r="O9" i="197" s="1"/>
  <c r="L8" i="197"/>
  <c r="K8" i="197"/>
  <c r="J8" i="197"/>
  <c r="H8" i="197"/>
  <c r="I8" i="197" s="1"/>
  <c r="AB7" i="197"/>
  <c r="X7" i="197"/>
  <c r="W7" i="197"/>
  <c r="V7" i="197"/>
  <c r="S7" i="197"/>
  <c r="N7" i="197"/>
  <c r="M7" i="197"/>
  <c r="O8" i="197" s="1"/>
  <c r="L7" i="197"/>
  <c r="K7" i="197"/>
  <c r="J7" i="197"/>
  <c r="H7" i="197"/>
  <c r="I7" i="197" s="1"/>
  <c r="AB6" i="197"/>
  <c r="X6" i="197"/>
  <c r="W6" i="197"/>
  <c r="V6" i="197"/>
  <c r="S6" i="197"/>
  <c r="O6" i="197"/>
  <c r="N6" i="197"/>
  <c r="M6" i="197"/>
  <c r="O7" i="197" s="1"/>
  <c r="L6" i="197"/>
  <c r="K6" i="197"/>
  <c r="J6" i="197"/>
  <c r="H6" i="197"/>
  <c r="I6" i="197" s="1"/>
  <c r="V5" i="197"/>
  <c r="R35" i="197" s="1"/>
  <c r="E36" i="196"/>
  <c r="D36" i="196"/>
  <c r="C36" i="196"/>
  <c r="AB35" i="196"/>
  <c r="X35" i="196"/>
  <c r="W35" i="196"/>
  <c r="V35" i="196"/>
  <c r="M35" i="196"/>
  <c r="L35" i="196"/>
  <c r="K35" i="196"/>
  <c r="J35" i="196"/>
  <c r="I35" i="196"/>
  <c r="H35" i="196"/>
  <c r="G35" i="196"/>
  <c r="F35" i="196"/>
  <c r="AB34" i="196"/>
  <c r="M34" i="196"/>
  <c r="O35" i="196" s="1"/>
  <c r="K34" i="196"/>
  <c r="J34" i="196"/>
  <c r="H34" i="196"/>
  <c r="I34" i="196" s="1"/>
  <c r="F34" i="196"/>
  <c r="AB33" i="196"/>
  <c r="M33" i="196"/>
  <c r="O34" i="196" s="1"/>
  <c r="L33" i="196"/>
  <c r="K33" i="196"/>
  <c r="J33" i="196"/>
  <c r="H33" i="196"/>
  <c r="I33" i="196" s="1"/>
  <c r="G33" i="196"/>
  <c r="AB32" i="196"/>
  <c r="M32" i="196"/>
  <c r="O33" i="196" s="1"/>
  <c r="L32" i="196"/>
  <c r="K32" i="196"/>
  <c r="J32" i="196"/>
  <c r="H32" i="196"/>
  <c r="I32" i="196" s="1"/>
  <c r="F32" i="196"/>
  <c r="AB31" i="196"/>
  <c r="M31" i="196"/>
  <c r="O32" i="196" s="1"/>
  <c r="K31" i="196"/>
  <c r="J31" i="196"/>
  <c r="H31" i="196"/>
  <c r="I31" i="196" s="1"/>
  <c r="AB30" i="196"/>
  <c r="M30" i="196"/>
  <c r="O31" i="196" s="1"/>
  <c r="K30" i="196"/>
  <c r="J30" i="196"/>
  <c r="H30" i="196"/>
  <c r="I30" i="196" s="1"/>
  <c r="AB29" i="196"/>
  <c r="M29" i="196"/>
  <c r="O30" i="196" s="1"/>
  <c r="K29" i="196"/>
  <c r="J29" i="196"/>
  <c r="H29" i="196"/>
  <c r="I29" i="196" s="1"/>
  <c r="AB28" i="196"/>
  <c r="M28" i="196"/>
  <c r="O29" i="196" s="1"/>
  <c r="K28" i="196"/>
  <c r="J28" i="196"/>
  <c r="H28" i="196"/>
  <c r="I28" i="196" s="1"/>
  <c r="F28" i="196"/>
  <c r="AB27" i="196"/>
  <c r="M27" i="196"/>
  <c r="O28" i="196" s="1"/>
  <c r="K27" i="196"/>
  <c r="J27" i="196"/>
  <c r="H27" i="196"/>
  <c r="I27" i="196" s="1"/>
  <c r="AB26" i="196"/>
  <c r="M26" i="196"/>
  <c r="O27" i="196" s="1"/>
  <c r="K26" i="196"/>
  <c r="J26" i="196"/>
  <c r="H26" i="196"/>
  <c r="I26" i="196" s="1"/>
  <c r="AB25" i="196"/>
  <c r="M25" i="196"/>
  <c r="O26" i="196" s="1"/>
  <c r="K25" i="196"/>
  <c r="J25" i="196"/>
  <c r="H25" i="196"/>
  <c r="I25" i="196" s="1"/>
  <c r="AB24" i="196"/>
  <c r="M24" i="196"/>
  <c r="O25" i="196" s="1"/>
  <c r="L24" i="196"/>
  <c r="K24" i="196"/>
  <c r="J24" i="196"/>
  <c r="H24" i="196"/>
  <c r="I24" i="196" s="1"/>
  <c r="AB23" i="196"/>
  <c r="M23" i="196"/>
  <c r="O24" i="196" s="1"/>
  <c r="K23" i="196"/>
  <c r="J23" i="196"/>
  <c r="H23" i="196"/>
  <c r="I23" i="196" s="1"/>
  <c r="AB22" i="196"/>
  <c r="M22" i="196"/>
  <c r="O23" i="196" s="1"/>
  <c r="K22" i="196"/>
  <c r="J22" i="196"/>
  <c r="H22" i="196"/>
  <c r="I22" i="196" s="1"/>
  <c r="AB21" i="196"/>
  <c r="M21" i="196"/>
  <c r="O22" i="196" s="1"/>
  <c r="K21" i="196"/>
  <c r="J21" i="196"/>
  <c r="H21" i="196"/>
  <c r="I21" i="196" s="1"/>
  <c r="AB20" i="196"/>
  <c r="M20" i="196"/>
  <c r="O21" i="196" s="1"/>
  <c r="K20" i="196"/>
  <c r="J20" i="196"/>
  <c r="H20" i="196"/>
  <c r="I20" i="196" s="1"/>
  <c r="AB19" i="196"/>
  <c r="M19" i="196"/>
  <c r="O20" i="196" s="1"/>
  <c r="K19" i="196"/>
  <c r="J19" i="196"/>
  <c r="H19" i="196"/>
  <c r="I19" i="196" s="1"/>
  <c r="AB18" i="196"/>
  <c r="M18" i="196"/>
  <c r="O19" i="196" s="1"/>
  <c r="K18" i="196"/>
  <c r="J18" i="196"/>
  <c r="H18" i="196"/>
  <c r="I18" i="196" s="1"/>
  <c r="AB17" i="196"/>
  <c r="M17" i="196"/>
  <c r="O18" i="196" s="1"/>
  <c r="K17" i="196"/>
  <c r="J17" i="196"/>
  <c r="H17" i="196"/>
  <c r="I17" i="196" s="1"/>
  <c r="AB16" i="196"/>
  <c r="M16" i="196"/>
  <c r="O17" i="196" s="1"/>
  <c r="L16" i="196"/>
  <c r="K16" i="196"/>
  <c r="J16" i="196"/>
  <c r="H16" i="196"/>
  <c r="I16" i="196" s="1"/>
  <c r="AB15" i="196"/>
  <c r="M15" i="196"/>
  <c r="O16" i="196" s="1"/>
  <c r="K15" i="196"/>
  <c r="J15" i="196"/>
  <c r="H15" i="196"/>
  <c r="I15" i="196" s="1"/>
  <c r="AB14" i="196"/>
  <c r="M14" i="196"/>
  <c r="O15" i="196" s="1"/>
  <c r="K14" i="196"/>
  <c r="J14" i="196"/>
  <c r="H14" i="196"/>
  <c r="I14" i="196" s="1"/>
  <c r="AB13" i="196"/>
  <c r="M13" i="196"/>
  <c r="O14" i="196" s="1"/>
  <c r="K13" i="196"/>
  <c r="J13" i="196"/>
  <c r="H13" i="196"/>
  <c r="I13" i="196" s="1"/>
  <c r="AB12" i="196"/>
  <c r="M12" i="196"/>
  <c r="O13" i="196" s="1"/>
  <c r="L12" i="196"/>
  <c r="K12" i="196"/>
  <c r="J12" i="196"/>
  <c r="H12" i="196"/>
  <c r="AB11" i="196"/>
  <c r="M11" i="196"/>
  <c r="O12" i="196" s="1"/>
  <c r="K11" i="196"/>
  <c r="J11" i="196"/>
  <c r="H11" i="196"/>
  <c r="I11" i="196" s="1"/>
  <c r="AB10" i="196"/>
  <c r="N10" i="196"/>
  <c r="W10" i="196" s="1"/>
  <c r="M10" i="196"/>
  <c r="O11" i="196" s="1"/>
  <c r="L10" i="196"/>
  <c r="K10" i="196"/>
  <c r="J10" i="196"/>
  <c r="H10" i="196"/>
  <c r="I10" i="196" s="1"/>
  <c r="AB9" i="196"/>
  <c r="M9" i="196"/>
  <c r="O10" i="196" s="1"/>
  <c r="K9" i="196"/>
  <c r="J9" i="196"/>
  <c r="H9" i="196"/>
  <c r="I9" i="196" s="1"/>
  <c r="AB8" i="196"/>
  <c r="X8" i="196"/>
  <c r="W8" i="196"/>
  <c r="V8" i="196"/>
  <c r="S8" i="196"/>
  <c r="M8" i="196"/>
  <c r="O9" i="196" s="1"/>
  <c r="L8" i="196"/>
  <c r="K8" i="196"/>
  <c r="J8" i="196"/>
  <c r="H8" i="196"/>
  <c r="I8" i="196" s="1"/>
  <c r="AB7" i="196"/>
  <c r="X7" i="196"/>
  <c r="W7" i="196"/>
  <c r="V7" i="196"/>
  <c r="S7" i="196"/>
  <c r="N7" i="196"/>
  <c r="M7" i="196"/>
  <c r="O8" i="196" s="1"/>
  <c r="L7" i="196"/>
  <c r="K7" i="196"/>
  <c r="J7" i="196"/>
  <c r="H7" i="196"/>
  <c r="I7" i="196" s="1"/>
  <c r="AB6" i="196"/>
  <c r="X6" i="196"/>
  <c r="W6" i="196"/>
  <c r="V6" i="196"/>
  <c r="S6" i="196"/>
  <c r="O6" i="196"/>
  <c r="N6" i="196"/>
  <c r="M6" i="196"/>
  <c r="O7" i="196" s="1"/>
  <c r="L6" i="196"/>
  <c r="K6" i="196"/>
  <c r="J6" i="196"/>
  <c r="H6" i="196"/>
  <c r="I6" i="196" s="1"/>
  <c r="V5" i="196"/>
  <c r="E36" i="195"/>
  <c r="D36" i="195"/>
  <c r="C36" i="195"/>
  <c r="AB35" i="195"/>
  <c r="X35" i="195"/>
  <c r="W35" i="195"/>
  <c r="V35" i="195"/>
  <c r="M35" i="195"/>
  <c r="L35" i="195"/>
  <c r="K35" i="195"/>
  <c r="J35" i="195"/>
  <c r="I35" i="195"/>
  <c r="H35" i="195"/>
  <c r="G35" i="195"/>
  <c r="F35" i="195"/>
  <c r="AB34" i="195"/>
  <c r="M34" i="195"/>
  <c r="O35" i="195" s="1"/>
  <c r="K34" i="195"/>
  <c r="J34" i="195"/>
  <c r="I34" i="195"/>
  <c r="H34" i="195"/>
  <c r="AB33" i="195"/>
  <c r="M33" i="195"/>
  <c r="O34" i="195" s="1"/>
  <c r="K33" i="195"/>
  <c r="J33" i="195"/>
  <c r="I33" i="195"/>
  <c r="H33" i="195"/>
  <c r="AB32" i="195"/>
  <c r="M32" i="195"/>
  <c r="O33" i="195" s="1"/>
  <c r="K32" i="195"/>
  <c r="J32" i="195"/>
  <c r="H32" i="195"/>
  <c r="I32" i="195" s="1"/>
  <c r="AB31" i="195"/>
  <c r="M31" i="195"/>
  <c r="O32" i="195" s="1"/>
  <c r="K31" i="195"/>
  <c r="J31" i="195"/>
  <c r="H31" i="195"/>
  <c r="I31" i="195" s="1"/>
  <c r="AB30" i="195"/>
  <c r="M30" i="195"/>
  <c r="O31" i="195" s="1"/>
  <c r="K30" i="195"/>
  <c r="J30" i="195"/>
  <c r="H30" i="195"/>
  <c r="I30" i="195" s="1"/>
  <c r="AB29" i="195"/>
  <c r="M29" i="195"/>
  <c r="O30" i="195" s="1"/>
  <c r="K29" i="195"/>
  <c r="J29" i="195"/>
  <c r="H29" i="195"/>
  <c r="I29" i="195" s="1"/>
  <c r="AB28" i="195"/>
  <c r="M28" i="195"/>
  <c r="O29" i="195" s="1"/>
  <c r="K28" i="195"/>
  <c r="J28" i="195"/>
  <c r="H28" i="195"/>
  <c r="I28" i="195" s="1"/>
  <c r="AB27" i="195"/>
  <c r="M27" i="195"/>
  <c r="O28" i="195" s="1"/>
  <c r="K27" i="195"/>
  <c r="J27" i="195"/>
  <c r="H27" i="195"/>
  <c r="I27" i="195" s="1"/>
  <c r="AB26" i="195"/>
  <c r="M26" i="195"/>
  <c r="O27" i="195" s="1"/>
  <c r="K26" i="195"/>
  <c r="J26" i="195"/>
  <c r="H26" i="195"/>
  <c r="I26" i="195" s="1"/>
  <c r="F26" i="195"/>
  <c r="AB25" i="195"/>
  <c r="M25" i="195"/>
  <c r="O26" i="195" s="1"/>
  <c r="K25" i="195"/>
  <c r="J25" i="195"/>
  <c r="H25" i="195"/>
  <c r="I25" i="195" s="1"/>
  <c r="AB24" i="195"/>
  <c r="M24" i="195"/>
  <c r="O25" i="195" s="1"/>
  <c r="K24" i="195"/>
  <c r="J24" i="195"/>
  <c r="H24" i="195"/>
  <c r="I24" i="195" s="1"/>
  <c r="AB23" i="195"/>
  <c r="M23" i="195"/>
  <c r="O24" i="195" s="1"/>
  <c r="K23" i="195"/>
  <c r="J23" i="195"/>
  <c r="H23" i="195"/>
  <c r="I23" i="195" s="1"/>
  <c r="AB22" i="195"/>
  <c r="M22" i="195"/>
  <c r="O23" i="195" s="1"/>
  <c r="K22" i="195"/>
  <c r="J22" i="195"/>
  <c r="H22" i="195"/>
  <c r="I22" i="195" s="1"/>
  <c r="AB21" i="195"/>
  <c r="M21" i="195"/>
  <c r="O22" i="195" s="1"/>
  <c r="K21" i="195"/>
  <c r="J21" i="195"/>
  <c r="H21" i="195"/>
  <c r="I21" i="195" s="1"/>
  <c r="AB20" i="195"/>
  <c r="M20" i="195"/>
  <c r="O21" i="195" s="1"/>
  <c r="K20" i="195"/>
  <c r="J20" i="195"/>
  <c r="H20" i="195"/>
  <c r="I20" i="195" s="1"/>
  <c r="AB19" i="195"/>
  <c r="M19" i="195"/>
  <c r="O20" i="195" s="1"/>
  <c r="K19" i="195"/>
  <c r="J19" i="195"/>
  <c r="H19" i="195"/>
  <c r="I19" i="195" s="1"/>
  <c r="AB18" i="195"/>
  <c r="M18" i="195"/>
  <c r="O19" i="195" s="1"/>
  <c r="K18" i="195"/>
  <c r="J18" i="195"/>
  <c r="H18" i="195"/>
  <c r="I18" i="195" s="1"/>
  <c r="AB17" i="195"/>
  <c r="M17" i="195"/>
  <c r="O18" i="195" s="1"/>
  <c r="K17" i="195"/>
  <c r="J17" i="195"/>
  <c r="H17" i="195"/>
  <c r="I17" i="195" s="1"/>
  <c r="AB16" i="195"/>
  <c r="M16" i="195"/>
  <c r="O17" i="195" s="1"/>
  <c r="K16" i="195"/>
  <c r="J16" i="195"/>
  <c r="H16" i="195"/>
  <c r="I16" i="195" s="1"/>
  <c r="AB15" i="195"/>
  <c r="M15" i="195"/>
  <c r="O16" i="195" s="1"/>
  <c r="K15" i="195"/>
  <c r="J15" i="195"/>
  <c r="H15" i="195"/>
  <c r="I15" i="195" s="1"/>
  <c r="AB14" i="195"/>
  <c r="M14" i="195"/>
  <c r="O15" i="195" s="1"/>
  <c r="K14" i="195"/>
  <c r="J14" i="195"/>
  <c r="H14" i="195"/>
  <c r="I14" i="195" s="1"/>
  <c r="AB13" i="195"/>
  <c r="M13" i="195"/>
  <c r="O14" i="195" s="1"/>
  <c r="K13" i="195"/>
  <c r="J13" i="195"/>
  <c r="H13" i="195"/>
  <c r="I13" i="195" s="1"/>
  <c r="AB12" i="195"/>
  <c r="M12" i="195"/>
  <c r="O13" i="195" s="1"/>
  <c r="K12" i="195"/>
  <c r="J12" i="195"/>
  <c r="H12" i="195"/>
  <c r="I12" i="195" s="1"/>
  <c r="AB11" i="195"/>
  <c r="M11" i="195"/>
  <c r="O12" i="195" s="1"/>
  <c r="L11" i="195"/>
  <c r="K11" i="195"/>
  <c r="J11" i="195"/>
  <c r="H11" i="195"/>
  <c r="I11" i="195" s="1"/>
  <c r="G11" i="195"/>
  <c r="AB10" i="195"/>
  <c r="M10" i="195"/>
  <c r="O11" i="195" s="1"/>
  <c r="K10" i="195"/>
  <c r="J10" i="195"/>
  <c r="H10" i="195"/>
  <c r="I10" i="195" s="1"/>
  <c r="F10" i="195"/>
  <c r="AB9" i="195"/>
  <c r="X9" i="195"/>
  <c r="W9" i="195"/>
  <c r="V9" i="195"/>
  <c r="S9" i="195"/>
  <c r="M9" i="195"/>
  <c r="O10" i="195" s="1"/>
  <c r="L9" i="195"/>
  <c r="K9" i="195"/>
  <c r="J9" i="195"/>
  <c r="I9" i="195"/>
  <c r="H9" i="195"/>
  <c r="AB8" i="195"/>
  <c r="X8" i="195"/>
  <c r="W8" i="195"/>
  <c r="V8" i="195"/>
  <c r="S8" i="195"/>
  <c r="M8" i="195"/>
  <c r="O9" i="195" s="1"/>
  <c r="L8" i="195"/>
  <c r="K8" i="195"/>
  <c r="J8" i="195"/>
  <c r="H8" i="195"/>
  <c r="I8" i="195" s="1"/>
  <c r="AB7" i="195"/>
  <c r="X7" i="195"/>
  <c r="W7" i="195"/>
  <c r="V7" i="195"/>
  <c r="S7" i="195"/>
  <c r="N7" i="195"/>
  <c r="M7" i="195"/>
  <c r="N8" i="195" s="1"/>
  <c r="L7" i="195"/>
  <c r="K7" i="195"/>
  <c r="J7" i="195"/>
  <c r="H7" i="195"/>
  <c r="I7" i="195" s="1"/>
  <c r="AB6" i="195"/>
  <c r="X6" i="195"/>
  <c r="W6" i="195"/>
  <c r="V6" i="195"/>
  <c r="S6" i="195"/>
  <c r="O6" i="195"/>
  <c r="N6" i="195"/>
  <c r="M6" i="195"/>
  <c r="O7" i="195" s="1"/>
  <c r="L6" i="195"/>
  <c r="K6" i="195"/>
  <c r="J6" i="195"/>
  <c r="H6" i="195"/>
  <c r="V5" i="195"/>
  <c r="R33" i="195" s="1"/>
  <c r="E36" i="194"/>
  <c r="D36" i="194"/>
  <c r="C36" i="194"/>
  <c r="AB35" i="194"/>
  <c r="M35" i="194"/>
  <c r="L35" i="194" s="1"/>
  <c r="K35" i="194"/>
  <c r="J35" i="194"/>
  <c r="H35" i="194"/>
  <c r="I35" i="194" s="1"/>
  <c r="G35" i="194"/>
  <c r="F35" i="194"/>
  <c r="AB34" i="194"/>
  <c r="M34" i="194"/>
  <c r="O35" i="194" s="1"/>
  <c r="K34" i="194"/>
  <c r="J34" i="194"/>
  <c r="H34" i="194"/>
  <c r="I34" i="194" s="1"/>
  <c r="AB33" i="194"/>
  <c r="M33" i="194"/>
  <c r="O34" i="194" s="1"/>
  <c r="K33" i="194"/>
  <c r="J33" i="194"/>
  <c r="H33" i="194"/>
  <c r="I33" i="194" s="1"/>
  <c r="AB32" i="194"/>
  <c r="M32" i="194"/>
  <c r="O33" i="194" s="1"/>
  <c r="K32" i="194"/>
  <c r="J32" i="194"/>
  <c r="H32" i="194"/>
  <c r="I32" i="194" s="1"/>
  <c r="AB31" i="194"/>
  <c r="M31" i="194"/>
  <c r="O32" i="194" s="1"/>
  <c r="K31" i="194"/>
  <c r="J31" i="194"/>
  <c r="H31" i="194"/>
  <c r="I31" i="194" s="1"/>
  <c r="AB30" i="194"/>
  <c r="M30" i="194"/>
  <c r="O31" i="194" s="1"/>
  <c r="K30" i="194"/>
  <c r="J30" i="194"/>
  <c r="H30" i="194"/>
  <c r="I30" i="194" s="1"/>
  <c r="AB29" i="194"/>
  <c r="M29" i="194"/>
  <c r="O30" i="194" s="1"/>
  <c r="K29" i="194"/>
  <c r="J29" i="194"/>
  <c r="H29" i="194"/>
  <c r="I29" i="194" s="1"/>
  <c r="AB28" i="194"/>
  <c r="M28" i="194"/>
  <c r="O29" i="194" s="1"/>
  <c r="K28" i="194"/>
  <c r="J28" i="194"/>
  <c r="H28" i="194"/>
  <c r="I28" i="194" s="1"/>
  <c r="G28" i="194"/>
  <c r="AB27" i="194"/>
  <c r="M27" i="194"/>
  <c r="O28" i="194" s="1"/>
  <c r="K27" i="194"/>
  <c r="J27" i="194"/>
  <c r="H27" i="194"/>
  <c r="I27" i="194" s="1"/>
  <c r="AB26" i="194"/>
  <c r="M26" i="194"/>
  <c r="O27" i="194" s="1"/>
  <c r="K26" i="194"/>
  <c r="J26" i="194"/>
  <c r="H26" i="194"/>
  <c r="I26" i="194" s="1"/>
  <c r="AB25" i="194"/>
  <c r="M25" i="194"/>
  <c r="O26" i="194" s="1"/>
  <c r="K25" i="194"/>
  <c r="J25" i="194"/>
  <c r="H25" i="194"/>
  <c r="I25" i="194" s="1"/>
  <c r="AB24" i="194"/>
  <c r="M24" i="194"/>
  <c r="O25" i="194" s="1"/>
  <c r="K24" i="194"/>
  <c r="J24" i="194"/>
  <c r="H24" i="194"/>
  <c r="I24" i="194" s="1"/>
  <c r="AB23" i="194"/>
  <c r="M23" i="194"/>
  <c r="O24" i="194" s="1"/>
  <c r="K23" i="194"/>
  <c r="J23" i="194"/>
  <c r="H23" i="194"/>
  <c r="I23" i="194" s="1"/>
  <c r="AB22" i="194"/>
  <c r="M22" i="194"/>
  <c r="O23" i="194" s="1"/>
  <c r="K22" i="194"/>
  <c r="J22" i="194"/>
  <c r="H22" i="194"/>
  <c r="I22" i="194" s="1"/>
  <c r="AB21" i="194"/>
  <c r="M21" i="194"/>
  <c r="O22" i="194" s="1"/>
  <c r="K21" i="194"/>
  <c r="J21" i="194"/>
  <c r="H21" i="194"/>
  <c r="I21" i="194" s="1"/>
  <c r="AB20" i="194"/>
  <c r="M20" i="194"/>
  <c r="O21" i="194" s="1"/>
  <c r="K20" i="194"/>
  <c r="J20" i="194"/>
  <c r="H20" i="194"/>
  <c r="I20" i="194" s="1"/>
  <c r="AB19" i="194"/>
  <c r="M19" i="194"/>
  <c r="O20" i="194" s="1"/>
  <c r="K19" i="194"/>
  <c r="J19" i="194"/>
  <c r="H19" i="194"/>
  <c r="I19" i="194" s="1"/>
  <c r="AB18" i="194"/>
  <c r="M18" i="194"/>
  <c r="O19" i="194" s="1"/>
  <c r="K18" i="194"/>
  <c r="J18" i="194"/>
  <c r="H18" i="194"/>
  <c r="I18" i="194" s="1"/>
  <c r="AB17" i="194"/>
  <c r="M17" i="194"/>
  <c r="O18" i="194" s="1"/>
  <c r="K17" i="194"/>
  <c r="J17" i="194"/>
  <c r="H17" i="194"/>
  <c r="I17" i="194" s="1"/>
  <c r="AB16" i="194"/>
  <c r="M16" i="194"/>
  <c r="O17" i="194" s="1"/>
  <c r="K16" i="194"/>
  <c r="J16" i="194"/>
  <c r="H16" i="194"/>
  <c r="I16" i="194" s="1"/>
  <c r="AB15" i="194"/>
  <c r="M15" i="194"/>
  <c r="O16" i="194" s="1"/>
  <c r="K15" i="194"/>
  <c r="J15" i="194"/>
  <c r="H15" i="194"/>
  <c r="I15" i="194" s="1"/>
  <c r="AB14" i="194"/>
  <c r="M14" i="194"/>
  <c r="O15" i="194" s="1"/>
  <c r="K14" i="194"/>
  <c r="J14" i="194"/>
  <c r="H14" i="194"/>
  <c r="I14" i="194" s="1"/>
  <c r="AB13" i="194"/>
  <c r="M13" i="194"/>
  <c r="O14" i="194" s="1"/>
  <c r="K13" i="194"/>
  <c r="J13" i="194"/>
  <c r="H13" i="194"/>
  <c r="I13" i="194" s="1"/>
  <c r="AB12" i="194"/>
  <c r="M12" i="194"/>
  <c r="O13" i="194" s="1"/>
  <c r="K12" i="194"/>
  <c r="J12" i="194"/>
  <c r="H12" i="194"/>
  <c r="I12" i="194" s="1"/>
  <c r="AB11" i="194"/>
  <c r="X11" i="194"/>
  <c r="W11" i="194"/>
  <c r="V11" i="194"/>
  <c r="S11" i="194"/>
  <c r="M11" i="194"/>
  <c r="O12" i="194" s="1"/>
  <c r="L11" i="194"/>
  <c r="K11" i="194"/>
  <c r="J11" i="194"/>
  <c r="H11" i="194"/>
  <c r="I11" i="194" s="1"/>
  <c r="AB10" i="194"/>
  <c r="X10" i="194"/>
  <c r="W10" i="194"/>
  <c r="V10" i="194"/>
  <c r="S10" i="194"/>
  <c r="M10" i="194"/>
  <c r="O11" i="194" s="1"/>
  <c r="L10" i="194"/>
  <c r="K10" i="194"/>
  <c r="J10" i="194"/>
  <c r="H10" i="194"/>
  <c r="I10" i="194" s="1"/>
  <c r="AB9" i="194"/>
  <c r="X9" i="194"/>
  <c r="W9" i="194"/>
  <c r="V9" i="194"/>
  <c r="S9" i="194"/>
  <c r="N9" i="194"/>
  <c r="M9" i="194"/>
  <c r="O10" i="194" s="1"/>
  <c r="L9" i="194"/>
  <c r="K9" i="194"/>
  <c r="J9" i="194"/>
  <c r="I9" i="194"/>
  <c r="H9" i="194"/>
  <c r="AB8" i="194"/>
  <c r="X8" i="194"/>
  <c r="W8" i="194"/>
  <c r="V8" i="194"/>
  <c r="S8" i="194"/>
  <c r="N8" i="194"/>
  <c r="M8" i="194"/>
  <c r="O9" i="194" s="1"/>
  <c r="L8" i="194"/>
  <c r="K8" i="194"/>
  <c r="J8" i="194"/>
  <c r="H8" i="194"/>
  <c r="I8" i="194" s="1"/>
  <c r="AB7" i="194"/>
  <c r="X7" i="194"/>
  <c r="W7" i="194"/>
  <c r="V7" i="194"/>
  <c r="S7" i="194"/>
  <c r="N7" i="194"/>
  <c r="M7" i="194"/>
  <c r="O8" i="194" s="1"/>
  <c r="L7" i="194"/>
  <c r="K7" i="194"/>
  <c r="J7" i="194"/>
  <c r="H7" i="194"/>
  <c r="AB6" i="194"/>
  <c r="X6" i="194"/>
  <c r="W6" i="194"/>
  <c r="V6" i="194"/>
  <c r="S6" i="194"/>
  <c r="O6" i="194"/>
  <c r="N6" i="194"/>
  <c r="M6" i="194"/>
  <c r="O7" i="194" s="1"/>
  <c r="L6" i="194"/>
  <c r="K6" i="194"/>
  <c r="J6" i="194"/>
  <c r="H6" i="194"/>
  <c r="I6" i="194" s="1"/>
  <c r="V5" i="194"/>
  <c r="R8" i="194" s="1"/>
  <c r="E36" i="193"/>
  <c r="D36" i="193"/>
  <c r="C36" i="193"/>
  <c r="AB35" i="193"/>
  <c r="M35" i="193"/>
  <c r="L35" i="193" s="1"/>
  <c r="K35" i="193"/>
  <c r="J35" i="193"/>
  <c r="H35" i="193"/>
  <c r="I35" i="193" s="1"/>
  <c r="G35" i="193"/>
  <c r="F35" i="193"/>
  <c r="AB34" i="193"/>
  <c r="M34" i="193"/>
  <c r="O35" i="193" s="1"/>
  <c r="K34" i="193"/>
  <c r="J34" i="193"/>
  <c r="H34" i="193"/>
  <c r="I34" i="193" s="1"/>
  <c r="AB33" i="193"/>
  <c r="M33" i="193"/>
  <c r="O34" i="193" s="1"/>
  <c r="K33" i="193"/>
  <c r="J33" i="193"/>
  <c r="H33" i="193"/>
  <c r="I33" i="193" s="1"/>
  <c r="AB32" i="193"/>
  <c r="M32" i="193"/>
  <c r="O33" i="193" s="1"/>
  <c r="K32" i="193"/>
  <c r="J32" i="193"/>
  <c r="H32" i="193"/>
  <c r="I32" i="193" s="1"/>
  <c r="AB31" i="193"/>
  <c r="M31" i="193"/>
  <c r="O32" i="193" s="1"/>
  <c r="K31" i="193"/>
  <c r="J31" i="193"/>
  <c r="H31" i="193"/>
  <c r="I31" i="193" s="1"/>
  <c r="AB30" i="193"/>
  <c r="M30" i="193"/>
  <c r="O31" i="193" s="1"/>
  <c r="K30" i="193"/>
  <c r="J30" i="193"/>
  <c r="H30" i="193"/>
  <c r="I30" i="193" s="1"/>
  <c r="AB29" i="193"/>
  <c r="M29" i="193"/>
  <c r="O30" i="193" s="1"/>
  <c r="K29" i="193"/>
  <c r="J29" i="193"/>
  <c r="H29" i="193"/>
  <c r="I29" i="193" s="1"/>
  <c r="AB28" i="193"/>
  <c r="M28" i="193"/>
  <c r="O29" i="193" s="1"/>
  <c r="K28" i="193"/>
  <c r="J28" i="193"/>
  <c r="H28" i="193"/>
  <c r="I28" i="193" s="1"/>
  <c r="G28" i="193"/>
  <c r="AB27" i="193"/>
  <c r="M27" i="193"/>
  <c r="O28" i="193" s="1"/>
  <c r="K27" i="193"/>
  <c r="J27" i="193"/>
  <c r="H27" i="193"/>
  <c r="I27" i="193" s="1"/>
  <c r="AB26" i="193"/>
  <c r="M26" i="193"/>
  <c r="O27" i="193" s="1"/>
  <c r="K26" i="193"/>
  <c r="J26" i="193"/>
  <c r="H26" i="193"/>
  <c r="I26" i="193" s="1"/>
  <c r="AB25" i="193"/>
  <c r="M25" i="193"/>
  <c r="O26" i="193" s="1"/>
  <c r="K25" i="193"/>
  <c r="J25" i="193"/>
  <c r="H25" i="193"/>
  <c r="I25" i="193" s="1"/>
  <c r="AB24" i="193"/>
  <c r="M24" i="193"/>
  <c r="O25" i="193" s="1"/>
  <c r="K24" i="193"/>
  <c r="J24" i="193"/>
  <c r="H24" i="193"/>
  <c r="I24" i="193" s="1"/>
  <c r="AB23" i="193"/>
  <c r="M23" i="193"/>
  <c r="O24" i="193" s="1"/>
  <c r="K23" i="193"/>
  <c r="J23" i="193"/>
  <c r="H23" i="193"/>
  <c r="I23" i="193" s="1"/>
  <c r="AB22" i="193"/>
  <c r="M22" i="193"/>
  <c r="O23" i="193" s="1"/>
  <c r="K22" i="193"/>
  <c r="J22" i="193"/>
  <c r="H22" i="193"/>
  <c r="I22" i="193" s="1"/>
  <c r="AB21" i="193"/>
  <c r="M21" i="193"/>
  <c r="O22" i="193" s="1"/>
  <c r="K21" i="193"/>
  <c r="J21" i="193"/>
  <c r="H21" i="193"/>
  <c r="I21" i="193" s="1"/>
  <c r="AB20" i="193"/>
  <c r="M20" i="193"/>
  <c r="O21" i="193" s="1"/>
  <c r="K20" i="193"/>
  <c r="J20" i="193"/>
  <c r="H20" i="193"/>
  <c r="I20" i="193" s="1"/>
  <c r="AB19" i="193"/>
  <c r="M19" i="193"/>
  <c r="N20" i="193" s="1"/>
  <c r="X20" i="193" s="1"/>
  <c r="K19" i="193"/>
  <c r="J19" i="193"/>
  <c r="H19" i="193"/>
  <c r="I19" i="193" s="1"/>
  <c r="AB18" i="193"/>
  <c r="M18" i="193"/>
  <c r="O19" i="193" s="1"/>
  <c r="K18" i="193"/>
  <c r="J18" i="193"/>
  <c r="H18" i="193"/>
  <c r="I18" i="193" s="1"/>
  <c r="AB17" i="193"/>
  <c r="M17" i="193"/>
  <c r="O18" i="193" s="1"/>
  <c r="K17" i="193"/>
  <c r="J17" i="193"/>
  <c r="H17" i="193"/>
  <c r="I17" i="193" s="1"/>
  <c r="AB16" i="193"/>
  <c r="M16" i="193"/>
  <c r="O17" i="193" s="1"/>
  <c r="K16" i="193"/>
  <c r="J16" i="193"/>
  <c r="I16" i="193"/>
  <c r="H16" i="193"/>
  <c r="AB15" i="193"/>
  <c r="M15" i="193"/>
  <c r="O16" i="193" s="1"/>
  <c r="K15" i="193"/>
  <c r="J15" i="193"/>
  <c r="H15" i="193"/>
  <c r="I15" i="193" s="1"/>
  <c r="AB14" i="193"/>
  <c r="M14" i="193"/>
  <c r="O15" i="193" s="1"/>
  <c r="K14" i="193"/>
  <c r="J14" i="193"/>
  <c r="H14" i="193"/>
  <c r="I14" i="193" s="1"/>
  <c r="AB13" i="193"/>
  <c r="M13" i="193"/>
  <c r="O14" i="193" s="1"/>
  <c r="K13" i="193"/>
  <c r="J13" i="193"/>
  <c r="H13" i="193"/>
  <c r="I13" i="193" s="1"/>
  <c r="AB12" i="193"/>
  <c r="M12" i="193"/>
  <c r="O13" i="193" s="1"/>
  <c r="K12" i="193"/>
  <c r="J12" i="193"/>
  <c r="H12" i="193"/>
  <c r="I12" i="193" s="1"/>
  <c r="AB11" i="193"/>
  <c r="M11" i="193"/>
  <c r="G13" i="193" s="1"/>
  <c r="K11" i="193"/>
  <c r="J11" i="193"/>
  <c r="H11" i="193"/>
  <c r="I11" i="193" s="1"/>
  <c r="AB10" i="193"/>
  <c r="M10" i="193"/>
  <c r="O11" i="193" s="1"/>
  <c r="K10" i="193"/>
  <c r="J10" i="193"/>
  <c r="H10" i="193"/>
  <c r="I10" i="193" s="1"/>
  <c r="AB9" i="193"/>
  <c r="M9" i="193"/>
  <c r="O10" i="193" s="1"/>
  <c r="K9" i="193"/>
  <c r="J9" i="193"/>
  <c r="H9" i="193"/>
  <c r="I9" i="193" s="1"/>
  <c r="AB8" i="193"/>
  <c r="X8" i="193"/>
  <c r="W8" i="193"/>
  <c r="V8" i="193"/>
  <c r="S8" i="193"/>
  <c r="M8" i="193"/>
  <c r="O9" i="193" s="1"/>
  <c r="L8" i="193"/>
  <c r="K8" i="193"/>
  <c r="J8" i="193"/>
  <c r="H8" i="193"/>
  <c r="I8" i="193" s="1"/>
  <c r="AB7" i="193"/>
  <c r="X7" i="193"/>
  <c r="W7" i="193"/>
  <c r="V7" i="193"/>
  <c r="S7" i="193"/>
  <c r="N7" i="193"/>
  <c r="M7" i="193"/>
  <c r="O8" i="193" s="1"/>
  <c r="L7" i="193"/>
  <c r="K7" i="193"/>
  <c r="J7" i="193"/>
  <c r="H7" i="193"/>
  <c r="I7" i="193" s="1"/>
  <c r="AB6" i="193"/>
  <c r="X6" i="193"/>
  <c r="W6" i="193"/>
  <c r="V6" i="193"/>
  <c r="S6" i="193"/>
  <c r="O6" i="193"/>
  <c r="N6" i="193"/>
  <c r="M6" i="193"/>
  <c r="O7" i="193" s="1"/>
  <c r="L6" i="193"/>
  <c r="K6" i="193"/>
  <c r="J6" i="193"/>
  <c r="H6" i="193"/>
  <c r="I6" i="193" s="1"/>
  <c r="V5" i="193"/>
  <c r="R35" i="193" s="1"/>
  <c r="E36" i="190"/>
  <c r="D36" i="190"/>
  <c r="C36" i="190"/>
  <c r="AB35" i="190"/>
  <c r="M35" i="190"/>
  <c r="L35" i="190" s="1"/>
  <c r="K35" i="190"/>
  <c r="J35" i="190"/>
  <c r="I35" i="190"/>
  <c r="H35" i="190"/>
  <c r="G35" i="190"/>
  <c r="F35" i="190"/>
  <c r="AB34" i="190"/>
  <c r="M34" i="190"/>
  <c r="O35" i="190" s="1"/>
  <c r="K34" i="190"/>
  <c r="J34" i="190"/>
  <c r="H34" i="190"/>
  <c r="I34" i="190" s="1"/>
  <c r="AB33" i="190"/>
  <c r="M33" i="190"/>
  <c r="O34" i="190" s="1"/>
  <c r="L33" i="190"/>
  <c r="K33" i="190"/>
  <c r="J33" i="190"/>
  <c r="H33" i="190"/>
  <c r="I33" i="190" s="1"/>
  <c r="AB32" i="190"/>
  <c r="M32" i="190"/>
  <c r="O33" i="190" s="1"/>
  <c r="K32" i="190"/>
  <c r="J32" i="190"/>
  <c r="H32" i="190"/>
  <c r="I32" i="190" s="1"/>
  <c r="AB31" i="190"/>
  <c r="M31" i="190"/>
  <c r="O32" i="190" s="1"/>
  <c r="K31" i="190"/>
  <c r="J31" i="190"/>
  <c r="H31" i="190"/>
  <c r="I31" i="190" s="1"/>
  <c r="AB30" i="190"/>
  <c r="M30" i="190"/>
  <c r="O31" i="190" s="1"/>
  <c r="K30" i="190"/>
  <c r="J30" i="190"/>
  <c r="H30" i="190"/>
  <c r="I30" i="190" s="1"/>
  <c r="AB29" i="190"/>
  <c r="M29" i="190"/>
  <c r="O30" i="190" s="1"/>
  <c r="K29" i="190"/>
  <c r="J29" i="190"/>
  <c r="H29" i="190"/>
  <c r="I29" i="190" s="1"/>
  <c r="AB28" i="190"/>
  <c r="M28" i="190"/>
  <c r="O29" i="190" s="1"/>
  <c r="K28" i="190"/>
  <c r="J28" i="190"/>
  <c r="H28" i="190"/>
  <c r="I28" i="190" s="1"/>
  <c r="AB27" i="190"/>
  <c r="M27" i="190"/>
  <c r="O28" i="190" s="1"/>
  <c r="K27" i="190"/>
  <c r="J27" i="190"/>
  <c r="H27" i="190"/>
  <c r="I27" i="190" s="1"/>
  <c r="AB26" i="190"/>
  <c r="M26" i="190"/>
  <c r="O27" i="190" s="1"/>
  <c r="K26" i="190"/>
  <c r="J26" i="190"/>
  <c r="H26" i="190"/>
  <c r="I26" i="190" s="1"/>
  <c r="AB25" i="190"/>
  <c r="M25" i="190"/>
  <c r="O26" i="190" s="1"/>
  <c r="K25" i="190"/>
  <c r="J25" i="190"/>
  <c r="H25" i="190"/>
  <c r="I25" i="190" s="1"/>
  <c r="AB24" i="190"/>
  <c r="M24" i="190"/>
  <c r="O25" i="190" s="1"/>
  <c r="K24" i="190"/>
  <c r="J24" i="190"/>
  <c r="H24" i="190"/>
  <c r="I24" i="190" s="1"/>
  <c r="AB23" i="190"/>
  <c r="M23" i="190"/>
  <c r="O24" i="190" s="1"/>
  <c r="K23" i="190"/>
  <c r="J23" i="190"/>
  <c r="H23" i="190"/>
  <c r="I23" i="190" s="1"/>
  <c r="AB22" i="190"/>
  <c r="M22" i="190"/>
  <c r="O23" i="190" s="1"/>
  <c r="K22" i="190"/>
  <c r="J22" i="190"/>
  <c r="H22" i="190"/>
  <c r="I22" i="190" s="1"/>
  <c r="AB21" i="190"/>
  <c r="M21" i="190"/>
  <c r="O22" i="190" s="1"/>
  <c r="K21" i="190"/>
  <c r="J21" i="190"/>
  <c r="H21" i="190"/>
  <c r="I21" i="190" s="1"/>
  <c r="AB20" i="190"/>
  <c r="M20" i="190"/>
  <c r="O21" i="190" s="1"/>
  <c r="K20" i="190"/>
  <c r="J20" i="190"/>
  <c r="H20" i="190"/>
  <c r="I20" i="190" s="1"/>
  <c r="AB19" i="190"/>
  <c r="M19" i="190"/>
  <c r="O20" i="190" s="1"/>
  <c r="K19" i="190"/>
  <c r="J19" i="190"/>
  <c r="H19" i="190"/>
  <c r="I19" i="190" s="1"/>
  <c r="AB18" i="190"/>
  <c r="M18" i="190"/>
  <c r="O19" i="190" s="1"/>
  <c r="K18" i="190"/>
  <c r="J18" i="190"/>
  <c r="H18" i="190"/>
  <c r="I18" i="190" s="1"/>
  <c r="AB17" i="190"/>
  <c r="M17" i="190"/>
  <c r="O18" i="190" s="1"/>
  <c r="K17" i="190"/>
  <c r="J17" i="190"/>
  <c r="H17" i="190"/>
  <c r="I17" i="190" s="1"/>
  <c r="G17" i="190"/>
  <c r="AB16" i="190"/>
  <c r="M16" i="190"/>
  <c r="O17" i="190" s="1"/>
  <c r="K16" i="190"/>
  <c r="J16" i="190"/>
  <c r="H16" i="190"/>
  <c r="I16" i="190" s="1"/>
  <c r="F16" i="190"/>
  <c r="AB15" i="190"/>
  <c r="M15" i="190"/>
  <c r="O16" i="190" s="1"/>
  <c r="K15" i="190"/>
  <c r="J15" i="190"/>
  <c r="H15" i="190"/>
  <c r="I15" i="190" s="1"/>
  <c r="AB14" i="190"/>
  <c r="M14" i="190"/>
  <c r="O15" i="190" s="1"/>
  <c r="K14" i="190"/>
  <c r="J14" i="190"/>
  <c r="H14" i="190"/>
  <c r="I14" i="190" s="1"/>
  <c r="AB13" i="190"/>
  <c r="M13" i="190"/>
  <c r="O14" i="190" s="1"/>
  <c r="K13" i="190"/>
  <c r="J13" i="190"/>
  <c r="H13" i="190"/>
  <c r="I13" i="190" s="1"/>
  <c r="AB12" i="190"/>
  <c r="M12" i="190"/>
  <c r="O13" i="190" s="1"/>
  <c r="K12" i="190"/>
  <c r="J12" i="190"/>
  <c r="H12" i="190"/>
  <c r="I12" i="190" s="1"/>
  <c r="AB11" i="190"/>
  <c r="M11" i="190"/>
  <c r="O12" i="190" s="1"/>
  <c r="K11" i="190"/>
  <c r="J11" i="190"/>
  <c r="H11" i="190"/>
  <c r="I11" i="190" s="1"/>
  <c r="AB10" i="190"/>
  <c r="M10" i="190"/>
  <c r="O11" i="190" s="1"/>
  <c r="K10" i="190"/>
  <c r="J10" i="190"/>
  <c r="H10" i="190"/>
  <c r="I10" i="190" s="1"/>
  <c r="AB9" i="190"/>
  <c r="M9" i="190"/>
  <c r="O10" i="190" s="1"/>
  <c r="K9" i="190"/>
  <c r="J9" i="190"/>
  <c r="H9" i="190"/>
  <c r="AB8" i="190"/>
  <c r="X8" i="190"/>
  <c r="W8" i="190"/>
  <c r="V8" i="190"/>
  <c r="S8" i="190"/>
  <c r="M8" i="190"/>
  <c r="O9" i="190" s="1"/>
  <c r="K8" i="190"/>
  <c r="J8" i="190"/>
  <c r="H8" i="190"/>
  <c r="I8" i="190" s="1"/>
  <c r="AB7" i="190"/>
  <c r="X7" i="190"/>
  <c r="W7" i="190"/>
  <c r="V7" i="190"/>
  <c r="S7" i="190"/>
  <c r="N7" i="190"/>
  <c r="M7" i="190"/>
  <c r="O8" i="190" s="1"/>
  <c r="L7" i="190"/>
  <c r="K7" i="190"/>
  <c r="J7" i="190"/>
  <c r="H7" i="190"/>
  <c r="AB6" i="190"/>
  <c r="X6" i="190"/>
  <c r="W6" i="190"/>
  <c r="V6" i="190"/>
  <c r="S6" i="190"/>
  <c r="O6" i="190"/>
  <c r="N6" i="190"/>
  <c r="M6" i="190"/>
  <c r="O7" i="190" s="1"/>
  <c r="K6" i="190"/>
  <c r="J6" i="190"/>
  <c r="H6" i="190"/>
  <c r="V5" i="190"/>
  <c r="R33" i="190" s="1"/>
  <c r="E36" i="189"/>
  <c r="D36" i="189"/>
  <c r="C36" i="189"/>
  <c r="AB35" i="189"/>
  <c r="M35" i="189"/>
  <c r="L35" i="189" s="1"/>
  <c r="K35" i="189"/>
  <c r="J35" i="189"/>
  <c r="H35" i="189"/>
  <c r="I35" i="189" s="1"/>
  <c r="AB34" i="189"/>
  <c r="M34" i="189"/>
  <c r="O35" i="189" s="1"/>
  <c r="K34" i="189"/>
  <c r="J34" i="189"/>
  <c r="H34" i="189"/>
  <c r="I34" i="189" s="1"/>
  <c r="AB33" i="189"/>
  <c r="M33" i="189"/>
  <c r="O34" i="189" s="1"/>
  <c r="K33" i="189"/>
  <c r="J33" i="189"/>
  <c r="H33" i="189"/>
  <c r="I33" i="189" s="1"/>
  <c r="AB32" i="189"/>
  <c r="M32" i="189"/>
  <c r="O33" i="189" s="1"/>
  <c r="K32" i="189"/>
  <c r="J32" i="189"/>
  <c r="H32" i="189"/>
  <c r="I32" i="189" s="1"/>
  <c r="AB31" i="189"/>
  <c r="M31" i="189"/>
  <c r="O32" i="189" s="1"/>
  <c r="K31" i="189"/>
  <c r="J31" i="189"/>
  <c r="H31" i="189"/>
  <c r="I31" i="189" s="1"/>
  <c r="AB30" i="189"/>
  <c r="M30" i="189"/>
  <c r="N31" i="189" s="1"/>
  <c r="X31" i="189" s="1"/>
  <c r="K30" i="189"/>
  <c r="J30" i="189"/>
  <c r="H30" i="189"/>
  <c r="I30" i="189" s="1"/>
  <c r="AB29" i="189"/>
  <c r="M29" i="189"/>
  <c r="N30" i="189" s="1"/>
  <c r="X30" i="189" s="1"/>
  <c r="K29" i="189"/>
  <c r="J29" i="189"/>
  <c r="I29" i="189"/>
  <c r="H29" i="189"/>
  <c r="AB28" i="189"/>
  <c r="M28" i="189"/>
  <c r="O29" i="189" s="1"/>
  <c r="K28" i="189"/>
  <c r="J28" i="189"/>
  <c r="H28" i="189"/>
  <c r="I28" i="189" s="1"/>
  <c r="AB27" i="189"/>
  <c r="M27" i="189"/>
  <c r="O28" i="189" s="1"/>
  <c r="K27" i="189"/>
  <c r="J27" i="189"/>
  <c r="I27" i="189"/>
  <c r="H27" i="189"/>
  <c r="AB26" i="189"/>
  <c r="M26" i="189"/>
  <c r="N27" i="189" s="1"/>
  <c r="X27" i="189" s="1"/>
  <c r="K26" i="189"/>
  <c r="J26" i="189"/>
  <c r="H26" i="189"/>
  <c r="I26" i="189" s="1"/>
  <c r="AB25" i="189"/>
  <c r="M25" i="189"/>
  <c r="N26" i="189" s="1"/>
  <c r="X26" i="189" s="1"/>
  <c r="K25" i="189"/>
  <c r="J25" i="189"/>
  <c r="H25" i="189"/>
  <c r="I25" i="189" s="1"/>
  <c r="AB24" i="189"/>
  <c r="M24" i="189"/>
  <c r="O25" i="189" s="1"/>
  <c r="K24" i="189"/>
  <c r="J24" i="189"/>
  <c r="I24" i="189"/>
  <c r="H24" i="189"/>
  <c r="G24" i="189"/>
  <c r="F24" i="189"/>
  <c r="AB23" i="189"/>
  <c r="X23" i="189"/>
  <c r="W23" i="189"/>
  <c r="V23" i="189"/>
  <c r="M23" i="189"/>
  <c r="O24" i="189" s="1"/>
  <c r="L23" i="189"/>
  <c r="K23" i="189"/>
  <c r="J23" i="189"/>
  <c r="I23" i="189"/>
  <c r="H23" i="189"/>
  <c r="G23" i="189"/>
  <c r="F23" i="189"/>
  <c r="AB22" i="189"/>
  <c r="M22" i="189"/>
  <c r="N23" i="189" s="1"/>
  <c r="K22" i="189"/>
  <c r="J22" i="189"/>
  <c r="H22" i="189"/>
  <c r="I22" i="189" s="1"/>
  <c r="AB21" i="189"/>
  <c r="M21" i="189"/>
  <c r="N22" i="189" s="1"/>
  <c r="V22" i="189" s="1"/>
  <c r="K21" i="189"/>
  <c r="J21" i="189"/>
  <c r="H21" i="189"/>
  <c r="I21" i="189" s="1"/>
  <c r="F21" i="189"/>
  <c r="AB20" i="189"/>
  <c r="M20" i="189"/>
  <c r="O21" i="189" s="1"/>
  <c r="K20" i="189"/>
  <c r="J20" i="189"/>
  <c r="H20" i="189"/>
  <c r="I20" i="189" s="1"/>
  <c r="AB19" i="189"/>
  <c r="M19" i="189"/>
  <c r="O20" i="189" s="1"/>
  <c r="K19" i="189"/>
  <c r="J19" i="189"/>
  <c r="H19" i="189"/>
  <c r="I19" i="189" s="1"/>
  <c r="AB18" i="189"/>
  <c r="M18" i="189"/>
  <c r="N19" i="189" s="1"/>
  <c r="W19" i="189" s="1"/>
  <c r="K18" i="189"/>
  <c r="J18" i="189"/>
  <c r="H18" i="189"/>
  <c r="I18" i="189" s="1"/>
  <c r="AB17" i="189"/>
  <c r="M17" i="189"/>
  <c r="N18" i="189" s="1"/>
  <c r="W18" i="189" s="1"/>
  <c r="K17" i="189"/>
  <c r="J17" i="189"/>
  <c r="H17" i="189"/>
  <c r="I17" i="189" s="1"/>
  <c r="AB16" i="189"/>
  <c r="M16" i="189"/>
  <c r="O17" i="189" s="1"/>
  <c r="K16" i="189"/>
  <c r="J16" i="189"/>
  <c r="H16" i="189"/>
  <c r="I16" i="189" s="1"/>
  <c r="AB15" i="189"/>
  <c r="M15" i="189"/>
  <c r="O16" i="189" s="1"/>
  <c r="K15" i="189"/>
  <c r="J15" i="189"/>
  <c r="H15" i="189"/>
  <c r="I15" i="189" s="1"/>
  <c r="AB14" i="189"/>
  <c r="M14" i="189"/>
  <c r="N15" i="189" s="1"/>
  <c r="X15" i="189" s="1"/>
  <c r="K14" i="189"/>
  <c r="J14" i="189"/>
  <c r="H14" i="189"/>
  <c r="I14" i="189" s="1"/>
  <c r="AB13" i="189"/>
  <c r="M13" i="189"/>
  <c r="O14" i="189" s="1"/>
  <c r="K13" i="189"/>
  <c r="J13" i="189"/>
  <c r="H13" i="189"/>
  <c r="I13" i="189" s="1"/>
  <c r="AB12" i="189"/>
  <c r="M12" i="189"/>
  <c r="O13" i="189" s="1"/>
  <c r="K12" i="189"/>
  <c r="J12" i="189"/>
  <c r="H12" i="189"/>
  <c r="I12" i="189" s="1"/>
  <c r="AB11" i="189"/>
  <c r="X11" i="189"/>
  <c r="W11" i="189"/>
  <c r="V11" i="189"/>
  <c r="M11" i="189"/>
  <c r="O12" i="189" s="1"/>
  <c r="L11" i="189"/>
  <c r="K11" i="189"/>
  <c r="J11" i="189"/>
  <c r="I11" i="189"/>
  <c r="H11" i="189"/>
  <c r="G11" i="189"/>
  <c r="F11" i="189"/>
  <c r="AB10" i="189"/>
  <c r="M10" i="189"/>
  <c r="O11" i="189" s="1"/>
  <c r="K10" i="189"/>
  <c r="J10" i="189"/>
  <c r="H10" i="189"/>
  <c r="AB9" i="189"/>
  <c r="M9" i="189"/>
  <c r="O10" i="189" s="1"/>
  <c r="K9" i="189"/>
  <c r="J9" i="189"/>
  <c r="H9" i="189"/>
  <c r="AB8" i="189"/>
  <c r="X8" i="189"/>
  <c r="W8" i="189"/>
  <c r="V8" i="189"/>
  <c r="S8" i="189"/>
  <c r="M8" i="189"/>
  <c r="O9" i="189" s="1"/>
  <c r="L8" i="189"/>
  <c r="K8" i="189"/>
  <c r="J8" i="189"/>
  <c r="H8" i="189"/>
  <c r="AB7" i="189"/>
  <c r="X7" i="189"/>
  <c r="W7" i="189"/>
  <c r="V7" i="189"/>
  <c r="S7" i="189"/>
  <c r="N7" i="189"/>
  <c r="M7" i="189"/>
  <c r="O8" i="189" s="1"/>
  <c r="L7" i="189"/>
  <c r="K7" i="189"/>
  <c r="J7" i="189"/>
  <c r="H7" i="189"/>
  <c r="I7" i="189" s="1"/>
  <c r="AB6" i="189"/>
  <c r="X6" i="189"/>
  <c r="W6" i="189"/>
  <c r="V6" i="189"/>
  <c r="S6" i="189"/>
  <c r="O6" i="189"/>
  <c r="N6" i="189"/>
  <c r="M6" i="189"/>
  <c r="O7" i="189" s="1"/>
  <c r="L6" i="189"/>
  <c r="K6" i="189"/>
  <c r="J6" i="189"/>
  <c r="H6" i="189"/>
  <c r="I6" i="189" s="1"/>
  <c r="V5" i="189"/>
  <c r="R35" i="189" s="1"/>
  <c r="F35" i="27"/>
  <c r="F34" i="27"/>
  <c r="F28" i="27"/>
  <c r="F27" i="27"/>
  <c r="F26" i="27"/>
  <c r="F25" i="27"/>
  <c r="F24" i="27"/>
  <c r="F23" i="27"/>
  <c r="F22" i="27"/>
  <c r="F21" i="27"/>
  <c r="F20" i="27"/>
  <c r="F19" i="27"/>
  <c r="F18" i="27"/>
  <c r="F17" i="27"/>
  <c r="F16" i="27"/>
  <c r="F15" i="27"/>
  <c r="F14" i="27"/>
  <c r="F13" i="27"/>
  <c r="F12" i="27"/>
  <c r="G35" i="27"/>
  <c r="G34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1" i="27"/>
  <c r="G12" i="27"/>
  <c r="F10" i="27"/>
  <c r="F11" i="27"/>
  <c r="G6" i="260"/>
  <c r="G44" i="260"/>
  <c r="G51" i="260"/>
  <c r="G65" i="260"/>
  <c r="G5" i="260"/>
  <c r="G61" i="260"/>
  <c r="G38" i="260"/>
  <c r="G22" i="260"/>
  <c r="G2" i="260"/>
  <c r="G16" i="260"/>
  <c r="G50" i="260"/>
  <c r="G27" i="260"/>
  <c r="G24" i="260"/>
  <c r="G37" i="260"/>
  <c r="G52" i="260"/>
  <c r="G1" i="260"/>
  <c r="G67" i="260"/>
  <c r="G23" i="260"/>
  <c r="G39" i="260"/>
  <c r="G25" i="260"/>
  <c r="G12" i="260"/>
  <c r="G54" i="260"/>
  <c r="G9" i="260"/>
  <c r="G3" i="260"/>
  <c r="G43" i="260"/>
  <c r="G26" i="260"/>
  <c r="G15" i="260"/>
  <c r="G53" i="260"/>
  <c r="G68" i="260"/>
  <c r="G55" i="260"/>
  <c r="G10" i="260"/>
  <c r="G42" i="260"/>
  <c r="G62" i="260"/>
  <c r="G21" i="260"/>
  <c r="G41" i="260"/>
  <c r="P35" i="229" l="1"/>
  <c r="X35" i="229"/>
  <c r="W35" i="229"/>
  <c r="V35" i="229"/>
  <c r="P35" i="231"/>
  <c r="X35" i="231"/>
  <c r="W35" i="231"/>
  <c r="V35" i="231"/>
  <c r="P35" i="232"/>
  <c r="V35" i="232"/>
  <c r="X35" i="232"/>
  <c r="W35" i="232"/>
  <c r="P35" i="242"/>
  <c r="W35" i="242"/>
  <c r="V35" i="242"/>
  <c r="X35" i="242"/>
  <c r="P35" i="243"/>
  <c r="V35" i="243"/>
  <c r="X35" i="243"/>
  <c r="W35" i="243"/>
  <c r="P35" i="244"/>
  <c r="X35" i="244"/>
  <c r="V35" i="244"/>
  <c r="W35" i="244"/>
  <c r="P35" i="245"/>
  <c r="X35" i="245"/>
  <c r="W35" i="245"/>
  <c r="V35" i="245"/>
  <c r="P35" i="246"/>
  <c r="W35" i="246"/>
  <c r="X35" i="246"/>
  <c r="V35" i="246"/>
  <c r="P35" i="247"/>
  <c r="X35" i="247"/>
  <c r="W35" i="247"/>
  <c r="V35" i="247"/>
  <c r="P35" i="248"/>
  <c r="W35" i="248"/>
  <c r="V35" i="248"/>
  <c r="X35" i="248"/>
  <c r="P35" i="249"/>
  <c r="V35" i="249"/>
  <c r="X35" i="249"/>
  <c r="W35" i="249"/>
  <c r="P35" i="253"/>
  <c r="V35" i="253"/>
  <c r="X35" i="253"/>
  <c r="W35" i="253"/>
  <c r="P35" i="212"/>
  <c r="W35" i="212"/>
  <c r="V35" i="212"/>
  <c r="X35" i="212"/>
  <c r="P35" i="215"/>
  <c r="W35" i="215"/>
  <c r="X35" i="215"/>
  <c r="V35" i="215"/>
  <c r="P35" i="216"/>
  <c r="W35" i="216"/>
  <c r="V35" i="216"/>
  <c r="X35" i="216"/>
  <c r="P35" i="217"/>
  <c r="X35" i="217"/>
  <c r="W35" i="217"/>
  <c r="V35" i="217"/>
  <c r="P35" i="218"/>
  <c r="V35" i="218"/>
  <c r="X35" i="218"/>
  <c r="W35" i="218"/>
  <c r="P35" i="220"/>
  <c r="V35" i="220"/>
  <c r="X35" i="220"/>
  <c r="W35" i="220"/>
  <c r="P35" i="209"/>
  <c r="W35" i="209"/>
  <c r="V35" i="209"/>
  <c r="X35" i="209"/>
  <c r="P35" i="207"/>
  <c r="X35" i="207"/>
  <c r="W35" i="207"/>
  <c r="V35" i="207"/>
  <c r="P35" i="206"/>
  <c r="W35" i="206"/>
  <c r="X35" i="206"/>
  <c r="V35" i="206"/>
  <c r="G35" i="189"/>
  <c r="F35" i="189"/>
  <c r="P35" i="230"/>
  <c r="X35" i="230"/>
  <c r="W35" i="230"/>
  <c r="V35" i="230"/>
  <c r="P35" i="223"/>
  <c r="X35" i="223"/>
  <c r="W35" i="223"/>
  <c r="V35" i="223"/>
  <c r="P35" i="224"/>
  <c r="W35" i="224"/>
  <c r="V35" i="224"/>
  <c r="X35" i="224"/>
  <c r="P35" i="225"/>
  <c r="V35" i="225"/>
  <c r="X35" i="225"/>
  <c r="W35" i="225"/>
  <c r="P34" i="225"/>
  <c r="V34" i="225"/>
  <c r="X34" i="225"/>
  <c r="W34" i="225"/>
  <c r="P35" i="226"/>
  <c r="X35" i="226"/>
  <c r="W35" i="226"/>
  <c r="V35" i="226"/>
  <c r="P35" i="203"/>
  <c r="X35" i="203"/>
  <c r="W35" i="203"/>
  <c r="V35" i="203"/>
  <c r="P29" i="230"/>
  <c r="X29" i="230"/>
  <c r="W29" i="230"/>
  <c r="V29" i="230"/>
  <c r="P32" i="230"/>
  <c r="V32" i="230"/>
  <c r="X32" i="230"/>
  <c r="W32" i="230"/>
  <c r="P33" i="231"/>
  <c r="V33" i="231"/>
  <c r="X33" i="231"/>
  <c r="W33" i="231"/>
  <c r="P31" i="242"/>
  <c r="V31" i="242"/>
  <c r="W31" i="242"/>
  <c r="X31" i="242"/>
  <c r="P28" i="225"/>
  <c r="V28" i="225"/>
  <c r="W28" i="225"/>
  <c r="X28" i="225"/>
  <c r="P31" i="226"/>
  <c r="X31" i="226"/>
  <c r="W31" i="226"/>
  <c r="V31" i="226"/>
  <c r="P33" i="215"/>
  <c r="V33" i="215"/>
  <c r="X33" i="215"/>
  <c r="W33" i="215"/>
  <c r="P30" i="216"/>
  <c r="W30" i="216"/>
  <c r="X30" i="216"/>
  <c r="V30" i="216"/>
  <c r="P31" i="217"/>
  <c r="V31" i="217"/>
  <c r="X31" i="217"/>
  <c r="W31" i="217"/>
  <c r="P27" i="203"/>
  <c r="X27" i="203"/>
  <c r="W27" i="203"/>
  <c r="V27" i="203"/>
  <c r="P30" i="202"/>
  <c r="V30" i="202"/>
  <c r="W30" i="202"/>
  <c r="X30" i="202"/>
  <c r="G33" i="200"/>
  <c r="F32" i="199"/>
  <c r="G31" i="198"/>
  <c r="F31" i="198"/>
  <c r="G32" i="198"/>
  <c r="G32" i="197"/>
  <c r="F33" i="197"/>
  <c r="G30" i="194"/>
  <c r="G33" i="194"/>
  <c r="F32" i="194"/>
  <c r="F33" i="194"/>
  <c r="F33" i="189"/>
  <c r="G33" i="189"/>
  <c r="L33" i="189"/>
  <c r="X27" i="242"/>
  <c r="P27" i="217"/>
  <c r="W27" i="217"/>
  <c r="X27" i="217"/>
  <c r="V27" i="217"/>
  <c r="K3" i="229"/>
  <c r="V25" i="231"/>
  <c r="W25" i="231"/>
  <c r="P18" i="231"/>
  <c r="W18" i="231"/>
  <c r="X18" i="231"/>
  <c r="V18" i="231"/>
  <c r="P21" i="231"/>
  <c r="V21" i="231"/>
  <c r="X21" i="231"/>
  <c r="W21" i="231"/>
  <c r="P16" i="243"/>
  <c r="X16" i="243"/>
  <c r="W16" i="243"/>
  <c r="V16" i="243"/>
  <c r="X25" i="244"/>
  <c r="V25" i="244"/>
  <c r="P22" i="244"/>
  <c r="V22" i="244"/>
  <c r="X22" i="244"/>
  <c r="W22" i="244"/>
  <c r="P16" i="244"/>
  <c r="V16" i="244"/>
  <c r="W16" i="244"/>
  <c r="X16" i="244"/>
  <c r="V26" i="245"/>
  <c r="X26" i="245"/>
  <c r="P15" i="247"/>
  <c r="X15" i="247"/>
  <c r="W15" i="247"/>
  <c r="V15" i="247"/>
  <c r="X9" i="248"/>
  <c r="W9" i="248"/>
  <c r="P22" i="223"/>
  <c r="V22" i="223"/>
  <c r="W22" i="223"/>
  <c r="X22" i="223"/>
  <c r="P20" i="223"/>
  <c r="X20" i="223"/>
  <c r="V20" i="223"/>
  <c r="W20" i="223"/>
  <c r="P26" i="224"/>
  <c r="X26" i="224"/>
  <c r="W26" i="224"/>
  <c r="V26" i="224"/>
  <c r="P18" i="224"/>
  <c r="W18" i="224"/>
  <c r="X18" i="224"/>
  <c r="V18" i="224"/>
  <c r="P22" i="225"/>
  <c r="W22" i="225"/>
  <c r="V22" i="225"/>
  <c r="X22" i="225"/>
  <c r="P24" i="225"/>
  <c r="X24" i="225"/>
  <c r="W24" i="225"/>
  <c r="V24" i="225"/>
  <c r="P19" i="212"/>
  <c r="X19" i="212"/>
  <c r="W19" i="212"/>
  <c r="V19" i="212"/>
  <c r="P16" i="212"/>
  <c r="X16" i="212"/>
  <c r="W16" i="212"/>
  <c r="V16" i="212"/>
  <c r="P22" i="215"/>
  <c r="X22" i="215"/>
  <c r="W22" i="215"/>
  <c r="V22" i="215"/>
  <c r="P26" i="218"/>
  <c r="X26" i="218"/>
  <c r="W26" i="218"/>
  <c r="V26" i="218"/>
  <c r="P20" i="218"/>
  <c r="W20" i="218"/>
  <c r="X20" i="218"/>
  <c r="V20" i="218"/>
  <c r="V26" i="219"/>
  <c r="P19" i="207"/>
  <c r="V19" i="207"/>
  <c r="W19" i="207"/>
  <c r="X19" i="207"/>
  <c r="P21" i="207"/>
  <c r="W21" i="207"/>
  <c r="V21" i="207"/>
  <c r="X21" i="207"/>
  <c r="P22" i="207"/>
  <c r="V22" i="207"/>
  <c r="W22" i="207"/>
  <c r="X22" i="207"/>
  <c r="P23" i="207"/>
  <c r="V23" i="207"/>
  <c r="X23" i="207"/>
  <c r="W23" i="207"/>
  <c r="P17" i="203"/>
  <c r="X17" i="203"/>
  <c r="W17" i="203"/>
  <c r="V17" i="203"/>
  <c r="P22" i="203"/>
  <c r="W22" i="203"/>
  <c r="V22" i="203"/>
  <c r="X22" i="203"/>
  <c r="P20" i="203"/>
  <c r="W20" i="203"/>
  <c r="V20" i="203"/>
  <c r="X20" i="203"/>
  <c r="P21" i="203"/>
  <c r="W21" i="203"/>
  <c r="V21" i="203"/>
  <c r="X21" i="203"/>
  <c r="P18" i="203"/>
  <c r="X18" i="203"/>
  <c r="W18" i="203"/>
  <c r="V18" i="203"/>
  <c r="V18" i="202"/>
  <c r="P20" i="202"/>
  <c r="V20" i="202"/>
  <c r="X20" i="202"/>
  <c r="W20" i="202"/>
  <c r="F19" i="200"/>
  <c r="L21" i="200"/>
  <c r="L16" i="199"/>
  <c r="L18" i="199"/>
  <c r="P25" i="197"/>
  <c r="L20" i="196"/>
  <c r="F25" i="193"/>
  <c r="G25" i="193"/>
  <c r="L25" i="193"/>
  <c r="F19" i="190"/>
  <c r="F22" i="190"/>
  <c r="G19" i="190"/>
  <c r="L19" i="190"/>
  <c r="L24" i="189"/>
  <c r="F20" i="189"/>
  <c r="L20" i="189"/>
  <c r="G20" i="189"/>
  <c r="X9" i="221"/>
  <c r="L8" i="190"/>
  <c r="W12" i="206"/>
  <c r="P15" i="248"/>
  <c r="W9" i="221"/>
  <c r="P9" i="221"/>
  <c r="P12" i="208"/>
  <c r="G11" i="194"/>
  <c r="V15" i="208"/>
  <c r="L6" i="190"/>
  <c r="X9" i="208"/>
  <c r="P9" i="246"/>
  <c r="V9" i="244"/>
  <c r="L9" i="189"/>
  <c r="F12" i="189"/>
  <c r="V11" i="208"/>
  <c r="V10" i="220"/>
  <c r="X10" i="220"/>
  <c r="X9" i="220"/>
  <c r="P12" i="229"/>
  <c r="P11" i="229"/>
  <c r="W11" i="229"/>
  <c r="X11" i="229"/>
  <c r="V11" i="229"/>
  <c r="P21" i="229"/>
  <c r="P29" i="229"/>
  <c r="P13" i="231"/>
  <c r="X15" i="232"/>
  <c r="P15" i="232"/>
  <c r="P27" i="242"/>
  <c r="P10" i="243"/>
  <c r="X10" i="243"/>
  <c r="W10" i="243"/>
  <c r="V10" i="243"/>
  <c r="P10" i="244"/>
  <c r="W10" i="244"/>
  <c r="V10" i="244"/>
  <c r="X10" i="244"/>
  <c r="X12" i="244"/>
  <c r="W12" i="244"/>
  <c r="V12" i="244"/>
  <c r="P12" i="244"/>
  <c r="P9" i="253"/>
  <c r="V9" i="253"/>
  <c r="X9" i="253"/>
  <c r="W9" i="253"/>
  <c r="V15" i="223"/>
  <c r="W15" i="223"/>
  <c r="P11" i="223"/>
  <c r="X11" i="223"/>
  <c r="W11" i="223"/>
  <c r="V11" i="223"/>
  <c r="W12" i="223"/>
  <c r="V12" i="223"/>
  <c r="X12" i="223"/>
  <c r="V9" i="224"/>
  <c r="X9" i="224"/>
  <c r="W9" i="224"/>
  <c r="P11" i="224"/>
  <c r="V11" i="224"/>
  <c r="W11" i="224"/>
  <c r="X11" i="224"/>
  <c r="P10" i="224"/>
  <c r="X10" i="224"/>
  <c r="W10" i="224"/>
  <c r="V10" i="224"/>
  <c r="X12" i="224"/>
  <c r="W12" i="224"/>
  <c r="V12" i="224"/>
  <c r="P10" i="226"/>
  <c r="W10" i="226"/>
  <c r="V10" i="226"/>
  <c r="X10" i="226"/>
  <c r="V9" i="226"/>
  <c r="W9" i="226"/>
  <c r="X9" i="226"/>
  <c r="V11" i="212"/>
  <c r="X11" i="212"/>
  <c r="W11" i="212"/>
  <c r="P13" i="212"/>
  <c r="W13" i="212"/>
  <c r="V13" i="212"/>
  <c r="X13" i="212"/>
  <c r="V10" i="212"/>
  <c r="W10" i="212"/>
  <c r="X10" i="212"/>
  <c r="P15" i="212"/>
  <c r="V15" i="212"/>
  <c r="X15" i="212"/>
  <c r="W15" i="212"/>
  <c r="X9" i="212"/>
  <c r="W9" i="212"/>
  <c r="V9" i="212"/>
  <c r="P14" i="212"/>
  <c r="V14" i="212"/>
  <c r="W14" i="212"/>
  <c r="X14" i="212"/>
  <c r="P11" i="212"/>
  <c r="V12" i="213"/>
  <c r="P12" i="213"/>
  <c r="P23" i="213"/>
  <c r="X9" i="213"/>
  <c r="W9" i="213"/>
  <c r="V9" i="213"/>
  <c r="P9" i="213"/>
  <c r="P10" i="213"/>
  <c r="X10" i="213"/>
  <c r="W10" i="213"/>
  <c r="V10" i="213"/>
  <c r="P15" i="223"/>
  <c r="P10" i="215"/>
  <c r="X10" i="215"/>
  <c r="W10" i="215"/>
  <c r="V10" i="215"/>
  <c r="P25" i="215"/>
  <c r="P11" i="217"/>
  <c r="X11" i="217"/>
  <c r="W11" i="217"/>
  <c r="V11" i="217"/>
  <c r="P14" i="218"/>
  <c r="X14" i="218"/>
  <c r="W14" i="218"/>
  <c r="V14" i="218"/>
  <c r="V15" i="218"/>
  <c r="P15" i="218"/>
  <c r="W15" i="218"/>
  <c r="P21" i="219"/>
  <c r="P12" i="219"/>
  <c r="P12" i="220"/>
  <c r="X12" i="220"/>
  <c r="W12" i="220"/>
  <c r="V12" i="220"/>
  <c r="P14" i="221"/>
  <c r="W14" i="221"/>
  <c r="V14" i="221"/>
  <c r="X14" i="221"/>
  <c r="V11" i="221"/>
  <c r="X11" i="221"/>
  <c r="W11" i="221"/>
  <c r="P11" i="221"/>
  <c r="X10" i="221"/>
  <c r="W10" i="221"/>
  <c r="V10" i="221"/>
  <c r="P12" i="221"/>
  <c r="V12" i="221"/>
  <c r="X12" i="221"/>
  <c r="W12" i="221"/>
  <c r="W15" i="208"/>
  <c r="X15" i="208"/>
  <c r="P15" i="207"/>
  <c r="V15" i="207"/>
  <c r="X15" i="207"/>
  <c r="W15" i="207"/>
  <c r="V11" i="206"/>
  <c r="W11" i="206"/>
  <c r="P12" i="206"/>
  <c r="X9" i="205"/>
  <c r="V9" i="205"/>
  <c r="P18" i="202"/>
  <c r="P14" i="202"/>
  <c r="L9" i="199"/>
  <c r="G11" i="199"/>
  <c r="L15" i="199"/>
  <c r="L11" i="198"/>
  <c r="P7" i="198"/>
  <c r="F11" i="198"/>
  <c r="G11" i="198"/>
  <c r="P32" i="197"/>
  <c r="X10" i="196"/>
  <c r="L9" i="196"/>
  <c r="F10" i="196"/>
  <c r="L11" i="196"/>
  <c r="V10" i="196"/>
  <c r="N12" i="196"/>
  <c r="N8" i="196"/>
  <c r="P8" i="196" s="1"/>
  <c r="N9" i="196"/>
  <c r="P9" i="196" s="1"/>
  <c r="N11" i="196"/>
  <c r="L13" i="196"/>
  <c r="F10" i="194"/>
  <c r="F11" i="194"/>
  <c r="P22" i="205"/>
  <c r="V22" i="205"/>
  <c r="X22" i="205"/>
  <c r="W22" i="205"/>
  <c r="X10" i="205"/>
  <c r="V10" i="205"/>
  <c r="W10" i="205"/>
  <c r="P35" i="205"/>
  <c r="W35" i="205"/>
  <c r="X35" i="205"/>
  <c r="V35" i="205"/>
  <c r="P20" i="205"/>
  <c r="W20" i="205"/>
  <c r="V20" i="205"/>
  <c r="X20" i="205"/>
  <c r="P17" i="205"/>
  <c r="X17" i="205"/>
  <c r="V17" i="205"/>
  <c r="W17" i="205"/>
  <c r="P21" i="205"/>
  <c r="V21" i="205"/>
  <c r="W21" i="205"/>
  <c r="X21" i="205"/>
  <c r="P11" i="205"/>
  <c r="V11" i="205"/>
  <c r="X11" i="205"/>
  <c r="W11" i="205"/>
  <c r="P16" i="197"/>
  <c r="S22" i="254"/>
  <c r="S21" i="254"/>
  <c r="S24" i="254"/>
  <c r="S33" i="254"/>
  <c r="S23" i="254"/>
  <c r="L15" i="190"/>
  <c r="N8" i="189"/>
  <c r="L17" i="189"/>
  <c r="G18" i="190"/>
  <c r="G32" i="190"/>
  <c r="G16" i="196"/>
  <c r="G16" i="197"/>
  <c r="G27" i="198"/>
  <c r="G33" i="198"/>
  <c r="G32" i="200"/>
  <c r="V9" i="217"/>
  <c r="S28" i="254"/>
  <c r="F32" i="193"/>
  <c r="G33" i="193"/>
  <c r="F26" i="194"/>
  <c r="F27" i="194"/>
  <c r="G32" i="194"/>
  <c r="F27" i="195"/>
  <c r="F32" i="195"/>
  <c r="F33" i="195"/>
  <c r="F34" i="195"/>
  <c r="G32" i="196"/>
  <c r="N12" i="197"/>
  <c r="X12" i="197" s="1"/>
  <c r="F32" i="197"/>
  <c r="F12" i="198"/>
  <c r="F32" i="198"/>
  <c r="F10" i="199"/>
  <c r="L10" i="199"/>
  <c r="L22" i="199"/>
  <c r="G32" i="199"/>
  <c r="L18" i="200"/>
  <c r="L23" i="200"/>
  <c r="W9" i="217"/>
  <c r="F32" i="189"/>
  <c r="L13" i="190"/>
  <c r="F21" i="190"/>
  <c r="F27" i="190"/>
  <c r="G28" i="190"/>
  <c r="F33" i="190"/>
  <c r="F34" i="190"/>
  <c r="L9" i="193"/>
  <c r="G11" i="193"/>
  <c r="F26" i="193"/>
  <c r="G32" i="193"/>
  <c r="N10" i="194"/>
  <c r="G17" i="194"/>
  <c r="G19" i="194"/>
  <c r="G21" i="194"/>
  <c r="G23" i="194"/>
  <c r="G25" i="194"/>
  <c r="G26" i="194"/>
  <c r="G27" i="194"/>
  <c r="F34" i="194"/>
  <c r="F23" i="195"/>
  <c r="G27" i="195"/>
  <c r="L27" i="195"/>
  <c r="G32" i="195"/>
  <c r="G33" i="195"/>
  <c r="G34" i="195"/>
  <c r="V16" i="197"/>
  <c r="P29" i="197"/>
  <c r="F34" i="197"/>
  <c r="G28" i="198"/>
  <c r="F26" i="200"/>
  <c r="G22" i="189"/>
  <c r="G32" i="189"/>
  <c r="F17" i="190"/>
  <c r="F18" i="190"/>
  <c r="G20" i="190"/>
  <c r="F26" i="190"/>
  <c r="G27" i="190"/>
  <c r="L27" i="190"/>
  <c r="F32" i="190"/>
  <c r="G33" i="190"/>
  <c r="G11" i="196"/>
  <c r="G12" i="196"/>
  <c r="F29" i="196"/>
  <c r="L14" i="197"/>
  <c r="G33" i="197"/>
  <c r="L33" i="197"/>
  <c r="G17" i="199"/>
  <c r="G33" i="199"/>
  <c r="L13" i="200"/>
  <c r="F32" i="200"/>
  <c r="X9" i="217"/>
  <c r="X15" i="250"/>
  <c r="P32" i="229"/>
  <c r="V32" i="229"/>
  <c r="X32" i="229"/>
  <c r="W32" i="229"/>
  <c r="P34" i="229"/>
  <c r="X34" i="229"/>
  <c r="W34" i="229"/>
  <c r="V34" i="229"/>
  <c r="P34" i="230"/>
  <c r="W34" i="230"/>
  <c r="X34" i="230"/>
  <c r="V34" i="230"/>
  <c r="P33" i="230"/>
  <c r="V33" i="230"/>
  <c r="X33" i="230"/>
  <c r="W33" i="230"/>
  <c r="P34" i="231"/>
  <c r="V34" i="231"/>
  <c r="W34" i="231"/>
  <c r="X34" i="231"/>
  <c r="P32" i="231"/>
  <c r="X32" i="231"/>
  <c r="W32" i="231"/>
  <c r="V32" i="231"/>
  <c r="P33" i="232"/>
  <c r="X33" i="232"/>
  <c r="W33" i="232"/>
  <c r="V33" i="232"/>
  <c r="P32" i="232"/>
  <c r="X32" i="232"/>
  <c r="W32" i="232"/>
  <c r="V32" i="232"/>
  <c r="P34" i="232"/>
  <c r="W34" i="232"/>
  <c r="X34" i="232"/>
  <c r="V34" i="232"/>
  <c r="P34" i="242"/>
  <c r="X34" i="242"/>
  <c r="V34" i="242"/>
  <c r="W34" i="242"/>
  <c r="P32" i="242"/>
  <c r="W32" i="242"/>
  <c r="V32" i="242"/>
  <c r="X32" i="242"/>
  <c r="P34" i="243"/>
  <c r="V34" i="243"/>
  <c r="X34" i="243"/>
  <c r="W34" i="243"/>
  <c r="P32" i="243"/>
  <c r="W32" i="243"/>
  <c r="V32" i="243"/>
  <c r="X32" i="243"/>
  <c r="P33" i="243"/>
  <c r="V33" i="243"/>
  <c r="W33" i="243"/>
  <c r="X33" i="243"/>
  <c r="P32" i="244"/>
  <c r="X32" i="244"/>
  <c r="W32" i="244"/>
  <c r="V32" i="244"/>
  <c r="P34" i="244"/>
  <c r="V34" i="244"/>
  <c r="W34" i="244"/>
  <c r="X34" i="244"/>
  <c r="P32" i="245"/>
  <c r="W32" i="245"/>
  <c r="V32" i="245"/>
  <c r="X32" i="245"/>
  <c r="P34" i="245"/>
  <c r="V34" i="245"/>
  <c r="X34" i="245"/>
  <c r="W34" i="245"/>
  <c r="P33" i="246"/>
  <c r="V33" i="246"/>
  <c r="X33" i="246"/>
  <c r="W33" i="246"/>
  <c r="P32" i="246"/>
  <c r="W32" i="246"/>
  <c r="V32" i="246"/>
  <c r="X32" i="246"/>
  <c r="P34" i="246"/>
  <c r="X34" i="246"/>
  <c r="V34" i="246"/>
  <c r="W34" i="246"/>
  <c r="P33" i="247"/>
  <c r="X33" i="247"/>
  <c r="V33" i="247"/>
  <c r="W33" i="247"/>
  <c r="P34" i="247"/>
  <c r="X34" i="247"/>
  <c r="W34" i="247"/>
  <c r="V34" i="247"/>
  <c r="P32" i="247"/>
  <c r="V32" i="247"/>
  <c r="X32" i="247"/>
  <c r="W32" i="247"/>
  <c r="P34" i="248"/>
  <c r="X34" i="248"/>
  <c r="W34" i="248"/>
  <c r="V34" i="248"/>
  <c r="P32" i="248"/>
  <c r="V32" i="248"/>
  <c r="X32" i="248"/>
  <c r="W32" i="248"/>
  <c r="P33" i="248"/>
  <c r="X33" i="248"/>
  <c r="V33" i="248"/>
  <c r="W33" i="248"/>
  <c r="P34" i="249"/>
  <c r="X34" i="249"/>
  <c r="W34" i="249"/>
  <c r="V34" i="249"/>
  <c r="P33" i="249"/>
  <c r="W33" i="249"/>
  <c r="V33" i="249"/>
  <c r="X33" i="249"/>
  <c r="V32" i="249"/>
  <c r="X32" i="249"/>
  <c r="W32" i="249"/>
  <c r="P32" i="250"/>
  <c r="V32" i="250"/>
  <c r="W32" i="250"/>
  <c r="X32" i="250"/>
  <c r="P33" i="250"/>
  <c r="V33" i="250"/>
  <c r="X33" i="250"/>
  <c r="W33" i="250"/>
  <c r="P34" i="250"/>
  <c r="X34" i="250"/>
  <c r="W34" i="250"/>
  <c r="V34" i="250"/>
  <c r="P34" i="253"/>
  <c r="V34" i="253"/>
  <c r="X34" i="253"/>
  <c r="W34" i="253"/>
  <c r="P33" i="253"/>
  <c r="V33" i="253"/>
  <c r="W33" i="253"/>
  <c r="X33" i="253"/>
  <c r="W32" i="253"/>
  <c r="X32" i="253"/>
  <c r="V32" i="253"/>
  <c r="P34" i="223"/>
  <c r="V34" i="223"/>
  <c r="X34" i="223"/>
  <c r="W34" i="223"/>
  <c r="P33" i="223"/>
  <c r="V33" i="223"/>
  <c r="W33" i="223"/>
  <c r="X33" i="223"/>
  <c r="P32" i="223"/>
  <c r="W32" i="223"/>
  <c r="V32" i="223"/>
  <c r="X32" i="223"/>
  <c r="P32" i="224"/>
  <c r="X32" i="224"/>
  <c r="V32" i="224"/>
  <c r="W32" i="224"/>
  <c r="P33" i="224"/>
  <c r="X33" i="224"/>
  <c r="W33" i="224"/>
  <c r="V33" i="224"/>
  <c r="P34" i="224"/>
  <c r="W34" i="224"/>
  <c r="V34" i="224"/>
  <c r="X34" i="224"/>
  <c r="P33" i="225"/>
  <c r="X33" i="225"/>
  <c r="W33" i="225"/>
  <c r="V33" i="225"/>
  <c r="P32" i="225"/>
  <c r="X32" i="225"/>
  <c r="W32" i="225"/>
  <c r="V32" i="225"/>
  <c r="P32" i="226"/>
  <c r="X32" i="226"/>
  <c r="W32" i="226"/>
  <c r="V32" i="226"/>
  <c r="P33" i="226"/>
  <c r="W33" i="226"/>
  <c r="V33" i="226"/>
  <c r="X33" i="226"/>
  <c r="P34" i="226"/>
  <c r="V34" i="226"/>
  <c r="W34" i="226"/>
  <c r="X34" i="226"/>
  <c r="P32" i="211"/>
  <c r="X32" i="211"/>
  <c r="W32" i="211"/>
  <c r="V32" i="211"/>
  <c r="P32" i="212"/>
  <c r="X32" i="212"/>
  <c r="V32" i="212"/>
  <c r="W32" i="212"/>
  <c r="P33" i="212"/>
  <c r="X33" i="212"/>
  <c r="W33" i="212"/>
  <c r="V33" i="212"/>
  <c r="P34" i="212"/>
  <c r="W34" i="212"/>
  <c r="V34" i="212"/>
  <c r="X34" i="212"/>
  <c r="P34" i="213"/>
  <c r="X34" i="213"/>
  <c r="W34" i="213"/>
  <c r="V34" i="213"/>
  <c r="P32" i="213"/>
  <c r="W32" i="213"/>
  <c r="V32" i="213"/>
  <c r="X32" i="213"/>
  <c r="P33" i="213"/>
  <c r="V33" i="213"/>
  <c r="W33" i="213"/>
  <c r="X33" i="213"/>
  <c r="P34" i="215"/>
  <c r="X34" i="215"/>
  <c r="W34" i="215"/>
  <c r="V34" i="215"/>
  <c r="P32" i="215"/>
  <c r="W32" i="215"/>
  <c r="V32" i="215"/>
  <c r="X32" i="215"/>
  <c r="P32" i="216"/>
  <c r="X32" i="216"/>
  <c r="W32" i="216"/>
  <c r="V32" i="216"/>
  <c r="P34" i="216"/>
  <c r="V34" i="216"/>
  <c r="X34" i="216"/>
  <c r="W34" i="216"/>
  <c r="P34" i="217"/>
  <c r="V34" i="217"/>
  <c r="X34" i="217"/>
  <c r="W34" i="217"/>
  <c r="P32" i="217"/>
  <c r="W32" i="217"/>
  <c r="V32" i="217"/>
  <c r="X32" i="217"/>
  <c r="P34" i="218"/>
  <c r="W34" i="218"/>
  <c r="V34" i="218"/>
  <c r="X34" i="218"/>
  <c r="P32" i="218"/>
  <c r="X32" i="218"/>
  <c r="V32" i="218"/>
  <c r="W32" i="218"/>
  <c r="P32" i="219"/>
  <c r="V32" i="219"/>
  <c r="W32" i="219"/>
  <c r="X32" i="219"/>
  <c r="P34" i="220"/>
  <c r="W34" i="220"/>
  <c r="X34" i="220"/>
  <c r="V34" i="220"/>
  <c r="P33" i="220"/>
  <c r="X33" i="220"/>
  <c r="W33" i="220"/>
  <c r="V33" i="220"/>
  <c r="P32" i="220"/>
  <c r="X32" i="220"/>
  <c r="V32" i="220"/>
  <c r="W32" i="220"/>
  <c r="P32" i="221"/>
  <c r="X32" i="221"/>
  <c r="V32" i="221"/>
  <c r="W32" i="221"/>
  <c r="P34" i="221"/>
  <c r="W34" i="221"/>
  <c r="X34" i="221"/>
  <c r="V34" i="221"/>
  <c r="P33" i="221"/>
  <c r="X33" i="221"/>
  <c r="W33" i="221"/>
  <c r="V33" i="221"/>
  <c r="P32" i="209"/>
  <c r="X32" i="209"/>
  <c r="V32" i="209"/>
  <c r="W32" i="209"/>
  <c r="P34" i="209"/>
  <c r="W34" i="209"/>
  <c r="X34" i="209"/>
  <c r="V34" i="209"/>
  <c r="P33" i="208"/>
  <c r="W33" i="208"/>
  <c r="X33" i="208"/>
  <c r="V33" i="208"/>
  <c r="P34" i="208"/>
  <c r="V34" i="208"/>
  <c r="X34" i="208"/>
  <c r="W34" i="208"/>
  <c r="P32" i="208"/>
  <c r="X32" i="208"/>
  <c r="W32" i="208"/>
  <c r="V32" i="208"/>
  <c r="P33" i="207"/>
  <c r="W33" i="207"/>
  <c r="V33" i="207"/>
  <c r="X33" i="207"/>
  <c r="P34" i="207"/>
  <c r="V34" i="207"/>
  <c r="X34" i="207"/>
  <c r="W34" i="207"/>
  <c r="P32" i="207"/>
  <c r="X32" i="207"/>
  <c r="W32" i="207"/>
  <c r="V32" i="207"/>
  <c r="P34" i="206"/>
  <c r="X34" i="206"/>
  <c r="W34" i="206"/>
  <c r="V34" i="206"/>
  <c r="P32" i="206"/>
  <c r="V32" i="206"/>
  <c r="W32" i="206"/>
  <c r="X32" i="206"/>
  <c r="P34" i="205"/>
  <c r="W34" i="205"/>
  <c r="V34" i="205"/>
  <c r="X34" i="205"/>
  <c r="X32" i="205"/>
  <c r="W32" i="205"/>
  <c r="V32" i="205"/>
  <c r="P32" i="203"/>
  <c r="V32" i="203"/>
  <c r="X32" i="203"/>
  <c r="W32" i="203"/>
  <c r="P33" i="203"/>
  <c r="V33" i="203"/>
  <c r="W33" i="203"/>
  <c r="X33" i="203"/>
  <c r="P34" i="203"/>
  <c r="V34" i="203"/>
  <c r="W34" i="203"/>
  <c r="X34" i="203"/>
  <c r="P32" i="202"/>
  <c r="V32" i="202"/>
  <c r="X32" i="202"/>
  <c r="W32" i="202"/>
  <c r="P34" i="202"/>
  <c r="V34" i="202"/>
  <c r="X34" i="202"/>
  <c r="W34" i="202"/>
  <c r="P33" i="202"/>
  <c r="X33" i="202"/>
  <c r="V33" i="202"/>
  <c r="W33" i="202"/>
  <c r="P33" i="201"/>
  <c r="V33" i="201"/>
  <c r="X33" i="201"/>
  <c r="W33" i="201"/>
  <c r="V32" i="201"/>
  <c r="W32" i="201"/>
  <c r="X32" i="201"/>
  <c r="F33" i="200"/>
  <c r="F34" i="200"/>
  <c r="G34" i="200"/>
  <c r="L32" i="200"/>
  <c r="L33" i="200"/>
  <c r="L34" i="200"/>
  <c r="F33" i="199"/>
  <c r="F34" i="199"/>
  <c r="G34" i="199"/>
  <c r="L32" i="199"/>
  <c r="L33" i="199"/>
  <c r="L34" i="199"/>
  <c r="F33" i="198"/>
  <c r="F34" i="198"/>
  <c r="G34" i="198"/>
  <c r="L32" i="198"/>
  <c r="L33" i="198"/>
  <c r="L34" i="198"/>
  <c r="L34" i="197"/>
  <c r="W32" i="197"/>
  <c r="G34" i="197"/>
  <c r="L32" i="197"/>
  <c r="X32" i="197"/>
  <c r="L32" i="195"/>
  <c r="L33" i="195"/>
  <c r="L34" i="195"/>
  <c r="F33" i="196"/>
  <c r="L34" i="196"/>
  <c r="G34" i="196"/>
  <c r="L32" i="194"/>
  <c r="L33" i="194"/>
  <c r="G34" i="194"/>
  <c r="L34" i="194"/>
  <c r="F33" i="193"/>
  <c r="F34" i="193"/>
  <c r="G34" i="193"/>
  <c r="L32" i="193"/>
  <c r="L33" i="193"/>
  <c r="L34" i="193"/>
  <c r="L34" i="190"/>
  <c r="G34" i="190"/>
  <c r="L32" i="190"/>
  <c r="G34" i="189"/>
  <c r="F34" i="189"/>
  <c r="L34" i="189"/>
  <c r="L32" i="189"/>
  <c r="L3" i="254"/>
  <c r="P13" i="243"/>
  <c r="V13" i="243"/>
  <c r="G20" i="197"/>
  <c r="G12" i="189"/>
  <c r="L12" i="189"/>
  <c r="G17" i="189"/>
  <c r="X18" i="189"/>
  <c r="G21" i="189"/>
  <c r="F27" i="189"/>
  <c r="G28" i="189"/>
  <c r="F20" i="190"/>
  <c r="F10" i="193"/>
  <c r="L13" i="193"/>
  <c r="F16" i="193"/>
  <c r="G17" i="193"/>
  <c r="F16" i="194"/>
  <c r="G31" i="194"/>
  <c r="F19" i="195"/>
  <c r="F16" i="196"/>
  <c r="G17" i="196"/>
  <c r="L10" i="197"/>
  <c r="G12" i="197"/>
  <c r="F16" i="197"/>
  <c r="G22" i="197"/>
  <c r="G12" i="198"/>
  <c r="G16" i="198"/>
  <c r="F26" i="198"/>
  <c r="F27" i="198"/>
  <c r="P6" i="199"/>
  <c r="L24" i="199"/>
  <c r="F26" i="199"/>
  <c r="F27" i="199"/>
  <c r="L19" i="200"/>
  <c r="G24" i="200"/>
  <c r="G26" i="200"/>
  <c r="G27" i="200"/>
  <c r="W9" i="202"/>
  <c r="V18" i="209"/>
  <c r="W9" i="250"/>
  <c r="X10" i="245"/>
  <c r="P25" i="247"/>
  <c r="V25" i="247"/>
  <c r="W16" i="211"/>
  <c r="X16" i="211"/>
  <c r="V16" i="211"/>
  <c r="G26" i="197"/>
  <c r="F13" i="189"/>
  <c r="F14" i="189"/>
  <c r="F15" i="189"/>
  <c r="F16" i="189"/>
  <c r="F25" i="189"/>
  <c r="F26" i="189"/>
  <c r="G27" i="189"/>
  <c r="G16" i="190"/>
  <c r="G21" i="190"/>
  <c r="F25" i="190"/>
  <c r="G26" i="190"/>
  <c r="N9" i="193"/>
  <c r="G15" i="193"/>
  <c r="G16" i="193"/>
  <c r="F27" i="193"/>
  <c r="G16" i="194"/>
  <c r="P10" i="196"/>
  <c r="F26" i="196"/>
  <c r="F27" i="196"/>
  <c r="G28" i="196"/>
  <c r="F27" i="197"/>
  <c r="G28" i="197"/>
  <c r="G26" i="198"/>
  <c r="G26" i="199"/>
  <c r="G27" i="199"/>
  <c r="F16" i="200"/>
  <c r="F17" i="200"/>
  <c r="F18" i="200"/>
  <c r="F23" i="200"/>
  <c r="W11" i="218"/>
  <c r="V11" i="216"/>
  <c r="W9" i="225"/>
  <c r="X9" i="225"/>
  <c r="V9" i="225"/>
  <c r="W9" i="223"/>
  <c r="P15" i="250"/>
  <c r="V9" i="250"/>
  <c r="X9" i="246"/>
  <c r="V10" i="245"/>
  <c r="W13" i="243"/>
  <c r="V15" i="232"/>
  <c r="V31" i="213"/>
  <c r="X31" i="213"/>
  <c r="N12" i="189"/>
  <c r="P12" i="189" s="1"/>
  <c r="G13" i="189"/>
  <c r="L13" i="189"/>
  <c r="G14" i="189"/>
  <c r="L14" i="189"/>
  <c r="G15" i="189"/>
  <c r="L15" i="189"/>
  <c r="G16" i="189"/>
  <c r="L18" i="189"/>
  <c r="G25" i="189"/>
  <c r="G26" i="189"/>
  <c r="L30" i="190"/>
  <c r="N8" i="193"/>
  <c r="G12" i="193"/>
  <c r="G26" i="193"/>
  <c r="G27" i="193"/>
  <c r="P6" i="194"/>
  <c r="F11" i="195"/>
  <c r="L13" i="195"/>
  <c r="G28" i="195"/>
  <c r="F11" i="196"/>
  <c r="L22" i="196"/>
  <c r="G26" i="196"/>
  <c r="G27" i="196"/>
  <c r="G21" i="197"/>
  <c r="P22" i="197"/>
  <c r="G27" i="197"/>
  <c r="F30" i="197"/>
  <c r="G13" i="198"/>
  <c r="G17" i="198"/>
  <c r="L11" i="199"/>
  <c r="L20" i="199"/>
  <c r="F14" i="200"/>
  <c r="G16" i="200"/>
  <c r="L16" i="200"/>
  <c r="G17" i="200"/>
  <c r="L17" i="200"/>
  <c r="F22" i="200"/>
  <c r="L22" i="200"/>
  <c r="G28" i="200"/>
  <c r="W18" i="202"/>
  <c r="X11" i="218"/>
  <c r="P9" i="250"/>
  <c r="W9" i="246"/>
  <c r="X13" i="243"/>
  <c r="V9" i="242"/>
  <c r="S27" i="254"/>
  <c r="W21" i="219"/>
  <c r="V21" i="219"/>
  <c r="P31" i="213"/>
  <c r="P15" i="231"/>
  <c r="V15" i="231"/>
  <c r="W26" i="219"/>
  <c r="X26" i="219"/>
  <c r="P27" i="229"/>
  <c r="X27" i="229"/>
  <c r="W27" i="229"/>
  <c r="V27" i="229"/>
  <c r="P31" i="229"/>
  <c r="X31" i="229"/>
  <c r="W31" i="229"/>
  <c r="V31" i="229"/>
  <c r="P28" i="229"/>
  <c r="W28" i="229"/>
  <c r="V28" i="229"/>
  <c r="X28" i="229"/>
  <c r="P30" i="229"/>
  <c r="X30" i="229"/>
  <c r="W30" i="229"/>
  <c r="V30" i="229"/>
  <c r="P31" i="230"/>
  <c r="X31" i="230"/>
  <c r="W31" i="230"/>
  <c r="V31" i="230"/>
  <c r="P30" i="230"/>
  <c r="X30" i="230"/>
  <c r="W30" i="230"/>
  <c r="V30" i="230"/>
  <c r="P27" i="230"/>
  <c r="X27" i="230"/>
  <c r="W27" i="230"/>
  <c r="V27" i="230"/>
  <c r="P28" i="230"/>
  <c r="W28" i="230"/>
  <c r="V28" i="230"/>
  <c r="X28" i="230"/>
  <c r="P28" i="231"/>
  <c r="V28" i="231"/>
  <c r="W28" i="231"/>
  <c r="X28" i="231"/>
  <c r="P31" i="231"/>
  <c r="W31" i="231"/>
  <c r="V31" i="231"/>
  <c r="X31" i="231"/>
  <c r="P27" i="231"/>
  <c r="W27" i="231"/>
  <c r="V27" i="231"/>
  <c r="X27" i="231"/>
  <c r="P29" i="231"/>
  <c r="V29" i="231"/>
  <c r="X29" i="231"/>
  <c r="W29" i="231"/>
  <c r="P30" i="231"/>
  <c r="X30" i="231"/>
  <c r="W30" i="231"/>
  <c r="V30" i="231"/>
  <c r="W31" i="232"/>
  <c r="X31" i="232"/>
  <c r="V31" i="232"/>
  <c r="P27" i="232"/>
  <c r="W27" i="232"/>
  <c r="X27" i="232"/>
  <c r="V27" i="232"/>
  <c r="V28" i="232"/>
  <c r="W28" i="232"/>
  <c r="X28" i="232"/>
  <c r="P30" i="232"/>
  <c r="X30" i="232"/>
  <c r="W30" i="232"/>
  <c r="V30" i="232"/>
  <c r="P29" i="242"/>
  <c r="V29" i="242"/>
  <c r="X29" i="242"/>
  <c r="W29" i="242"/>
  <c r="P28" i="242"/>
  <c r="V28" i="242"/>
  <c r="W28" i="242"/>
  <c r="X28" i="242"/>
  <c r="P30" i="242"/>
  <c r="X30" i="242"/>
  <c r="W30" i="242"/>
  <c r="V30" i="242"/>
  <c r="P31" i="243"/>
  <c r="X31" i="243"/>
  <c r="V31" i="243"/>
  <c r="W31" i="243"/>
  <c r="P27" i="243"/>
  <c r="V27" i="243"/>
  <c r="X27" i="243"/>
  <c r="W27" i="243"/>
  <c r="P30" i="243"/>
  <c r="V30" i="243"/>
  <c r="W30" i="243"/>
  <c r="X30" i="243"/>
  <c r="P28" i="243"/>
  <c r="X28" i="243"/>
  <c r="W28" i="243"/>
  <c r="V28" i="243"/>
  <c r="P30" i="244"/>
  <c r="V30" i="244"/>
  <c r="X30" i="244"/>
  <c r="W30" i="244"/>
  <c r="P28" i="244"/>
  <c r="W28" i="244"/>
  <c r="V28" i="244"/>
  <c r="X28" i="244"/>
  <c r="X27" i="244"/>
  <c r="W27" i="244"/>
  <c r="V27" i="244"/>
  <c r="P31" i="244"/>
  <c r="X31" i="244"/>
  <c r="W31" i="244"/>
  <c r="V31" i="244"/>
  <c r="P31" i="245"/>
  <c r="W31" i="245"/>
  <c r="V31" i="245"/>
  <c r="X31" i="245"/>
  <c r="P28" i="245"/>
  <c r="W28" i="245"/>
  <c r="V28" i="245"/>
  <c r="X28" i="245"/>
  <c r="P27" i="245"/>
  <c r="X27" i="245"/>
  <c r="W27" i="245"/>
  <c r="V27" i="245"/>
  <c r="P30" i="245"/>
  <c r="X30" i="245"/>
  <c r="W30" i="245"/>
  <c r="V30" i="245"/>
  <c r="P31" i="246"/>
  <c r="W31" i="246"/>
  <c r="V31" i="246"/>
  <c r="X31" i="246"/>
  <c r="P28" i="246"/>
  <c r="V28" i="246"/>
  <c r="X28" i="246"/>
  <c r="W28" i="246"/>
  <c r="P30" i="246"/>
  <c r="X30" i="246"/>
  <c r="W30" i="246"/>
  <c r="V30" i="246"/>
  <c r="P27" i="246"/>
  <c r="W27" i="246"/>
  <c r="X27" i="246"/>
  <c r="V27" i="246"/>
  <c r="P30" i="247"/>
  <c r="W30" i="247"/>
  <c r="V30" i="247"/>
  <c r="X30" i="247"/>
  <c r="P28" i="247"/>
  <c r="X28" i="247"/>
  <c r="W28" i="247"/>
  <c r="V28" i="247"/>
  <c r="P27" i="247"/>
  <c r="V27" i="247"/>
  <c r="W27" i="247"/>
  <c r="X27" i="247"/>
  <c r="V31" i="247"/>
  <c r="X31" i="247"/>
  <c r="W31" i="247"/>
  <c r="P28" i="248"/>
  <c r="V28" i="248"/>
  <c r="X28" i="248"/>
  <c r="W28" i="248"/>
  <c r="P31" i="248"/>
  <c r="W31" i="248"/>
  <c r="X31" i="248"/>
  <c r="V31" i="248"/>
  <c r="P30" i="248"/>
  <c r="X30" i="248"/>
  <c r="W30" i="248"/>
  <c r="V30" i="248"/>
  <c r="P27" i="248"/>
  <c r="W27" i="248"/>
  <c r="V27" i="248"/>
  <c r="X27" i="248"/>
  <c r="P29" i="249"/>
  <c r="V29" i="249"/>
  <c r="X29" i="249"/>
  <c r="W29" i="249"/>
  <c r="P27" i="249"/>
  <c r="W27" i="249"/>
  <c r="V27" i="249"/>
  <c r="X27" i="249"/>
  <c r="P28" i="249"/>
  <c r="V28" i="249"/>
  <c r="X28" i="249"/>
  <c r="W28" i="249"/>
  <c r="W31" i="249"/>
  <c r="V31" i="249"/>
  <c r="X31" i="249"/>
  <c r="P30" i="249"/>
  <c r="X30" i="249"/>
  <c r="W30" i="249"/>
  <c r="V30" i="249"/>
  <c r="W31" i="250"/>
  <c r="V31" i="250"/>
  <c r="X31" i="250"/>
  <c r="P30" i="250"/>
  <c r="X30" i="250"/>
  <c r="W30" i="250"/>
  <c r="V30" i="250"/>
  <c r="P27" i="250"/>
  <c r="W27" i="250"/>
  <c r="V27" i="250"/>
  <c r="X27" i="250"/>
  <c r="P28" i="250"/>
  <c r="V28" i="250"/>
  <c r="W28" i="250"/>
  <c r="X28" i="250"/>
  <c r="P30" i="253"/>
  <c r="W30" i="253"/>
  <c r="V30" i="253"/>
  <c r="X30" i="253"/>
  <c r="P28" i="253"/>
  <c r="X28" i="253"/>
  <c r="V28" i="253"/>
  <c r="W28" i="253"/>
  <c r="P29" i="253"/>
  <c r="X29" i="253"/>
  <c r="W29" i="253"/>
  <c r="V29" i="253"/>
  <c r="P27" i="253"/>
  <c r="V27" i="253"/>
  <c r="W27" i="253"/>
  <c r="X27" i="253"/>
  <c r="P31" i="253"/>
  <c r="V31" i="253"/>
  <c r="X31" i="253"/>
  <c r="W31" i="253"/>
  <c r="X31" i="223"/>
  <c r="V31" i="223"/>
  <c r="W31" i="223"/>
  <c r="P31" i="223"/>
  <c r="P27" i="223"/>
  <c r="X27" i="223"/>
  <c r="V27" i="223"/>
  <c r="W27" i="223"/>
  <c r="X28" i="223"/>
  <c r="W28" i="223"/>
  <c r="V28" i="223"/>
  <c r="P30" i="223"/>
  <c r="V30" i="223"/>
  <c r="X30" i="223"/>
  <c r="W30" i="223"/>
  <c r="P27" i="224"/>
  <c r="X27" i="224"/>
  <c r="W27" i="224"/>
  <c r="V27" i="224"/>
  <c r="P30" i="224"/>
  <c r="V30" i="224"/>
  <c r="X30" i="224"/>
  <c r="W30" i="224"/>
  <c r="P29" i="224"/>
  <c r="V29" i="224"/>
  <c r="X29" i="224"/>
  <c r="W29" i="224"/>
  <c r="P28" i="224"/>
  <c r="W28" i="224"/>
  <c r="V28" i="224"/>
  <c r="X28" i="224"/>
  <c r="P31" i="224"/>
  <c r="X31" i="224"/>
  <c r="W31" i="224"/>
  <c r="V31" i="224"/>
  <c r="P26" i="225"/>
  <c r="W26" i="225"/>
  <c r="V26" i="225"/>
  <c r="X26" i="225"/>
  <c r="P31" i="225"/>
  <c r="X31" i="225"/>
  <c r="W31" i="225"/>
  <c r="V31" i="225"/>
  <c r="P29" i="225"/>
  <c r="W29" i="225"/>
  <c r="V29" i="225"/>
  <c r="X29" i="225"/>
  <c r="P30" i="225"/>
  <c r="V30" i="225"/>
  <c r="W30" i="225"/>
  <c r="X30" i="225"/>
  <c r="P28" i="226"/>
  <c r="X28" i="226"/>
  <c r="W28" i="226"/>
  <c r="V28" i="226"/>
  <c r="P27" i="226"/>
  <c r="X27" i="226"/>
  <c r="V27" i="226"/>
  <c r="W27" i="226"/>
  <c r="P30" i="226"/>
  <c r="V30" i="226"/>
  <c r="X30" i="226"/>
  <c r="W30" i="226"/>
  <c r="P27" i="211"/>
  <c r="W27" i="211"/>
  <c r="V27" i="211"/>
  <c r="X27" i="211"/>
  <c r="V28" i="211"/>
  <c r="W28" i="211"/>
  <c r="X28" i="211"/>
  <c r="P31" i="211"/>
  <c r="W31" i="211"/>
  <c r="X31" i="211"/>
  <c r="V31" i="211"/>
  <c r="P29" i="212"/>
  <c r="V29" i="212"/>
  <c r="X29" i="212"/>
  <c r="W29" i="212"/>
  <c r="P31" i="212"/>
  <c r="W31" i="212"/>
  <c r="V31" i="212"/>
  <c r="X31" i="212"/>
  <c r="V28" i="212"/>
  <c r="X28" i="212"/>
  <c r="W28" i="212"/>
  <c r="P30" i="212"/>
  <c r="X30" i="212"/>
  <c r="W30" i="212"/>
  <c r="V30" i="212"/>
  <c r="P27" i="212"/>
  <c r="W27" i="212"/>
  <c r="X27" i="212"/>
  <c r="V27" i="212"/>
  <c r="P30" i="213"/>
  <c r="W30" i="213"/>
  <c r="X30" i="213"/>
  <c r="V30" i="213"/>
  <c r="P27" i="213"/>
  <c r="V27" i="213"/>
  <c r="X27" i="213"/>
  <c r="W27" i="213"/>
  <c r="P29" i="213"/>
  <c r="X29" i="213"/>
  <c r="W29" i="213"/>
  <c r="V29" i="213"/>
  <c r="P28" i="213"/>
  <c r="X28" i="213"/>
  <c r="V28" i="213"/>
  <c r="W28" i="213"/>
  <c r="P31" i="215"/>
  <c r="W31" i="215"/>
  <c r="V31" i="215"/>
  <c r="X31" i="215"/>
  <c r="P30" i="215"/>
  <c r="X30" i="215"/>
  <c r="W30" i="215"/>
  <c r="V30" i="215"/>
  <c r="P28" i="215"/>
  <c r="V28" i="215"/>
  <c r="W28" i="215"/>
  <c r="X28" i="215"/>
  <c r="P29" i="215"/>
  <c r="X29" i="215"/>
  <c r="W29" i="215"/>
  <c r="V29" i="215"/>
  <c r="P31" i="216"/>
  <c r="X31" i="216"/>
  <c r="W31" i="216"/>
  <c r="V31" i="216"/>
  <c r="X27" i="216"/>
  <c r="V27" i="216"/>
  <c r="W27" i="216"/>
  <c r="P28" i="216"/>
  <c r="X28" i="216"/>
  <c r="W28" i="216"/>
  <c r="V28" i="216"/>
  <c r="P30" i="217"/>
  <c r="X30" i="217"/>
  <c r="W30" i="217"/>
  <c r="V30" i="217"/>
  <c r="P28" i="217"/>
  <c r="W28" i="217"/>
  <c r="V28" i="217"/>
  <c r="X28" i="217"/>
  <c r="P29" i="217"/>
  <c r="V29" i="217"/>
  <c r="W29" i="217"/>
  <c r="X29" i="217"/>
  <c r="P27" i="218"/>
  <c r="X27" i="218"/>
  <c r="V27" i="218"/>
  <c r="W27" i="218"/>
  <c r="P31" i="218"/>
  <c r="X31" i="218"/>
  <c r="W31" i="218"/>
  <c r="V31" i="218"/>
  <c r="P28" i="218"/>
  <c r="X28" i="218"/>
  <c r="W28" i="218"/>
  <c r="V28" i="218"/>
  <c r="P30" i="218"/>
  <c r="V30" i="218"/>
  <c r="W30" i="218"/>
  <c r="X30" i="218"/>
  <c r="P28" i="219"/>
  <c r="V28" i="219"/>
  <c r="X28" i="219"/>
  <c r="W28" i="219"/>
  <c r="P27" i="219"/>
  <c r="W27" i="219"/>
  <c r="X27" i="219"/>
  <c r="V27" i="219"/>
  <c r="P31" i="219"/>
  <c r="W31" i="219"/>
  <c r="V31" i="219"/>
  <c r="X31" i="219"/>
  <c r="P28" i="220"/>
  <c r="X28" i="220"/>
  <c r="W28" i="220"/>
  <c r="V28" i="220"/>
  <c r="P27" i="220"/>
  <c r="X27" i="220"/>
  <c r="V27" i="220"/>
  <c r="W27" i="220"/>
  <c r="X31" i="220"/>
  <c r="V31" i="220"/>
  <c r="W31" i="220"/>
  <c r="P29" i="220"/>
  <c r="W29" i="220"/>
  <c r="X29" i="220"/>
  <c r="V29" i="220"/>
  <c r="P30" i="220"/>
  <c r="V30" i="220"/>
  <c r="X30" i="220"/>
  <c r="W30" i="220"/>
  <c r="P28" i="221"/>
  <c r="X28" i="221"/>
  <c r="W28" i="221"/>
  <c r="V28" i="221"/>
  <c r="P27" i="221"/>
  <c r="X27" i="221"/>
  <c r="W27" i="221"/>
  <c r="V27" i="221"/>
  <c r="P30" i="221"/>
  <c r="W30" i="221"/>
  <c r="V30" i="221"/>
  <c r="X30" i="221"/>
  <c r="P31" i="221"/>
  <c r="V31" i="221"/>
  <c r="X31" i="221"/>
  <c r="W31" i="221"/>
  <c r="X31" i="209"/>
  <c r="W31" i="209"/>
  <c r="V31" i="209"/>
  <c r="P30" i="209"/>
  <c r="X30" i="209"/>
  <c r="W30" i="209"/>
  <c r="V30" i="209"/>
  <c r="P27" i="209"/>
  <c r="X27" i="209"/>
  <c r="W27" i="209"/>
  <c r="V27" i="209"/>
  <c r="P28" i="209"/>
  <c r="W28" i="209"/>
  <c r="X28" i="209"/>
  <c r="V28" i="209"/>
  <c r="P27" i="208"/>
  <c r="W27" i="208"/>
  <c r="X27" i="208"/>
  <c r="V27" i="208"/>
  <c r="P28" i="208"/>
  <c r="V28" i="208"/>
  <c r="X28" i="208"/>
  <c r="W28" i="208"/>
  <c r="P31" i="208"/>
  <c r="W31" i="208"/>
  <c r="X31" i="208"/>
  <c r="V31" i="208"/>
  <c r="P30" i="207"/>
  <c r="X30" i="207"/>
  <c r="W30" i="207"/>
  <c r="V30" i="207"/>
  <c r="P29" i="207"/>
  <c r="V29" i="207"/>
  <c r="W29" i="207"/>
  <c r="X29" i="207"/>
  <c r="P31" i="207"/>
  <c r="X31" i="207"/>
  <c r="W31" i="207"/>
  <c r="V31" i="207"/>
  <c r="P28" i="207"/>
  <c r="W28" i="207"/>
  <c r="X28" i="207"/>
  <c r="V28" i="207"/>
  <c r="P29" i="206"/>
  <c r="X29" i="206"/>
  <c r="W29" i="206"/>
  <c r="V29" i="206"/>
  <c r="P28" i="206"/>
  <c r="V28" i="206"/>
  <c r="X28" i="206"/>
  <c r="W28" i="206"/>
  <c r="P30" i="206"/>
  <c r="X30" i="206"/>
  <c r="W30" i="206"/>
  <c r="V30" i="206"/>
  <c r="P27" i="206"/>
  <c r="W27" i="206"/>
  <c r="X27" i="206"/>
  <c r="V27" i="206"/>
  <c r="P31" i="206"/>
  <c r="W31" i="206"/>
  <c r="V31" i="206"/>
  <c r="X31" i="206"/>
  <c r="P27" i="205"/>
  <c r="V27" i="205"/>
  <c r="W27" i="205"/>
  <c r="X27" i="205"/>
  <c r="P29" i="205"/>
  <c r="X29" i="205"/>
  <c r="W29" i="205"/>
  <c r="V29" i="205"/>
  <c r="P30" i="205"/>
  <c r="W30" i="205"/>
  <c r="X30" i="205"/>
  <c r="V30" i="205"/>
  <c r="P31" i="205"/>
  <c r="V31" i="205"/>
  <c r="W31" i="205"/>
  <c r="X31" i="205"/>
  <c r="P28" i="205"/>
  <c r="X28" i="205"/>
  <c r="W28" i="205"/>
  <c r="V28" i="205"/>
  <c r="P29" i="203"/>
  <c r="W29" i="203"/>
  <c r="V29" i="203"/>
  <c r="X29" i="203"/>
  <c r="P30" i="203"/>
  <c r="W30" i="203"/>
  <c r="X30" i="203"/>
  <c r="V30" i="203"/>
  <c r="P31" i="203"/>
  <c r="V31" i="203"/>
  <c r="X31" i="203"/>
  <c r="W31" i="203"/>
  <c r="P28" i="203"/>
  <c r="X28" i="203"/>
  <c r="W28" i="203"/>
  <c r="V28" i="203"/>
  <c r="P31" i="202"/>
  <c r="X31" i="202"/>
  <c r="V31" i="202"/>
  <c r="W31" i="202"/>
  <c r="P28" i="202"/>
  <c r="V28" i="202"/>
  <c r="X28" i="202"/>
  <c r="W28" i="202"/>
  <c r="P29" i="202"/>
  <c r="V29" i="202"/>
  <c r="X29" i="202"/>
  <c r="W29" i="202"/>
  <c r="X27" i="202"/>
  <c r="W27" i="202"/>
  <c r="V27" i="202"/>
  <c r="P29" i="201"/>
  <c r="W29" i="201"/>
  <c r="V29" i="201"/>
  <c r="X29" i="201"/>
  <c r="P31" i="201"/>
  <c r="W31" i="201"/>
  <c r="V31" i="201"/>
  <c r="X31" i="201"/>
  <c r="P27" i="201"/>
  <c r="X27" i="201"/>
  <c r="V27" i="201"/>
  <c r="W27" i="201"/>
  <c r="P30" i="201"/>
  <c r="W30" i="201"/>
  <c r="V30" i="201"/>
  <c r="X30" i="201"/>
  <c r="F28" i="200"/>
  <c r="F29" i="200"/>
  <c r="F30" i="200"/>
  <c r="F31" i="200"/>
  <c r="G29" i="200"/>
  <c r="G30" i="200"/>
  <c r="G31" i="200"/>
  <c r="L27" i="200"/>
  <c r="L28" i="200"/>
  <c r="L29" i="200"/>
  <c r="L30" i="200"/>
  <c r="L31" i="200"/>
  <c r="F28" i="199"/>
  <c r="F29" i="199"/>
  <c r="F30" i="199"/>
  <c r="F31" i="199"/>
  <c r="G29" i="199"/>
  <c r="G30" i="199"/>
  <c r="G31" i="199"/>
  <c r="L27" i="199"/>
  <c r="L28" i="199"/>
  <c r="L29" i="199"/>
  <c r="L30" i="199"/>
  <c r="L31" i="199"/>
  <c r="G29" i="198"/>
  <c r="L27" i="198"/>
  <c r="L28" i="198"/>
  <c r="L29" i="198"/>
  <c r="L30" i="198"/>
  <c r="F28" i="198"/>
  <c r="F29" i="198"/>
  <c r="F30" i="198"/>
  <c r="F28" i="197"/>
  <c r="F29" i="197"/>
  <c r="O29" i="197"/>
  <c r="G29" i="197"/>
  <c r="V29" i="197"/>
  <c r="F31" i="197"/>
  <c r="L27" i="197"/>
  <c r="L28" i="197"/>
  <c r="L29" i="197"/>
  <c r="W29" i="197"/>
  <c r="G30" i="197"/>
  <c r="G31" i="197"/>
  <c r="X29" i="197"/>
  <c r="L30" i="197"/>
  <c r="L31" i="197"/>
  <c r="L28" i="195"/>
  <c r="L30" i="195"/>
  <c r="L29" i="195"/>
  <c r="L31" i="195"/>
  <c r="F28" i="195"/>
  <c r="F29" i="195"/>
  <c r="F30" i="195"/>
  <c r="F31" i="195"/>
  <c r="G29" i="195"/>
  <c r="G30" i="195"/>
  <c r="G31" i="195"/>
  <c r="F31" i="196"/>
  <c r="F30" i="196"/>
  <c r="G29" i="196"/>
  <c r="G30" i="196"/>
  <c r="G31" i="196"/>
  <c r="L27" i="196"/>
  <c r="L28" i="196"/>
  <c r="L29" i="196"/>
  <c r="L30" i="196"/>
  <c r="L31" i="196"/>
  <c r="G29" i="194"/>
  <c r="L31" i="194"/>
  <c r="F31" i="194"/>
  <c r="L27" i="194"/>
  <c r="L28" i="194"/>
  <c r="L29" i="194"/>
  <c r="L30" i="194"/>
  <c r="F28" i="194"/>
  <c r="F29" i="194"/>
  <c r="F30" i="194"/>
  <c r="F31" i="193"/>
  <c r="G31" i="193"/>
  <c r="L31" i="193"/>
  <c r="F28" i="193"/>
  <c r="F29" i="193"/>
  <c r="F30" i="193"/>
  <c r="G29" i="193"/>
  <c r="G30" i="193"/>
  <c r="L27" i="193"/>
  <c r="L28" i="193"/>
  <c r="L29" i="193"/>
  <c r="L30" i="193"/>
  <c r="L28" i="190"/>
  <c r="L29" i="190"/>
  <c r="L31" i="190"/>
  <c r="F28" i="190"/>
  <c r="F29" i="190"/>
  <c r="F30" i="190"/>
  <c r="F31" i="190"/>
  <c r="G29" i="190"/>
  <c r="G30" i="190"/>
  <c r="G31" i="190"/>
  <c r="V27" i="189"/>
  <c r="F28" i="189"/>
  <c r="F29" i="189"/>
  <c r="F30" i="189"/>
  <c r="V30" i="189"/>
  <c r="F31" i="189"/>
  <c r="V31" i="189"/>
  <c r="W27" i="189"/>
  <c r="G29" i="189"/>
  <c r="G30" i="189"/>
  <c r="W30" i="189"/>
  <c r="G31" i="189"/>
  <c r="W31" i="189"/>
  <c r="L27" i="189"/>
  <c r="L28" i="189"/>
  <c r="L29" i="189"/>
  <c r="L30" i="189"/>
  <c r="L31" i="189"/>
  <c r="P26" i="229"/>
  <c r="X26" i="229"/>
  <c r="W26" i="229"/>
  <c r="V26" i="229"/>
  <c r="P19" i="229"/>
  <c r="X19" i="229"/>
  <c r="W19" i="229"/>
  <c r="V19" i="229"/>
  <c r="P23" i="229"/>
  <c r="X23" i="229"/>
  <c r="W23" i="229"/>
  <c r="V23" i="229"/>
  <c r="P22" i="229"/>
  <c r="X22" i="229"/>
  <c r="W22" i="229"/>
  <c r="V22" i="229"/>
  <c r="P24" i="229"/>
  <c r="W24" i="229"/>
  <c r="V24" i="229"/>
  <c r="X24" i="229"/>
  <c r="V25" i="229"/>
  <c r="W25" i="229"/>
  <c r="X25" i="229"/>
  <c r="P20" i="229"/>
  <c r="W20" i="229"/>
  <c r="X20" i="229"/>
  <c r="V20" i="229"/>
  <c r="P26" i="230"/>
  <c r="X26" i="230"/>
  <c r="W26" i="230"/>
  <c r="V26" i="230"/>
  <c r="P24" i="230"/>
  <c r="W24" i="230"/>
  <c r="V24" i="230"/>
  <c r="X24" i="230"/>
  <c r="P25" i="230"/>
  <c r="V25" i="230"/>
  <c r="X25" i="230"/>
  <c r="W25" i="230"/>
  <c r="P23" i="230"/>
  <c r="X23" i="230"/>
  <c r="W23" i="230"/>
  <c r="V23" i="230"/>
  <c r="P21" i="230"/>
  <c r="V21" i="230"/>
  <c r="X21" i="230"/>
  <c r="W21" i="230"/>
  <c r="P22" i="230"/>
  <c r="X22" i="230"/>
  <c r="W22" i="230"/>
  <c r="V22" i="230"/>
  <c r="P20" i="230"/>
  <c r="W20" i="230"/>
  <c r="V20" i="230"/>
  <c r="X20" i="230"/>
  <c r="P19" i="230"/>
  <c r="X19" i="230"/>
  <c r="W19" i="230"/>
  <c r="V19" i="230"/>
  <c r="P26" i="231"/>
  <c r="W26" i="231"/>
  <c r="V26" i="231"/>
  <c r="X26" i="231"/>
  <c r="P24" i="231"/>
  <c r="V24" i="231"/>
  <c r="X24" i="231"/>
  <c r="W24" i="231"/>
  <c r="P22" i="231"/>
  <c r="W22" i="231"/>
  <c r="V22" i="231"/>
  <c r="X22" i="231"/>
  <c r="P23" i="231"/>
  <c r="V23" i="231"/>
  <c r="X23" i="231"/>
  <c r="W23" i="231"/>
  <c r="P20" i="231"/>
  <c r="X20" i="231"/>
  <c r="V20" i="231"/>
  <c r="W20" i="231"/>
  <c r="P19" i="231"/>
  <c r="V19" i="231"/>
  <c r="X19" i="231"/>
  <c r="W19" i="231"/>
  <c r="P26" i="232"/>
  <c r="X26" i="232"/>
  <c r="W26" i="232"/>
  <c r="V26" i="232"/>
  <c r="P24" i="232"/>
  <c r="W24" i="232"/>
  <c r="X24" i="232"/>
  <c r="V24" i="232"/>
  <c r="P21" i="232"/>
  <c r="V21" i="232"/>
  <c r="W21" i="232"/>
  <c r="X21" i="232"/>
  <c r="P23" i="232"/>
  <c r="X23" i="232"/>
  <c r="W23" i="232"/>
  <c r="V23" i="232"/>
  <c r="W20" i="232"/>
  <c r="V20" i="232"/>
  <c r="X20" i="232"/>
  <c r="X19" i="232"/>
  <c r="W19" i="232"/>
  <c r="V19" i="232"/>
  <c r="P25" i="232"/>
  <c r="V25" i="232"/>
  <c r="W25" i="232"/>
  <c r="X25" i="232"/>
  <c r="P22" i="232"/>
  <c r="X22" i="232"/>
  <c r="W22" i="232"/>
  <c r="V22" i="232"/>
  <c r="P26" i="242"/>
  <c r="X26" i="242"/>
  <c r="W26" i="242"/>
  <c r="V26" i="242"/>
  <c r="P20" i="242"/>
  <c r="V20" i="242"/>
  <c r="W20" i="242"/>
  <c r="X20" i="242"/>
  <c r="P19" i="242"/>
  <c r="W19" i="242"/>
  <c r="V19" i="242"/>
  <c r="X19" i="242"/>
  <c r="P23" i="242"/>
  <c r="W23" i="242"/>
  <c r="X23" i="242"/>
  <c r="V23" i="242"/>
  <c r="P24" i="242"/>
  <c r="V24" i="242"/>
  <c r="W24" i="242"/>
  <c r="X24" i="242"/>
  <c r="P22" i="242"/>
  <c r="X22" i="242"/>
  <c r="W22" i="242"/>
  <c r="V22" i="242"/>
  <c r="P26" i="243"/>
  <c r="W26" i="243"/>
  <c r="V26" i="243"/>
  <c r="X26" i="243"/>
  <c r="P25" i="243"/>
  <c r="X25" i="243"/>
  <c r="W25" i="243"/>
  <c r="V25" i="243"/>
  <c r="P22" i="243"/>
  <c r="W22" i="243"/>
  <c r="V22" i="243"/>
  <c r="X22" i="243"/>
  <c r="V20" i="243"/>
  <c r="X20" i="243"/>
  <c r="W20" i="243"/>
  <c r="P23" i="243"/>
  <c r="V23" i="243"/>
  <c r="W23" i="243"/>
  <c r="X23" i="243"/>
  <c r="P19" i="243"/>
  <c r="W19" i="243"/>
  <c r="V19" i="243"/>
  <c r="X19" i="243"/>
  <c r="P24" i="243"/>
  <c r="X24" i="243"/>
  <c r="V24" i="243"/>
  <c r="W24" i="243"/>
  <c r="P26" i="244"/>
  <c r="W26" i="244"/>
  <c r="V26" i="244"/>
  <c r="X26" i="244"/>
  <c r="P24" i="244"/>
  <c r="X24" i="244"/>
  <c r="W24" i="244"/>
  <c r="V24" i="244"/>
  <c r="V23" i="244"/>
  <c r="X23" i="244"/>
  <c r="W23" i="244"/>
  <c r="P19" i="244"/>
  <c r="V19" i="244"/>
  <c r="X19" i="244"/>
  <c r="W19" i="244"/>
  <c r="P20" i="244"/>
  <c r="X20" i="244"/>
  <c r="W20" i="244"/>
  <c r="V20" i="244"/>
  <c r="P24" i="245"/>
  <c r="X24" i="245"/>
  <c r="V24" i="245"/>
  <c r="W24" i="245"/>
  <c r="P25" i="245"/>
  <c r="W25" i="245"/>
  <c r="X25" i="245"/>
  <c r="V25" i="245"/>
  <c r="P23" i="245"/>
  <c r="V23" i="245"/>
  <c r="X23" i="245"/>
  <c r="W23" i="245"/>
  <c r="P20" i="245"/>
  <c r="X20" i="245"/>
  <c r="W20" i="245"/>
  <c r="V20" i="245"/>
  <c r="P19" i="245"/>
  <c r="X19" i="245"/>
  <c r="W19" i="245"/>
  <c r="V19" i="245"/>
  <c r="P22" i="245"/>
  <c r="V22" i="245"/>
  <c r="W22" i="245"/>
  <c r="X22" i="245"/>
  <c r="P21" i="245"/>
  <c r="W21" i="245"/>
  <c r="V21" i="245"/>
  <c r="X21" i="245"/>
  <c r="P26" i="246"/>
  <c r="V26" i="246"/>
  <c r="W26" i="246"/>
  <c r="X26" i="246"/>
  <c r="P20" i="246"/>
  <c r="X20" i="246"/>
  <c r="W20" i="246"/>
  <c r="V20" i="246"/>
  <c r="P23" i="246"/>
  <c r="X23" i="246"/>
  <c r="V23" i="246"/>
  <c r="W23" i="246"/>
  <c r="P25" i="246"/>
  <c r="W25" i="246"/>
  <c r="X25" i="246"/>
  <c r="V25" i="246"/>
  <c r="P22" i="246"/>
  <c r="V22" i="246"/>
  <c r="W22" i="246"/>
  <c r="X22" i="246"/>
  <c r="P24" i="246"/>
  <c r="X24" i="246"/>
  <c r="W24" i="246"/>
  <c r="V24" i="246"/>
  <c r="P21" i="246"/>
  <c r="W21" i="246"/>
  <c r="V21" i="246"/>
  <c r="X21" i="246"/>
  <c r="P26" i="247"/>
  <c r="X26" i="247"/>
  <c r="W26" i="247"/>
  <c r="V26" i="247"/>
  <c r="P22" i="247"/>
  <c r="X22" i="247"/>
  <c r="W22" i="247"/>
  <c r="V22" i="247"/>
  <c r="W23" i="247"/>
  <c r="V23" i="247"/>
  <c r="X23" i="247"/>
  <c r="P20" i="247"/>
  <c r="V20" i="247"/>
  <c r="X20" i="247"/>
  <c r="W20" i="247"/>
  <c r="V24" i="247"/>
  <c r="W24" i="247"/>
  <c r="X24" i="247"/>
  <c r="W19" i="247"/>
  <c r="V19" i="247"/>
  <c r="X19" i="247"/>
  <c r="P26" i="248"/>
  <c r="V26" i="248"/>
  <c r="X26" i="248"/>
  <c r="W26" i="248"/>
  <c r="P21" i="248"/>
  <c r="X21" i="248"/>
  <c r="W21" i="248"/>
  <c r="V21" i="248"/>
  <c r="P24" i="248"/>
  <c r="X24" i="248"/>
  <c r="V24" i="248"/>
  <c r="W24" i="248"/>
  <c r="P20" i="248"/>
  <c r="X20" i="248"/>
  <c r="V20" i="248"/>
  <c r="W20" i="248"/>
  <c r="P22" i="248"/>
  <c r="W22" i="248"/>
  <c r="V22" i="248"/>
  <c r="X22" i="248"/>
  <c r="V23" i="248"/>
  <c r="X23" i="248"/>
  <c r="W23" i="248"/>
  <c r="P26" i="249"/>
  <c r="X26" i="249"/>
  <c r="W26" i="249"/>
  <c r="V26" i="249"/>
  <c r="P24" i="249"/>
  <c r="W24" i="249"/>
  <c r="V24" i="249"/>
  <c r="X24" i="249"/>
  <c r="P19" i="249"/>
  <c r="V19" i="249"/>
  <c r="X19" i="249"/>
  <c r="W19" i="249"/>
  <c r="P22" i="249"/>
  <c r="X22" i="249"/>
  <c r="W22" i="249"/>
  <c r="V22" i="249"/>
  <c r="W20" i="249"/>
  <c r="X20" i="249"/>
  <c r="V20" i="249"/>
  <c r="P25" i="249"/>
  <c r="V25" i="249"/>
  <c r="W25" i="249"/>
  <c r="X25" i="249"/>
  <c r="P26" i="250"/>
  <c r="W26" i="250"/>
  <c r="V26" i="250"/>
  <c r="X26" i="250"/>
  <c r="P19" i="250"/>
  <c r="V19" i="250"/>
  <c r="W19" i="250"/>
  <c r="X19" i="250"/>
  <c r="P23" i="250"/>
  <c r="V23" i="250"/>
  <c r="W23" i="250"/>
  <c r="X23" i="250"/>
  <c r="P24" i="250"/>
  <c r="V24" i="250"/>
  <c r="X24" i="250"/>
  <c r="W24" i="250"/>
  <c r="P22" i="250"/>
  <c r="W22" i="250"/>
  <c r="X22" i="250"/>
  <c r="V22" i="250"/>
  <c r="P20" i="250"/>
  <c r="X20" i="250"/>
  <c r="W20" i="250"/>
  <c r="V20" i="250"/>
  <c r="P21" i="250"/>
  <c r="X21" i="250"/>
  <c r="W21" i="250"/>
  <c r="V21" i="250"/>
  <c r="P26" i="253"/>
  <c r="X26" i="253"/>
  <c r="W26" i="253"/>
  <c r="V26" i="253"/>
  <c r="P25" i="253"/>
  <c r="V25" i="253"/>
  <c r="W25" i="253"/>
  <c r="X25" i="253"/>
  <c r="P20" i="253"/>
  <c r="W20" i="253"/>
  <c r="V20" i="253"/>
  <c r="X20" i="253"/>
  <c r="P24" i="253"/>
  <c r="W24" i="253"/>
  <c r="V24" i="253"/>
  <c r="X24" i="253"/>
  <c r="P23" i="253"/>
  <c r="X23" i="253"/>
  <c r="W23" i="253"/>
  <c r="V23" i="253"/>
  <c r="P21" i="253"/>
  <c r="V21" i="253"/>
  <c r="X21" i="253"/>
  <c r="W21" i="253"/>
  <c r="P22" i="253"/>
  <c r="X22" i="253"/>
  <c r="V22" i="253"/>
  <c r="W22" i="253"/>
  <c r="P19" i="253"/>
  <c r="X19" i="253"/>
  <c r="W19" i="253"/>
  <c r="V19" i="253"/>
  <c r="P19" i="223"/>
  <c r="X19" i="223"/>
  <c r="W19" i="223"/>
  <c r="V19" i="223"/>
  <c r="P26" i="223"/>
  <c r="X26" i="223"/>
  <c r="W26" i="223"/>
  <c r="V26" i="223"/>
  <c r="P19" i="224"/>
  <c r="X19" i="224"/>
  <c r="W19" i="224"/>
  <c r="V19" i="224"/>
  <c r="P25" i="224"/>
  <c r="V25" i="224"/>
  <c r="W25" i="224"/>
  <c r="X25" i="224"/>
  <c r="P22" i="224"/>
  <c r="X22" i="224"/>
  <c r="V22" i="224"/>
  <c r="W22" i="224"/>
  <c r="P21" i="224"/>
  <c r="V21" i="224"/>
  <c r="W21" i="224"/>
  <c r="X21" i="224"/>
  <c r="P24" i="224"/>
  <c r="W24" i="224"/>
  <c r="V24" i="224"/>
  <c r="X24" i="224"/>
  <c r="P23" i="224"/>
  <c r="X23" i="224"/>
  <c r="W23" i="224"/>
  <c r="V23" i="224"/>
  <c r="P20" i="224"/>
  <c r="W20" i="224"/>
  <c r="V20" i="224"/>
  <c r="X20" i="224"/>
  <c r="P27" i="225"/>
  <c r="V27" i="225"/>
  <c r="X27" i="225"/>
  <c r="W27" i="225"/>
  <c r="P25" i="225"/>
  <c r="X25" i="225"/>
  <c r="W25" i="225"/>
  <c r="V25" i="225"/>
  <c r="P23" i="225"/>
  <c r="V23" i="225"/>
  <c r="X23" i="225"/>
  <c r="W23" i="225"/>
  <c r="P21" i="225"/>
  <c r="X21" i="225"/>
  <c r="W21" i="225"/>
  <c r="V21" i="225"/>
  <c r="P19" i="225"/>
  <c r="V19" i="225"/>
  <c r="W19" i="225"/>
  <c r="X19" i="225"/>
  <c r="P20" i="225"/>
  <c r="X20" i="225"/>
  <c r="V20" i="225"/>
  <c r="W20" i="225"/>
  <c r="P26" i="226"/>
  <c r="X26" i="226"/>
  <c r="W26" i="226"/>
  <c r="V26" i="226"/>
  <c r="P25" i="226"/>
  <c r="V25" i="226"/>
  <c r="X25" i="226"/>
  <c r="W25" i="226"/>
  <c r="W24" i="226"/>
  <c r="X24" i="226"/>
  <c r="V24" i="226"/>
  <c r="X20" i="226"/>
  <c r="W20" i="226"/>
  <c r="V20" i="226"/>
  <c r="P23" i="226"/>
  <c r="X23" i="226"/>
  <c r="W23" i="226"/>
  <c r="V23" i="226"/>
  <c r="P19" i="226"/>
  <c r="V19" i="226"/>
  <c r="X19" i="226"/>
  <c r="W19" i="226"/>
  <c r="P22" i="226"/>
  <c r="X22" i="226"/>
  <c r="V22" i="226"/>
  <c r="W22" i="226"/>
  <c r="P22" i="211"/>
  <c r="X22" i="211"/>
  <c r="W22" i="211"/>
  <c r="V22" i="211"/>
  <c r="P19" i="211"/>
  <c r="W19" i="211"/>
  <c r="V19" i="211"/>
  <c r="X19" i="211"/>
  <c r="V20" i="211"/>
  <c r="X20" i="211"/>
  <c r="W20" i="211"/>
  <c r="P26" i="212"/>
  <c r="W26" i="212"/>
  <c r="V26" i="212"/>
  <c r="X26" i="212"/>
  <c r="P24" i="212"/>
  <c r="X24" i="212"/>
  <c r="W24" i="212"/>
  <c r="V24" i="212"/>
  <c r="P23" i="212"/>
  <c r="V23" i="212"/>
  <c r="X23" i="212"/>
  <c r="W23" i="212"/>
  <c r="P20" i="212"/>
  <c r="X20" i="212"/>
  <c r="W20" i="212"/>
  <c r="V20" i="212"/>
  <c r="P22" i="212"/>
  <c r="W22" i="212"/>
  <c r="V22" i="212"/>
  <c r="X22" i="212"/>
  <c r="X25" i="212"/>
  <c r="W25" i="212"/>
  <c r="V25" i="212"/>
  <c r="X21" i="212"/>
  <c r="W21" i="212"/>
  <c r="V21" i="212"/>
  <c r="P26" i="213"/>
  <c r="V26" i="213"/>
  <c r="X26" i="213"/>
  <c r="W26" i="213"/>
  <c r="W22" i="213"/>
  <c r="X22" i="213"/>
  <c r="V22" i="213"/>
  <c r="P21" i="213"/>
  <c r="X21" i="213"/>
  <c r="W21" i="213"/>
  <c r="V21" i="213"/>
  <c r="P24" i="213"/>
  <c r="V24" i="213"/>
  <c r="X24" i="213"/>
  <c r="W24" i="213"/>
  <c r="P25" i="213"/>
  <c r="X25" i="213"/>
  <c r="W25" i="213"/>
  <c r="V25" i="213"/>
  <c r="P26" i="215"/>
  <c r="V26" i="215"/>
  <c r="X26" i="215"/>
  <c r="W26" i="215"/>
  <c r="P24" i="215"/>
  <c r="X24" i="215"/>
  <c r="W24" i="215"/>
  <c r="V24" i="215"/>
  <c r="P23" i="215"/>
  <c r="X23" i="215"/>
  <c r="W23" i="215"/>
  <c r="V23" i="215"/>
  <c r="P20" i="215"/>
  <c r="X20" i="215"/>
  <c r="W20" i="215"/>
  <c r="V20" i="215"/>
  <c r="P19" i="215"/>
  <c r="X19" i="215"/>
  <c r="W19" i="215"/>
  <c r="V19" i="215"/>
  <c r="P26" i="216"/>
  <c r="X26" i="216"/>
  <c r="W26" i="216"/>
  <c r="V26" i="216"/>
  <c r="P23" i="216"/>
  <c r="V23" i="216"/>
  <c r="X23" i="216"/>
  <c r="W23" i="216"/>
  <c r="P22" i="216"/>
  <c r="V22" i="216"/>
  <c r="X22" i="216"/>
  <c r="W22" i="216"/>
  <c r="P19" i="216"/>
  <c r="W19" i="216"/>
  <c r="X19" i="216"/>
  <c r="V19" i="216"/>
  <c r="P20" i="216"/>
  <c r="X20" i="216"/>
  <c r="W20" i="216"/>
  <c r="V20" i="216"/>
  <c r="X24" i="216"/>
  <c r="V24" i="216"/>
  <c r="W24" i="216"/>
  <c r="P26" i="217"/>
  <c r="X26" i="217"/>
  <c r="W26" i="217"/>
  <c r="V26" i="217"/>
  <c r="W24" i="217"/>
  <c r="V24" i="217"/>
  <c r="X24" i="217"/>
  <c r="P20" i="217"/>
  <c r="W20" i="217"/>
  <c r="X20" i="217"/>
  <c r="V20" i="217"/>
  <c r="P22" i="217"/>
  <c r="X22" i="217"/>
  <c r="W22" i="217"/>
  <c r="V22" i="217"/>
  <c r="P19" i="217"/>
  <c r="X19" i="217"/>
  <c r="W19" i="217"/>
  <c r="V19" i="217"/>
  <c r="P23" i="217"/>
  <c r="X23" i="217"/>
  <c r="W23" i="217"/>
  <c r="V23" i="217"/>
  <c r="P21" i="217"/>
  <c r="V21" i="217"/>
  <c r="W21" i="217"/>
  <c r="X21" i="217"/>
  <c r="P23" i="218"/>
  <c r="V23" i="218"/>
  <c r="W23" i="218"/>
  <c r="X23" i="218"/>
  <c r="P22" i="218"/>
  <c r="W22" i="218"/>
  <c r="X22" i="218"/>
  <c r="V22" i="218"/>
  <c r="P24" i="218"/>
  <c r="X24" i="218"/>
  <c r="W24" i="218"/>
  <c r="V24" i="218"/>
  <c r="P19" i="218"/>
  <c r="V19" i="218"/>
  <c r="X19" i="218"/>
  <c r="W19" i="218"/>
  <c r="P22" i="219"/>
  <c r="W22" i="219"/>
  <c r="X22" i="219"/>
  <c r="V22" i="219"/>
  <c r="P19" i="219"/>
  <c r="V19" i="219"/>
  <c r="X19" i="219"/>
  <c r="W19" i="219"/>
  <c r="P23" i="219"/>
  <c r="V23" i="219"/>
  <c r="W23" i="219"/>
  <c r="X23" i="219"/>
  <c r="P24" i="219"/>
  <c r="V24" i="219"/>
  <c r="X24" i="219"/>
  <c r="W24" i="219"/>
  <c r="W20" i="219"/>
  <c r="X20" i="219"/>
  <c r="V20" i="219"/>
  <c r="P26" i="220"/>
  <c r="V26" i="220"/>
  <c r="X26" i="220"/>
  <c r="W26" i="220"/>
  <c r="P19" i="220"/>
  <c r="V19" i="220"/>
  <c r="X19" i="220"/>
  <c r="W19" i="220"/>
  <c r="P21" i="220"/>
  <c r="W21" i="220"/>
  <c r="V21" i="220"/>
  <c r="X21" i="220"/>
  <c r="P25" i="220"/>
  <c r="W25" i="220"/>
  <c r="V25" i="220"/>
  <c r="X25" i="220"/>
  <c r="P22" i="220"/>
  <c r="V22" i="220"/>
  <c r="X22" i="220"/>
  <c r="W22" i="220"/>
  <c r="P24" i="220"/>
  <c r="X24" i="220"/>
  <c r="W24" i="220"/>
  <c r="V24" i="220"/>
  <c r="P23" i="220"/>
  <c r="V23" i="220"/>
  <c r="X23" i="220"/>
  <c r="W23" i="220"/>
  <c r="P20" i="220"/>
  <c r="X20" i="220"/>
  <c r="W20" i="220"/>
  <c r="V20" i="220"/>
  <c r="P26" i="221"/>
  <c r="X26" i="221"/>
  <c r="W26" i="221"/>
  <c r="V26" i="221"/>
  <c r="P22" i="221"/>
  <c r="X22" i="221"/>
  <c r="V22" i="221"/>
  <c r="W22" i="221"/>
  <c r="P20" i="221"/>
  <c r="W20" i="221"/>
  <c r="V20" i="221"/>
  <c r="X20" i="221"/>
  <c r="V21" i="221"/>
  <c r="W21" i="221"/>
  <c r="X21" i="221"/>
  <c r="P23" i="221"/>
  <c r="X23" i="221"/>
  <c r="W23" i="221"/>
  <c r="V23" i="221"/>
  <c r="W24" i="221"/>
  <c r="X24" i="221"/>
  <c r="V24" i="221"/>
  <c r="P25" i="221"/>
  <c r="V25" i="221"/>
  <c r="X25" i="221"/>
  <c r="W25" i="221"/>
  <c r="P26" i="209"/>
  <c r="X26" i="209"/>
  <c r="W26" i="209"/>
  <c r="V26" i="209"/>
  <c r="P20" i="209"/>
  <c r="W20" i="209"/>
  <c r="V20" i="209"/>
  <c r="X20" i="209"/>
  <c r="P25" i="209"/>
  <c r="X25" i="209"/>
  <c r="V25" i="209"/>
  <c r="W25" i="209"/>
  <c r="P23" i="209"/>
  <c r="W23" i="209"/>
  <c r="V23" i="209"/>
  <c r="X23" i="209"/>
  <c r="V24" i="209"/>
  <c r="W24" i="209"/>
  <c r="X24" i="209"/>
  <c r="P19" i="209"/>
  <c r="X19" i="209"/>
  <c r="W19" i="209"/>
  <c r="V19" i="209"/>
  <c r="P20" i="208"/>
  <c r="X20" i="208"/>
  <c r="W20" i="208"/>
  <c r="V20" i="208"/>
  <c r="P19" i="208"/>
  <c r="X19" i="208"/>
  <c r="W19" i="208"/>
  <c r="V19" i="208"/>
  <c r="P23" i="208"/>
  <c r="X23" i="208"/>
  <c r="W23" i="208"/>
  <c r="V23" i="208"/>
  <c r="X24" i="208"/>
  <c r="W24" i="208"/>
  <c r="V24" i="208"/>
  <c r="X20" i="207"/>
  <c r="W20" i="207"/>
  <c r="V20" i="207"/>
  <c r="P26" i="206"/>
  <c r="V26" i="206"/>
  <c r="X26" i="206"/>
  <c r="W26" i="206"/>
  <c r="X20" i="206"/>
  <c r="W20" i="206"/>
  <c r="V20" i="206"/>
  <c r="P20" i="206"/>
  <c r="P24" i="206"/>
  <c r="X24" i="206"/>
  <c r="W24" i="206"/>
  <c r="V24" i="206"/>
  <c r="P22" i="206"/>
  <c r="V22" i="206"/>
  <c r="W22" i="206"/>
  <c r="X22" i="206"/>
  <c r="P25" i="206"/>
  <c r="W25" i="206"/>
  <c r="V25" i="206"/>
  <c r="X25" i="206"/>
  <c r="X19" i="206"/>
  <c r="W19" i="206"/>
  <c r="V19" i="206"/>
  <c r="T13" i="255"/>
  <c r="T23" i="255"/>
  <c r="T30" i="255"/>
  <c r="T6" i="255"/>
  <c r="T29" i="255"/>
  <c r="T24" i="255"/>
  <c r="T18" i="255"/>
  <c r="T19" i="255"/>
  <c r="T16" i="255"/>
  <c r="T21" i="255"/>
  <c r="T25" i="255"/>
  <c r="T33" i="255"/>
  <c r="T17" i="255"/>
  <c r="T9" i="255"/>
  <c r="T34" i="255"/>
  <c r="T31" i="255"/>
  <c r="T35" i="255"/>
  <c r="T22" i="255"/>
  <c r="T32" i="255"/>
  <c r="T27" i="255"/>
  <c r="T8" i="255"/>
  <c r="T28" i="255"/>
  <c r="T26" i="255"/>
  <c r="T20" i="255"/>
  <c r="T10" i="255"/>
  <c r="T12" i="255"/>
  <c r="T7" i="255"/>
  <c r="T14" i="255"/>
  <c r="T11" i="255"/>
  <c r="P26" i="205"/>
  <c r="X26" i="205"/>
  <c r="W26" i="205"/>
  <c r="V26" i="205"/>
  <c r="P25" i="205"/>
  <c r="V25" i="205"/>
  <c r="X25" i="205"/>
  <c r="W25" i="205"/>
  <c r="P23" i="205"/>
  <c r="W23" i="205"/>
  <c r="V23" i="205"/>
  <c r="X23" i="205"/>
  <c r="P24" i="205"/>
  <c r="V24" i="205"/>
  <c r="W24" i="205"/>
  <c r="X24" i="205"/>
  <c r="P19" i="205"/>
  <c r="W19" i="205"/>
  <c r="V19" i="205"/>
  <c r="X19" i="205"/>
  <c r="P26" i="203"/>
  <c r="X26" i="203"/>
  <c r="W26" i="203"/>
  <c r="V26" i="203"/>
  <c r="P25" i="203"/>
  <c r="X25" i="203"/>
  <c r="W25" i="203"/>
  <c r="V25" i="203"/>
  <c r="P23" i="203"/>
  <c r="X23" i="203"/>
  <c r="W23" i="203"/>
  <c r="V23" i="203"/>
  <c r="P24" i="203"/>
  <c r="X24" i="203"/>
  <c r="W24" i="203"/>
  <c r="V24" i="203"/>
  <c r="P19" i="203"/>
  <c r="X19" i="203"/>
  <c r="W19" i="203"/>
  <c r="V19" i="203"/>
  <c r="P26" i="202"/>
  <c r="X26" i="202"/>
  <c r="W26" i="202"/>
  <c r="V26" i="202"/>
  <c r="P25" i="202"/>
  <c r="X25" i="202"/>
  <c r="V25" i="202"/>
  <c r="W25" i="202"/>
  <c r="P21" i="202"/>
  <c r="X21" i="202"/>
  <c r="V21" i="202"/>
  <c r="W21" i="202"/>
  <c r="P23" i="202"/>
  <c r="V23" i="202"/>
  <c r="X23" i="202"/>
  <c r="W23" i="202"/>
  <c r="P22" i="202"/>
  <c r="V22" i="202"/>
  <c r="X22" i="202"/>
  <c r="W22" i="202"/>
  <c r="P24" i="202"/>
  <c r="X24" i="202"/>
  <c r="V24" i="202"/>
  <c r="W24" i="202"/>
  <c r="P19" i="202"/>
  <c r="X19" i="202"/>
  <c r="W19" i="202"/>
  <c r="V19" i="202"/>
  <c r="P23" i="201"/>
  <c r="W23" i="201"/>
  <c r="X23" i="201"/>
  <c r="V23" i="201"/>
  <c r="P25" i="201"/>
  <c r="X25" i="201"/>
  <c r="W25" i="201"/>
  <c r="V25" i="201"/>
  <c r="P21" i="201"/>
  <c r="X21" i="201"/>
  <c r="W21" i="201"/>
  <c r="V21" i="201"/>
  <c r="P28" i="201"/>
  <c r="X28" i="201"/>
  <c r="W28" i="201"/>
  <c r="V28" i="201"/>
  <c r="P24" i="201"/>
  <c r="X24" i="201"/>
  <c r="W24" i="201"/>
  <c r="V24" i="201"/>
  <c r="P20" i="201"/>
  <c r="X20" i="201"/>
  <c r="W20" i="201"/>
  <c r="V20" i="201"/>
  <c r="P19" i="201"/>
  <c r="X19" i="201"/>
  <c r="W19" i="201"/>
  <c r="V19" i="201"/>
  <c r="P26" i="201"/>
  <c r="X26" i="201"/>
  <c r="W26" i="201"/>
  <c r="V26" i="201"/>
  <c r="P22" i="201"/>
  <c r="X22" i="201"/>
  <c r="W22" i="201"/>
  <c r="V22" i="201"/>
  <c r="L26" i="200"/>
  <c r="F21" i="200"/>
  <c r="N32" i="200"/>
  <c r="F20" i="200"/>
  <c r="L20" i="200"/>
  <c r="F24" i="200"/>
  <c r="G25" i="200"/>
  <c r="N23" i="200"/>
  <c r="X23" i="200" s="1"/>
  <c r="G18" i="200"/>
  <c r="G19" i="200"/>
  <c r="G20" i="200"/>
  <c r="G21" i="200"/>
  <c r="G22" i="200"/>
  <c r="G23" i="200"/>
  <c r="F25" i="200"/>
  <c r="N30" i="200"/>
  <c r="L24" i="200"/>
  <c r="L25" i="200"/>
  <c r="L26" i="199"/>
  <c r="P7" i="199"/>
  <c r="L17" i="199"/>
  <c r="L19" i="199"/>
  <c r="L21" i="199"/>
  <c r="L23" i="199"/>
  <c r="L25" i="199"/>
  <c r="F17" i="199"/>
  <c r="F18" i="199"/>
  <c r="F19" i="199"/>
  <c r="F20" i="199"/>
  <c r="F21" i="199"/>
  <c r="F22" i="199"/>
  <c r="F23" i="199"/>
  <c r="F24" i="199"/>
  <c r="F25" i="199"/>
  <c r="G18" i="199"/>
  <c r="G19" i="199"/>
  <c r="G20" i="199"/>
  <c r="G21" i="199"/>
  <c r="G22" i="199"/>
  <c r="G23" i="199"/>
  <c r="G24" i="199"/>
  <c r="G25" i="199"/>
  <c r="L26" i="198"/>
  <c r="F17" i="198"/>
  <c r="F18" i="198"/>
  <c r="F19" i="198"/>
  <c r="F20" i="198"/>
  <c r="F21" i="198"/>
  <c r="F22" i="198"/>
  <c r="F23" i="198"/>
  <c r="F24" i="198"/>
  <c r="F25" i="198"/>
  <c r="N34" i="198"/>
  <c r="G18" i="198"/>
  <c r="G19" i="198"/>
  <c r="G20" i="198"/>
  <c r="G21" i="198"/>
  <c r="G22" i="198"/>
  <c r="G23" i="198"/>
  <c r="G24" i="198"/>
  <c r="G25" i="198"/>
  <c r="L16" i="198"/>
  <c r="L17" i="198"/>
  <c r="L18" i="198"/>
  <c r="L19" i="198"/>
  <c r="L20" i="198"/>
  <c r="L21" i="198"/>
  <c r="L22" i="198"/>
  <c r="L23" i="198"/>
  <c r="L24" i="198"/>
  <c r="L25" i="198"/>
  <c r="V26" i="197"/>
  <c r="W26" i="197"/>
  <c r="L26" i="197"/>
  <c r="W22" i="197"/>
  <c r="W16" i="197"/>
  <c r="G19" i="197"/>
  <c r="V25" i="197"/>
  <c r="G18" i="197"/>
  <c r="F23" i="197"/>
  <c r="F24" i="197"/>
  <c r="F25" i="197"/>
  <c r="W25" i="197"/>
  <c r="G23" i="197"/>
  <c r="G24" i="197"/>
  <c r="G25" i="197"/>
  <c r="O26" i="197"/>
  <c r="L16" i="197"/>
  <c r="X16" i="197"/>
  <c r="L17" i="197"/>
  <c r="L18" i="197"/>
  <c r="L19" i="197"/>
  <c r="L20" i="197"/>
  <c r="L21" i="197"/>
  <c r="L22" i="197"/>
  <c r="X22" i="197"/>
  <c r="L23" i="197"/>
  <c r="L24" i="197"/>
  <c r="L25" i="197"/>
  <c r="X25" i="197"/>
  <c r="F17" i="197"/>
  <c r="F18" i="197"/>
  <c r="F19" i="197"/>
  <c r="F20" i="197"/>
  <c r="F21" i="197"/>
  <c r="F22" i="197"/>
  <c r="V22" i="197"/>
  <c r="F22" i="195"/>
  <c r="G26" i="195"/>
  <c r="F16" i="195"/>
  <c r="F17" i="195"/>
  <c r="F18" i="195"/>
  <c r="G16" i="195"/>
  <c r="G17" i="195"/>
  <c r="L26" i="195"/>
  <c r="P8" i="195"/>
  <c r="F21" i="195"/>
  <c r="F25" i="195"/>
  <c r="F20" i="195"/>
  <c r="F24" i="195"/>
  <c r="G18" i="195"/>
  <c r="G19" i="195"/>
  <c r="G20" i="195"/>
  <c r="G21" i="195"/>
  <c r="G22" i="195"/>
  <c r="G23" i="195"/>
  <c r="G24" i="195"/>
  <c r="G25" i="195"/>
  <c r="L16" i="195"/>
  <c r="L17" i="195"/>
  <c r="L18" i="195"/>
  <c r="L19" i="195"/>
  <c r="L20" i="195"/>
  <c r="L21" i="195"/>
  <c r="L22" i="195"/>
  <c r="L23" i="195"/>
  <c r="L24" i="195"/>
  <c r="L25" i="195"/>
  <c r="L26" i="196"/>
  <c r="L18" i="196"/>
  <c r="P6" i="196"/>
  <c r="L17" i="196"/>
  <c r="L19" i="196"/>
  <c r="L21" i="196"/>
  <c r="L23" i="196"/>
  <c r="L25" i="196"/>
  <c r="F17" i="196"/>
  <c r="F18" i="196"/>
  <c r="F19" i="196"/>
  <c r="F20" i="196"/>
  <c r="F21" i="196"/>
  <c r="F22" i="196"/>
  <c r="F23" i="196"/>
  <c r="F24" i="196"/>
  <c r="F25" i="196"/>
  <c r="G18" i="196"/>
  <c r="G19" i="196"/>
  <c r="G20" i="196"/>
  <c r="G21" i="196"/>
  <c r="G22" i="196"/>
  <c r="G23" i="196"/>
  <c r="G24" i="196"/>
  <c r="G25" i="196"/>
  <c r="L26" i="194"/>
  <c r="G20" i="194"/>
  <c r="G24" i="194"/>
  <c r="G18" i="194"/>
  <c r="G22" i="194"/>
  <c r="L16" i="194"/>
  <c r="L17" i="194"/>
  <c r="L18" i="194"/>
  <c r="L19" i="194"/>
  <c r="L20" i="194"/>
  <c r="L21" i="194"/>
  <c r="L22" i="194"/>
  <c r="L23" i="194"/>
  <c r="L24" i="194"/>
  <c r="L25" i="194"/>
  <c r="F17" i="194"/>
  <c r="F18" i="194"/>
  <c r="F19" i="194"/>
  <c r="F20" i="194"/>
  <c r="F21" i="194"/>
  <c r="F22" i="194"/>
  <c r="F23" i="194"/>
  <c r="F24" i="194"/>
  <c r="F25" i="194"/>
  <c r="L26" i="193"/>
  <c r="F17" i="193"/>
  <c r="F18" i="193"/>
  <c r="F19" i="193"/>
  <c r="F20" i="193"/>
  <c r="V20" i="193"/>
  <c r="F21" i="193"/>
  <c r="F22" i="193"/>
  <c r="F23" i="193"/>
  <c r="F24" i="193"/>
  <c r="G18" i="193"/>
  <c r="G19" i="193"/>
  <c r="G20" i="193"/>
  <c r="W20" i="193"/>
  <c r="G21" i="193"/>
  <c r="G22" i="193"/>
  <c r="G23" i="193"/>
  <c r="G24" i="193"/>
  <c r="L16" i="193"/>
  <c r="L17" i="193"/>
  <c r="L18" i="193"/>
  <c r="L19" i="193"/>
  <c r="L20" i="193"/>
  <c r="L21" i="193"/>
  <c r="L22" i="193"/>
  <c r="L23" i="193"/>
  <c r="L24" i="193"/>
  <c r="S35" i="254"/>
  <c r="S32" i="254"/>
  <c r="S26" i="254"/>
  <c r="S31" i="254"/>
  <c r="S25" i="254"/>
  <c r="S34" i="254"/>
  <c r="S29" i="254"/>
  <c r="S30" i="254"/>
  <c r="W5" i="254"/>
  <c r="T24" i="254" s="1"/>
  <c r="L26" i="190"/>
  <c r="F24" i="190"/>
  <c r="F23" i="190"/>
  <c r="G22" i="190"/>
  <c r="G23" i="190"/>
  <c r="G24" i="190"/>
  <c r="G25" i="190"/>
  <c r="L20" i="190"/>
  <c r="L21" i="190"/>
  <c r="L22" i="190"/>
  <c r="L23" i="190"/>
  <c r="L24" i="190"/>
  <c r="L25" i="190"/>
  <c r="L17" i="190"/>
  <c r="L18" i="190"/>
  <c r="AA7" i="190"/>
  <c r="L16" i="190"/>
  <c r="V26" i="189"/>
  <c r="W26" i="189"/>
  <c r="L26" i="189"/>
  <c r="L25" i="189"/>
  <c r="W22" i="189"/>
  <c r="L21" i="189"/>
  <c r="L22" i="189"/>
  <c r="X22" i="189"/>
  <c r="F22" i="189"/>
  <c r="X19" i="189"/>
  <c r="L16" i="189"/>
  <c r="L19" i="189"/>
  <c r="F18" i="189"/>
  <c r="V18" i="189"/>
  <c r="F19" i="189"/>
  <c r="V19" i="189"/>
  <c r="O31" i="189"/>
  <c r="F17" i="189"/>
  <c r="G18" i="189"/>
  <c r="G19" i="189"/>
  <c r="X16" i="229"/>
  <c r="W16" i="229"/>
  <c r="V16" i="229"/>
  <c r="P18" i="229"/>
  <c r="V18" i="229"/>
  <c r="W18" i="229"/>
  <c r="X18" i="229"/>
  <c r="P15" i="229"/>
  <c r="W15" i="229"/>
  <c r="V15" i="229"/>
  <c r="X15" i="229"/>
  <c r="P14" i="229"/>
  <c r="X14" i="229"/>
  <c r="W14" i="229"/>
  <c r="V14" i="229"/>
  <c r="P9" i="229"/>
  <c r="W9" i="229"/>
  <c r="X9" i="229"/>
  <c r="V9" i="229"/>
  <c r="X16" i="230"/>
  <c r="V16" i="230"/>
  <c r="W16" i="230"/>
  <c r="X17" i="230"/>
  <c r="W17" i="230"/>
  <c r="V17" i="230"/>
  <c r="P18" i="230"/>
  <c r="W18" i="230"/>
  <c r="V18" i="230"/>
  <c r="X18" i="230"/>
  <c r="W10" i="230"/>
  <c r="V10" i="230"/>
  <c r="P14" i="230"/>
  <c r="X14" i="230"/>
  <c r="W14" i="230"/>
  <c r="V14" i="230"/>
  <c r="P11" i="230"/>
  <c r="V11" i="230"/>
  <c r="W11" i="230"/>
  <c r="X11" i="230"/>
  <c r="X13" i="230"/>
  <c r="W13" i="230"/>
  <c r="V13" i="230"/>
  <c r="W12" i="230"/>
  <c r="V12" i="230"/>
  <c r="X12" i="230"/>
  <c r="P15" i="230"/>
  <c r="V15" i="230"/>
  <c r="X15" i="230"/>
  <c r="W15" i="230"/>
  <c r="P17" i="231"/>
  <c r="V17" i="231"/>
  <c r="X17" i="231"/>
  <c r="W17" i="231"/>
  <c r="P16" i="231"/>
  <c r="V16" i="231"/>
  <c r="W16" i="231"/>
  <c r="X16" i="231"/>
  <c r="P14" i="231"/>
  <c r="W14" i="231"/>
  <c r="V14" i="231"/>
  <c r="X14" i="231"/>
  <c r="V12" i="231"/>
  <c r="W12" i="231"/>
  <c r="X12" i="231"/>
  <c r="P12" i="231"/>
  <c r="P9" i="231"/>
  <c r="V9" i="231"/>
  <c r="P10" i="231"/>
  <c r="V10" i="231"/>
  <c r="W10" i="231"/>
  <c r="X10" i="231"/>
  <c r="P16" i="232"/>
  <c r="X16" i="232"/>
  <c r="W16" i="232"/>
  <c r="V16" i="232"/>
  <c r="P18" i="232"/>
  <c r="V18" i="232"/>
  <c r="X18" i="232"/>
  <c r="W18" i="232"/>
  <c r="P17" i="232"/>
  <c r="W17" i="232"/>
  <c r="V17" i="232"/>
  <c r="X17" i="232"/>
  <c r="X11" i="232"/>
  <c r="V11" i="232"/>
  <c r="W11" i="232"/>
  <c r="V12" i="232"/>
  <c r="W12" i="232"/>
  <c r="X12" i="232"/>
  <c r="P11" i="232"/>
  <c r="P9" i="232"/>
  <c r="W9" i="232"/>
  <c r="V9" i="232"/>
  <c r="X9" i="232"/>
  <c r="P13" i="232"/>
  <c r="V13" i="232"/>
  <c r="X13" i="232"/>
  <c r="W13" i="232"/>
  <c r="P10" i="232"/>
  <c r="X10" i="232"/>
  <c r="W10" i="232"/>
  <c r="V10" i="232"/>
  <c r="P18" i="242"/>
  <c r="V18" i="242"/>
  <c r="W18" i="242"/>
  <c r="X18" i="242"/>
  <c r="W17" i="242"/>
  <c r="V17" i="242"/>
  <c r="X17" i="242"/>
  <c r="X16" i="242"/>
  <c r="W16" i="242"/>
  <c r="V16" i="242"/>
  <c r="P10" i="242"/>
  <c r="W10" i="242"/>
  <c r="V10" i="242"/>
  <c r="X10" i="242"/>
  <c r="X12" i="242"/>
  <c r="W12" i="242"/>
  <c r="V12" i="242"/>
  <c r="P14" i="242"/>
  <c r="X14" i="242"/>
  <c r="W14" i="242"/>
  <c r="V14" i="242"/>
  <c r="X15" i="242"/>
  <c r="W15" i="242"/>
  <c r="V15" i="242"/>
  <c r="X13" i="242"/>
  <c r="W13" i="242"/>
  <c r="V13" i="242"/>
  <c r="P15" i="242"/>
  <c r="P18" i="243"/>
  <c r="X18" i="243"/>
  <c r="W18" i="243"/>
  <c r="V18" i="243"/>
  <c r="P14" i="243"/>
  <c r="X14" i="243"/>
  <c r="W14" i="243"/>
  <c r="V14" i="243"/>
  <c r="P12" i="243"/>
  <c r="V12" i="243"/>
  <c r="W12" i="243"/>
  <c r="X12" i="243"/>
  <c r="P15" i="243"/>
  <c r="W15" i="243"/>
  <c r="X15" i="243"/>
  <c r="V15" i="243"/>
  <c r="W11" i="243"/>
  <c r="X11" i="243"/>
  <c r="V11" i="243"/>
  <c r="P9" i="243"/>
  <c r="X9" i="243"/>
  <c r="W9" i="243"/>
  <c r="V9" i="243"/>
  <c r="P18" i="244"/>
  <c r="X18" i="244"/>
  <c r="W18" i="244"/>
  <c r="V18" i="244"/>
  <c r="P17" i="244"/>
  <c r="V17" i="244"/>
  <c r="X17" i="244"/>
  <c r="W17" i="244"/>
  <c r="P14" i="244"/>
  <c r="X14" i="244"/>
  <c r="W14" i="244"/>
  <c r="V14" i="244"/>
  <c r="V11" i="244"/>
  <c r="X11" i="244"/>
  <c r="W11" i="244"/>
  <c r="X9" i="244"/>
  <c r="P9" i="244"/>
  <c r="X16" i="245"/>
  <c r="W16" i="245"/>
  <c r="V16" i="245"/>
  <c r="P18" i="245"/>
  <c r="V18" i="245"/>
  <c r="W18" i="245"/>
  <c r="X18" i="245"/>
  <c r="P12" i="245"/>
  <c r="X12" i="245"/>
  <c r="V12" i="245"/>
  <c r="P15" i="245"/>
  <c r="W15" i="245"/>
  <c r="X15" i="245"/>
  <c r="V15" i="245"/>
  <c r="P9" i="245"/>
  <c r="W9" i="245"/>
  <c r="V9" i="245"/>
  <c r="X9" i="245"/>
  <c r="P14" i="245"/>
  <c r="W14" i="245"/>
  <c r="V14" i="245"/>
  <c r="X14" i="245"/>
  <c r="P11" i="245"/>
  <c r="W11" i="245"/>
  <c r="X11" i="245"/>
  <c r="V11" i="245"/>
  <c r="P18" i="246"/>
  <c r="V18" i="246"/>
  <c r="W18" i="246"/>
  <c r="X18" i="246"/>
  <c r="X16" i="246"/>
  <c r="V16" i="246"/>
  <c r="W16" i="246"/>
  <c r="X11" i="246"/>
  <c r="V11" i="246"/>
  <c r="W11" i="246"/>
  <c r="V13" i="246"/>
  <c r="X13" i="246"/>
  <c r="W13" i="246"/>
  <c r="P13" i="246"/>
  <c r="V12" i="246"/>
  <c r="W12" i="246"/>
  <c r="X12" i="246"/>
  <c r="P10" i="246"/>
  <c r="X10" i="246"/>
  <c r="W10" i="246"/>
  <c r="V10" i="246"/>
  <c r="P18" i="247"/>
  <c r="V18" i="247"/>
  <c r="X18" i="247"/>
  <c r="W18" i="247"/>
  <c r="P16" i="247"/>
  <c r="X16" i="247"/>
  <c r="W16" i="247"/>
  <c r="V16" i="247"/>
  <c r="P17" i="247"/>
  <c r="W17" i="247"/>
  <c r="V17" i="247"/>
  <c r="X17" i="247"/>
  <c r="X12" i="247"/>
  <c r="V12" i="247"/>
  <c r="W12" i="247"/>
  <c r="P10" i="247"/>
  <c r="X10" i="247"/>
  <c r="W10" i="247"/>
  <c r="V10" i="247"/>
  <c r="X13" i="247"/>
  <c r="V13" i="247"/>
  <c r="W13" i="247"/>
  <c r="P9" i="247"/>
  <c r="W9" i="247"/>
  <c r="V9" i="247"/>
  <c r="X9" i="247"/>
  <c r="P11" i="247"/>
  <c r="X11" i="247"/>
  <c r="W11" i="247"/>
  <c r="V11" i="247"/>
  <c r="P14" i="247"/>
  <c r="X14" i="247"/>
  <c r="V14" i="247"/>
  <c r="W14" i="247"/>
  <c r="P18" i="248"/>
  <c r="W18" i="248"/>
  <c r="V18" i="248"/>
  <c r="X18" i="248"/>
  <c r="W16" i="248"/>
  <c r="X16" i="248"/>
  <c r="V16" i="248"/>
  <c r="V12" i="248"/>
  <c r="W12" i="248"/>
  <c r="X12" i="248"/>
  <c r="P10" i="248"/>
  <c r="V10" i="248"/>
  <c r="X10" i="248"/>
  <c r="W10" i="248"/>
  <c r="P13" i="248"/>
  <c r="V13" i="248"/>
  <c r="X13" i="248"/>
  <c r="W13" i="248"/>
  <c r="X11" i="248"/>
  <c r="W11" i="248"/>
  <c r="V11" i="248"/>
  <c r="P16" i="249"/>
  <c r="V16" i="249"/>
  <c r="X16" i="249"/>
  <c r="W16" i="249"/>
  <c r="P18" i="249"/>
  <c r="X18" i="249"/>
  <c r="W18" i="249"/>
  <c r="V18" i="249"/>
  <c r="P11" i="249"/>
  <c r="X11" i="249"/>
  <c r="W11" i="249"/>
  <c r="V11" i="249"/>
  <c r="P15" i="249"/>
  <c r="V15" i="249"/>
  <c r="X15" i="249"/>
  <c r="W15" i="249"/>
  <c r="X13" i="249"/>
  <c r="W13" i="249"/>
  <c r="V13" i="249"/>
  <c r="P9" i="249"/>
  <c r="W9" i="249"/>
  <c r="V9" i="249"/>
  <c r="X9" i="249"/>
  <c r="X12" i="249"/>
  <c r="W12" i="249"/>
  <c r="V12" i="249"/>
  <c r="P10" i="249"/>
  <c r="X10" i="249"/>
  <c r="W10" i="249"/>
  <c r="V10" i="249"/>
  <c r="P14" i="249"/>
  <c r="X14" i="249"/>
  <c r="W14" i="249"/>
  <c r="V14" i="249"/>
  <c r="P16" i="250"/>
  <c r="X16" i="250"/>
  <c r="W16" i="250"/>
  <c r="V16" i="250"/>
  <c r="P18" i="250"/>
  <c r="V18" i="250"/>
  <c r="W18" i="250"/>
  <c r="X18" i="250"/>
  <c r="P10" i="250"/>
  <c r="X10" i="250"/>
  <c r="W10" i="250"/>
  <c r="V10" i="250"/>
  <c r="V12" i="250"/>
  <c r="W12" i="250"/>
  <c r="X12" i="250"/>
  <c r="V11" i="250"/>
  <c r="X11" i="250"/>
  <c r="W11" i="250"/>
  <c r="P11" i="250"/>
  <c r="P13" i="250"/>
  <c r="V13" i="250"/>
  <c r="X13" i="250"/>
  <c r="W13" i="250"/>
  <c r="P17" i="253"/>
  <c r="X17" i="253"/>
  <c r="V17" i="253"/>
  <c r="W17" i="253"/>
  <c r="P18" i="253"/>
  <c r="W18" i="253"/>
  <c r="V18" i="253"/>
  <c r="X18" i="253"/>
  <c r="V16" i="253"/>
  <c r="X16" i="253"/>
  <c r="W16" i="253"/>
  <c r="X13" i="253"/>
  <c r="V13" i="253"/>
  <c r="W13" i="253"/>
  <c r="P15" i="253"/>
  <c r="V15" i="253"/>
  <c r="X15" i="253"/>
  <c r="W15" i="253"/>
  <c r="P10" i="253"/>
  <c r="V10" i="253"/>
  <c r="X10" i="253"/>
  <c r="W10" i="253"/>
  <c r="P14" i="253"/>
  <c r="V14" i="253"/>
  <c r="W14" i="253"/>
  <c r="X14" i="253"/>
  <c r="X12" i="253"/>
  <c r="W12" i="253"/>
  <c r="V12" i="253"/>
  <c r="P11" i="253"/>
  <c r="W11" i="253"/>
  <c r="X11" i="253"/>
  <c r="V11" i="253"/>
  <c r="X16" i="223"/>
  <c r="W16" i="223"/>
  <c r="V16" i="223"/>
  <c r="P16" i="223"/>
  <c r="P18" i="223"/>
  <c r="V18" i="223"/>
  <c r="W18" i="223"/>
  <c r="X18" i="223"/>
  <c r="P14" i="223"/>
  <c r="V14" i="223"/>
  <c r="X14" i="223"/>
  <c r="W14" i="223"/>
  <c r="P9" i="223"/>
  <c r="X9" i="223"/>
  <c r="P10" i="223"/>
  <c r="X10" i="223"/>
  <c r="W10" i="223"/>
  <c r="V10" i="223"/>
  <c r="P16" i="224"/>
  <c r="X16" i="224"/>
  <c r="W16" i="224"/>
  <c r="V16" i="224"/>
  <c r="X17" i="224"/>
  <c r="W17" i="224"/>
  <c r="V17" i="224"/>
  <c r="P17" i="224"/>
  <c r="V13" i="224"/>
  <c r="X13" i="224"/>
  <c r="W13" i="224"/>
  <c r="P15" i="224"/>
  <c r="V15" i="224"/>
  <c r="W15" i="224"/>
  <c r="X15" i="224"/>
  <c r="P13" i="224"/>
  <c r="P14" i="224"/>
  <c r="X14" i="224"/>
  <c r="W14" i="224"/>
  <c r="V14" i="224"/>
  <c r="K3" i="224"/>
  <c r="X17" i="225"/>
  <c r="W17" i="225"/>
  <c r="V17" i="225"/>
  <c r="P18" i="225"/>
  <c r="W18" i="225"/>
  <c r="X18" i="225"/>
  <c r="V18" i="225"/>
  <c r="P16" i="225"/>
  <c r="X16" i="225"/>
  <c r="V16" i="225"/>
  <c r="W16" i="225"/>
  <c r="P14" i="225"/>
  <c r="X14" i="225"/>
  <c r="W14" i="225"/>
  <c r="V14" i="225"/>
  <c r="P10" i="225"/>
  <c r="X10" i="225"/>
  <c r="V10" i="225"/>
  <c r="W10" i="225"/>
  <c r="W12" i="225"/>
  <c r="V12" i="225"/>
  <c r="X12" i="225"/>
  <c r="X13" i="225"/>
  <c r="W13" i="225"/>
  <c r="V13" i="225"/>
  <c r="P11" i="225"/>
  <c r="V11" i="225"/>
  <c r="W11" i="225"/>
  <c r="X11" i="225"/>
  <c r="P15" i="225"/>
  <c r="V15" i="225"/>
  <c r="X15" i="225"/>
  <c r="W15" i="225"/>
  <c r="P18" i="226"/>
  <c r="X18" i="226"/>
  <c r="W18" i="226"/>
  <c r="V18" i="226"/>
  <c r="P16" i="226"/>
  <c r="W16" i="226"/>
  <c r="V16" i="226"/>
  <c r="X16" i="226"/>
  <c r="P14" i="226"/>
  <c r="W14" i="226"/>
  <c r="V14" i="226"/>
  <c r="X14" i="226"/>
  <c r="V11" i="226"/>
  <c r="X11" i="226"/>
  <c r="W11" i="226"/>
  <c r="X15" i="226"/>
  <c r="W15" i="226"/>
  <c r="V15" i="226"/>
  <c r="W12" i="226"/>
  <c r="V12" i="226"/>
  <c r="X12" i="226"/>
  <c r="P9" i="211"/>
  <c r="W9" i="211"/>
  <c r="V9" i="211"/>
  <c r="X9" i="211"/>
  <c r="P15" i="211"/>
  <c r="W15" i="211"/>
  <c r="V15" i="211"/>
  <c r="X15" i="211"/>
  <c r="X13" i="211"/>
  <c r="W13" i="211"/>
  <c r="V13" i="211"/>
  <c r="P14" i="211"/>
  <c r="X14" i="211"/>
  <c r="W14" i="211"/>
  <c r="V14" i="211"/>
  <c r="V12" i="211"/>
  <c r="X12" i="211"/>
  <c r="P12" i="211"/>
  <c r="W12" i="211"/>
  <c r="P13" i="211"/>
  <c r="P12" i="212"/>
  <c r="X12" i="212"/>
  <c r="W12" i="212"/>
  <c r="V12" i="212"/>
  <c r="P16" i="213"/>
  <c r="X16" i="213"/>
  <c r="V16" i="213"/>
  <c r="W16" i="213"/>
  <c r="P17" i="213"/>
  <c r="W17" i="213"/>
  <c r="X17" i="213"/>
  <c r="V17" i="213"/>
  <c r="P18" i="213"/>
  <c r="X18" i="213"/>
  <c r="V18" i="213"/>
  <c r="W18" i="213"/>
  <c r="P20" i="213"/>
  <c r="X20" i="213"/>
  <c r="W20" i="213"/>
  <c r="V20" i="213"/>
  <c r="P11" i="213"/>
  <c r="V14" i="213"/>
  <c r="X14" i="213"/>
  <c r="W14" i="213"/>
  <c r="P14" i="213"/>
  <c r="X13" i="213"/>
  <c r="W13" i="213"/>
  <c r="V13" i="213"/>
  <c r="P13" i="213"/>
  <c r="P18" i="215"/>
  <c r="W18" i="215"/>
  <c r="V18" i="215"/>
  <c r="X18" i="215"/>
  <c r="V16" i="215"/>
  <c r="X16" i="215"/>
  <c r="W16" i="215"/>
  <c r="X17" i="215"/>
  <c r="W17" i="215"/>
  <c r="V17" i="215"/>
  <c r="X12" i="215"/>
  <c r="W12" i="215"/>
  <c r="V12" i="215"/>
  <c r="P15" i="215"/>
  <c r="X15" i="215"/>
  <c r="W15" i="215"/>
  <c r="V15" i="215"/>
  <c r="X13" i="215"/>
  <c r="W13" i="215"/>
  <c r="V13" i="215"/>
  <c r="P14" i="215"/>
  <c r="X14" i="215"/>
  <c r="W14" i="215"/>
  <c r="V14" i="215"/>
  <c r="P12" i="215"/>
  <c r="P16" i="216"/>
  <c r="W16" i="216"/>
  <c r="V16" i="216"/>
  <c r="X16" i="216"/>
  <c r="P18" i="216"/>
  <c r="X18" i="216"/>
  <c r="V18" i="216"/>
  <c r="W18" i="216"/>
  <c r="P11" i="216"/>
  <c r="X11" i="216"/>
  <c r="X12" i="216"/>
  <c r="W12" i="216"/>
  <c r="V12" i="216"/>
  <c r="P14" i="216"/>
  <c r="X14" i="216"/>
  <c r="W14" i="216"/>
  <c r="V14" i="216"/>
  <c r="P12" i="216"/>
  <c r="V15" i="216"/>
  <c r="X15" i="216"/>
  <c r="W15" i="216"/>
  <c r="P10" i="216"/>
  <c r="V10" i="216"/>
  <c r="X10" i="216"/>
  <c r="W10" i="216"/>
  <c r="P9" i="216"/>
  <c r="X9" i="216"/>
  <c r="W9" i="216"/>
  <c r="V9" i="216"/>
  <c r="P18" i="217"/>
  <c r="V18" i="217"/>
  <c r="X18" i="217"/>
  <c r="W18" i="217"/>
  <c r="P16" i="217"/>
  <c r="W16" i="217"/>
  <c r="V16" i="217"/>
  <c r="X16" i="217"/>
  <c r="P14" i="217"/>
  <c r="X14" i="217"/>
  <c r="W14" i="217"/>
  <c r="V14" i="217"/>
  <c r="P12" i="217"/>
  <c r="X12" i="217"/>
  <c r="W12" i="217"/>
  <c r="V12" i="217"/>
  <c r="P15" i="217"/>
  <c r="X15" i="217"/>
  <c r="W15" i="217"/>
  <c r="V15" i="217"/>
  <c r="P10" i="217"/>
  <c r="W10" i="217"/>
  <c r="V10" i="217"/>
  <c r="X10" i="217"/>
  <c r="P18" i="218"/>
  <c r="X18" i="218"/>
  <c r="W18" i="218"/>
  <c r="V18" i="218"/>
  <c r="P16" i="218"/>
  <c r="V16" i="218"/>
  <c r="W16" i="218"/>
  <c r="X16" i="218"/>
  <c r="P9" i="218"/>
  <c r="V9" i="218"/>
  <c r="V12" i="218"/>
  <c r="W12" i="218"/>
  <c r="X12" i="218"/>
  <c r="P12" i="218"/>
  <c r="P10" i="218"/>
  <c r="X10" i="218"/>
  <c r="W10" i="218"/>
  <c r="V10" i="218"/>
  <c r="V13" i="218"/>
  <c r="W13" i="218"/>
  <c r="X13" i="218"/>
  <c r="P18" i="219"/>
  <c r="X18" i="219"/>
  <c r="W18" i="219"/>
  <c r="V18" i="219"/>
  <c r="V16" i="219"/>
  <c r="X16" i="219"/>
  <c r="W16" i="219"/>
  <c r="P9" i="219"/>
  <c r="W9" i="219"/>
  <c r="V9" i="219"/>
  <c r="X9" i="219"/>
  <c r="P18" i="220"/>
  <c r="W18" i="220"/>
  <c r="V18" i="220"/>
  <c r="X18" i="220"/>
  <c r="P17" i="220"/>
  <c r="X17" i="220"/>
  <c r="W17" i="220"/>
  <c r="V17" i="220"/>
  <c r="P16" i="220"/>
  <c r="V16" i="220"/>
  <c r="X16" i="220"/>
  <c r="W16" i="220"/>
  <c r="P14" i="220"/>
  <c r="X14" i="220"/>
  <c r="W14" i="220"/>
  <c r="V14" i="220"/>
  <c r="X15" i="220"/>
  <c r="W15" i="220"/>
  <c r="V15" i="220"/>
  <c r="P13" i="220"/>
  <c r="V13" i="220"/>
  <c r="X13" i="220"/>
  <c r="W13" i="220"/>
  <c r="P16" i="221"/>
  <c r="X16" i="221"/>
  <c r="W16" i="221"/>
  <c r="V16" i="221"/>
  <c r="P18" i="221"/>
  <c r="V18" i="221"/>
  <c r="X18" i="221"/>
  <c r="W18" i="221"/>
  <c r="P15" i="221"/>
  <c r="V15" i="221"/>
  <c r="X15" i="221"/>
  <c r="W15" i="221"/>
  <c r="V13" i="221"/>
  <c r="W13" i="221"/>
  <c r="X13" i="221"/>
  <c r="K3" i="253"/>
  <c r="K3" i="250"/>
  <c r="K3" i="249"/>
  <c r="K3" i="248"/>
  <c r="K3" i="247"/>
  <c r="K3" i="246"/>
  <c r="K3" i="245"/>
  <c r="K3" i="244"/>
  <c r="K3" i="243"/>
  <c r="K3" i="242"/>
  <c r="K3" i="232"/>
  <c r="K3" i="231"/>
  <c r="K3" i="230"/>
  <c r="K3" i="226"/>
  <c r="K3" i="225"/>
  <c r="K3" i="223"/>
  <c r="K3" i="221"/>
  <c r="K3" i="220"/>
  <c r="K3" i="219"/>
  <c r="K3" i="218"/>
  <c r="K3" i="217"/>
  <c r="K3" i="216"/>
  <c r="K3" i="215"/>
  <c r="K3" i="213"/>
  <c r="K3" i="212"/>
  <c r="K3" i="211"/>
  <c r="P18" i="209"/>
  <c r="X18" i="209"/>
  <c r="P16" i="209"/>
  <c r="V16" i="209"/>
  <c r="X16" i="209"/>
  <c r="W16" i="209"/>
  <c r="P11" i="209"/>
  <c r="X11" i="209"/>
  <c r="W11" i="209"/>
  <c r="V11" i="209"/>
  <c r="P9" i="209"/>
  <c r="X9" i="209"/>
  <c r="W9" i="209"/>
  <c r="V9" i="209"/>
  <c r="P14" i="209"/>
  <c r="X14" i="209"/>
  <c r="W14" i="209"/>
  <c r="V14" i="209"/>
  <c r="P15" i="209"/>
  <c r="X15" i="209"/>
  <c r="V15" i="209"/>
  <c r="W15" i="209"/>
  <c r="P10" i="209"/>
  <c r="X10" i="209"/>
  <c r="W10" i="209"/>
  <c r="V10" i="209"/>
  <c r="V12" i="209"/>
  <c r="X12" i="209"/>
  <c r="W12" i="209"/>
  <c r="X13" i="209"/>
  <c r="V13" i="209"/>
  <c r="W13" i="209"/>
  <c r="P12" i="209"/>
  <c r="K3" i="209"/>
  <c r="V16" i="208"/>
  <c r="W16" i="208"/>
  <c r="X16" i="208"/>
  <c r="W11" i="208"/>
  <c r="X11" i="208"/>
  <c r="K3" i="208"/>
  <c r="P17" i="207"/>
  <c r="V17" i="207"/>
  <c r="W17" i="207"/>
  <c r="X17" i="207"/>
  <c r="P18" i="207"/>
  <c r="X18" i="207"/>
  <c r="V18" i="207"/>
  <c r="W18" i="207"/>
  <c r="P16" i="207"/>
  <c r="W16" i="207"/>
  <c r="V16" i="207"/>
  <c r="X16" i="207"/>
  <c r="P14" i="207"/>
  <c r="X14" i="207"/>
  <c r="W14" i="207"/>
  <c r="V14" i="207"/>
  <c r="P10" i="207"/>
  <c r="X10" i="207"/>
  <c r="W10" i="207"/>
  <c r="V10" i="207"/>
  <c r="X11" i="207"/>
  <c r="W11" i="207"/>
  <c r="V11" i="207"/>
  <c r="W13" i="207"/>
  <c r="X13" i="207"/>
  <c r="V13" i="207"/>
  <c r="V12" i="207"/>
  <c r="X12" i="207"/>
  <c r="W12" i="207"/>
  <c r="K3" i="207"/>
  <c r="P16" i="206"/>
  <c r="X16" i="206"/>
  <c r="W16" i="206"/>
  <c r="V16" i="206"/>
  <c r="P17" i="206"/>
  <c r="W17" i="206"/>
  <c r="V17" i="206"/>
  <c r="X17" i="206"/>
  <c r="P18" i="206"/>
  <c r="V18" i="206"/>
  <c r="X18" i="206"/>
  <c r="W18" i="206"/>
  <c r="P9" i="206"/>
  <c r="W9" i="206"/>
  <c r="V9" i="206"/>
  <c r="X9" i="206"/>
  <c r="P10" i="206"/>
  <c r="X10" i="206"/>
  <c r="W10" i="206"/>
  <c r="V10" i="206"/>
  <c r="X15" i="206"/>
  <c r="W15" i="206"/>
  <c r="V15" i="206"/>
  <c r="P14" i="206"/>
  <c r="V14" i="206"/>
  <c r="X14" i="206"/>
  <c r="W14" i="206"/>
  <c r="K3" i="206"/>
  <c r="P18" i="205"/>
  <c r="X18" i="205"/>
  <c r="W18" i="205"/>
  <c r="V18" i="205"/>
  <c r="P16" i="205"/>
  <c r="W16" i="205"/>
  <c r="V16" i="205"/>
  <c r="X16" i="205"/>
  <c r="P14" i="205"/>
  <c r="W14" i="205"/>
  <c r="V14" i="205"/>
  <c r="X14" i="205"/>
  <c r="V12" i="205"/>
  <c r="X12" i="205"/>
  <c r="W12" i="205"/>
  <c r="P13" i="205"/>
  <c r="V13" i="205"/>
  <c r="W13" i="205"/>
  <c r="X13" i="205"/>
  <c r="K3" i="205"/>
  <c r="P16" i="203"/>
  <c r="X16" i="203"/>
  <c r="W16" i="203"/>
  <c r="V16" i="203"/>
  <c r="X15" i="203"/>
  <c r="W15" i="203"/>
  <c r="V15" i="203"/>
  <c r="P11" i="203"/>
  <c r="X11" i="203"/>
  <c r="W11" i="203"/>
  <c r="V11" i="203"/>
  <c r="V10" i="203"/>
  <c r="X10" i="203"/>
  <c r="W10" i="203"/>
  <c r="W9" i="203"/>
  <c r="V9" i="203"/>
  <c r="X9" i="203"/>
  <c r="P9" i="203"/>
  <c r="X13" i="203"/>
  <c r="W13" i="203"/>
  <c r="V13" i="203"/>
  <c r="V12" i="203"/>
  <c r="X12" i="203"/>
  <c r="W12" i="203"/>
  <c r="V14" i="203"/>
  <c r="W14" i="203"/>
  <c r="X14" i="203"/>
  <c r="K3" i="203"/>
  <c r="P17" i="202"/>
  <c r="X17" i="202"/>
  <c r="W17" i="202"/>
  <c r="V17" i="202"/>
  <c r="X16" i="202"/>
  <c r="V16" i="202"/>
  <c r="W16" i="202"/>
  <c r="V14" i="202"/>
  <c r="X14" i="202"/>
  <c r="X15" i="202"/>
  <c r="W15" i="202"/>
  <c r="V15" i="202"/>
  <c r="X13" i="202"/>
  <c r="W13" i="202"/>
  <c r="V13" i="202"/>
  <c r="X10" i="202"/>
  <c r="V10" i="202"/>
  <c r="W10" i="202"/>
  <c r="W11" i="202"/>
  <c r="V11" i="202"/>
  <c r="X11" i="202"/>
  <c r="W12" i="202"/>
  <c r="V12" i="202"/>
  <c r="X12" i="202"/>
  <c r="K3" i="202"/>
  <c r="P16" i="201"/>
  <c r="X16" i="201"/>
  <c r="W16" i="201"/>
  <c r="V16" i="201"/>
  <c r="P17" i="201"/>
  <c r="X17" i="201"/>
  <c r="W17" i="201"/>
  <c r="V17" i="201"/>
  <c r="P18" i="201"/>
  <c r="X18" i="201"/>
  <c r="W18" i="201"/>
  <c r="V18" i="201"/>
  <c r="P15" i="201"/>
  <c r="W15" i="201"/>
  <c r="X15" i="201"/>
  <c r="V15" i="201"/>
  <c r="P13" i="201"/>
  <c r="W13" i="201"/>
  <c r="X13" i="201"/>
  <c r="V13" i="201"/>
  <c r="P11" i="201"/>
  <c r="W11" i="201"/>
  <c r="V11" i="201"/>
  <c r="X11" i="201"/>
  <c r="P9" i="201"/>
  <c r="W9" i="201"/>
  <c r="X9" i="201"/>
  <c r="V9" i="201"/>
  <c r="P14" i="201"/>
  <c r="W14" i="201"/>
  <c r="X14" i="201"/>
  <c r="V14" i="201"/>
  <c r="P12" i="201"/>
  <c r="W12" i="201"/>
  <c r="V12" i="201"/>
  <c r="X12" i="201"/>
  <c r="P10" i="201"/>
  <c r="W10" i="201"/>
  <c r="V10" i="201"/>
  <c r="X10" i="201"/>
  <c r="K3" i="201"/>
  <c r="L10" i="200"/>
  <c r="N14" i="200"/>
  <c r="P14" i="200" s="1"/>
  <c r="N16" i="200"/>
  <c r="N8" i="200"/>
  <c r="P8" i="200" s="1"/>
  <c r="G12" i="200"/>
  <c r="L12" i="200"/>
  <c r="L15" i="200"/>
  <c r="P23" i="200"/>
  <c r="R6" i="200"/>
  <c r="Q6" i="200"/>
  <c r="X14" i="200"/>
  <c r="I6" i="200"/>
  <c r="N9" i="200"/>
  <c r="F11" i="200"/>
  <c r="N11" i="200"/>
  <c r="P11" i="200" s="1"/>
  <c r="G14" i="200"/>
  <c r="Q16" i="200"/>
  <c r="N18" i="200"/>
  <c r="N20" i="200"/>
  <c r="N25" i="200"/>
  <c r="N27" i="200"/>
  <c r="Q32" i="200"/>
  <c r="N34" i="200"/>
  <c r="Q12" i="200"/>
  <c r="N21" i="200"/>
  <c r="Q28" i="200"/>
  <c r="P6" i="200"/>
  <c r="Q31" i="200"/>
  <c r="N10" i="200"/>
  <c r="G11" i="200"/>
  <c r="F13" i="200"/>
  <c r="N13" i="200"/>
  <c r="L14" i="200"/>
  <c r="V14" i="200"/>
  <c r="F15" i="200"/>
  <c r="N15" i="200"/>
  <c r="Q20" i="200"/>
  <c r="N22" i="200"/>
  <c r="N24" i="200"/>
  <c r="N29" i="200"/>
  <c r="N31" i="200"/>
  <c r="L9" i="200"/>
  <c r="F10" i="200"/>
  <c r="L11" i="200"/>
  <c r="F12" i="200"/>
  <c r="N12" i="200"/>
  <c r="G13" i="200"/>
  <c r="AA9" i="200"/>
  <c r="G15" i="200"/>
  <c r="N17" i="200"/>
  <c r="N19" i="200"/>
  <c r="Q24" i="200"/>
  <c r="N26" i="200"/>
  <c r="N28" i="200"/>
  <c r="N33" i="200"/>
  <c r="N35" i="200"/>
  <c r="AA35" i="200"/>
  <c r="P7" i="200"/>
  <c r="Q8" i="200"/>
  <c r="Q11" i="200"/>
  <c r="Q15" i="200"/>
  <c r="Q19" i="200"/>
  <c r="Q23" i="200"/>
  <c r="Q27" i="200"/>
  <c r="Q35" i="200"/>
  <c r="Q34" i="200"/>
  <c r="Q7" i="200"/>
  <c r="Q9" i="200"/>
  <c r="Q10" i="200"/>
  <c r="Q14" i="200"/>
  <c r="Q18" i="200"/>
  <c r="Q22" i="200"/>
  <c r="Q26" i="200"/>
  <c r="Q30" i="200"/>
  <c r="R9" i="200"/>
  <c r="R7" i="200"/>
  <c r="R35" i="200"/>
  <c r="R34" i="200"/>
  <c r="R33" i="200"/>
  <c r="R32" i="200"/>
  <c r="R31" i="200"/>
  <c r="R30" i="200"/>
  <c r="R29" i="200"/>
  <c r="R28" i="200"/>
  <c r="R27" i="200"/>
  <c r="R26" i="200"/>
  <c r="R25" i="200"/>
  <c r="R24" i="200"/>
  <c r="R23" i="200"/>
  <c r="R22" i="200"/>
  <c r="R21" i="200"/>
  <c r="R20" i="200"/>
  <c r="R19" i="200"/>
  <c r="R18" i="200"/>
  <c r="R17" i="200"/>
  <c r="R16" i="200"/>
  <c r="R15" i="200"/>
  <c r="R14" i="200"/>
  <c r="R13" i="200"/>
  <c r="R12" i="200"/>
  <c r="R11" i="200"/>
  <c r="R10" i="200"/>
  <c r="AA7" i="200"/>
  <c r="AA8" i="200"/>
  <c r="AA6" i="200"/>
  <c r="B2" i="200"/>
  <c r="Q13" i="200"/>
  <c r="Q17" i="200"/>
  <c r="Q21" i="200"/>
  <c r="Q25" i="200"/>
  <c r="Q29" i="200"/>
  <c r="Q33" i="200"/>
  <c r="AA10" i="200"/>
  <c r="AA11" i="200"/>
  <c r="AA12" i="200"/>
  <c r="AA13" i="200"/>
  <c r="AA14" i="200"/>
  <c r="AA15" i="200"/>
  <c r="AA16" i="200"/>
  <c r="AA17" i="200"/>
  <c r="AA18" i="200"/>
  <c r="AA19" i="200"/>
  <c r="AA20" i="200"/>
  <c r="AA21" i="200"/>
  <c r="AA22" i="200"/>
  <c r="AA23" i="200"/>
  <c r="AA24" i="200"/>
  <c r="AA25" i="200"/>
  <c r="AA26" i="200"/>
  <c r="AA27" i="200"/>
  <c r="AA28" i="200"/>
  <c r="AA29" i="200"/>
  <c r="AA30" i="200"/>
  <c r="AA31" i="200"/>
  <c r="AA32" i="200"/>
  <c r="AA33" i="200"/>
  <c r="AA34" i="200"/>
  <c r="L13" i="199"/>
  <c r="F15" i="199"/>
  <c r="F11" i="199"/>
  <c r="F12" i="199"/>
  <c r="G14" i="199"/>
  <c r="L14" i="199"/>
  <c r="G15" i="199"/>
  <c r="G12" i="199"/>
  <c r="F13" i="199"/>
  <c r="L12" i="199"/>
  <c r="G13" i="199"/>
  <c r="F14" i="199"/>
  <c r="N9" i="199"/>
  <c r="P9" i="199" s="1"/>
  <c r="P8" i="199"/>
  <c r="AA7" i="199"/>
  <c r="Q35" i="199"/>
  <c r="N11" i="199"/>
  <c r="R12" i="199"/>
  <c r="N23" i="199"/>
  <c r="R24" i="199"/>
  <c r="N31" i="199"/>
  <c r="B2" i="199"/>
  <c r="Q6" i="199"/>
  <c r="R6" i="199"/>
  <c r="N10" i="199"/>
  <c r="R11" i="199"/>
  <c r="N14" i="199"/>
  <c r="R15" i="199"/>
  <c r="N18" i="199"/>
  <c r="R19" i="199"/>
  <c r="N22" i="199"/>
  <c r="R23" i="199"/>
  <c r="N26" i="199"/>
  <c r="R27" i="199"/>
  <c r="N30" i="199"/>
  <c r="R31" i="199"/>
  <c r="N34" i="199"/>
  <c r="O8" i="199"/>
  <c r="R16" i="199"/>
  <c r="R20" i="199"/>
  <c r="N27" i="199"/>
  <c r="R32" i="199"/>
  <c r="R10" i="199"/>
  <c r="N13" i="199"/>
  <c r="R14" i="199"/>
  <c r="N17" i="199"/>
  <c r="R18" i="199"/>
  <c r="N21" i="199"/>
  <c r="R22" i="199"/>
  <c r="N25" i="199"/>
  <c r="R26" i="199"/>
  <c r="N29" i="199"/>
  <c r="R30" i="199"/>
  <c r="N33" i="199"/>
  <c r="N15" i="199"/>
  <c r="N19" i="199"/>
  <c r="R28" i="199"/>
  <c r="N12" i="199"/>
  <c r="R13" i="199"/>
  <c r="N16" i="199"/>
  <c r="R17" i="199"/>
  <c r="N20" i="199"/>
  <c r="R21" i="199"/>
  <c r="N24" i="199"/>
  <c r="R25" i="199"/>
  <c r="N28" i="199"/>
  <c r="R29" i="199"/>
  <c r="N32" i="199"/>
  <c r="N35" i="199"/>
  <c r="Q9" i="199"/>
  <c r="Q16" i="199"/>
  <c r="Q17" i="199"/>
  <c r="Q23" i="199"/>
  <c r="Q24" i="199"/>
  <c r="Q25" i="199"/>
  <c r="Q26" i="199"/>
  <c r="Q27" i="199"/>
  <c r="Q29" i="199"/>
  <c r="AA8" i="199"/>
  <c r="AA6" i="199"/>
  <c r="R35" i="199"/>
  <c r="R34" i="199"/>
  <c r="R9" i="199"/>
  <c r="R7" i="199"/>
  <c r="Q7" i="199"/>
  <c r="AA9" i="199"/>
  <c r="Q10" i="199"/>
  <c r="Q11" i="199"/>
  <c r="Q12" i="199"/>
  <c r="Q13" i="199"/>
  <c r="Q14" i="199"/>
  <c r="Q15" i="199"/>
  <c r="Q18" i="199"/>
  <c r="Q19" i="199"/>
  <c r="Q20" i="199"/>
  <c r="Q21" i="199"/>
  <c r="Q22" i="199"/>
  <c r="Q28" i="199"/>
  <c r="Q30" i="199"/>
  <c r="Q31" i="199"/>
  <c r="Q32" i="199"/>
  <c r="Q33" i="199"/>
  <c r="Q34" i="199"/>
  <c r="AA35" i="199"/>
  <c r="Q8" i="199"/>
  <c r="R8" i="199"/>
  <c r="AA10" i="199"/>
  <c r="AA11" i="199"/>
  <c r="AA12" i="199"/>
  <c r="AA13" i="199"/>
  <c r="AA14" i="199"/>
  <c r="AA15" i="199"/>
  <c r="AA16" i="199"/>
  <c r="AA17" i="199"/>
  <c r="AA18" i="199"/>
  <c r="AA19" i="199"/>
  <c r="AA20" i="199"/>
  <c r="AA21" i="199"/>
  <c r="AA22" i="199"/>
  <c r="AA23" i="199"/>
  <c r="AA24" i="199"/>
  <c r="AA25" i="199"/>
  <c r="AA26" i="199"/>
  <c r="AA27" i="199"/>
  <c r="AA28" i="199"/>
  <c r="AA29" i="199"/>
  <c r="AA30" i="199"/>
  <c r="AA31" i="199"/>
  <c r="AA32" i="199"/>
  <c r="AA33" i="199"/>
  <c r="AA34" i="199"/>
  <c r="F15" i="198"/>
  <c r="F13" i="198"/>
  <c r="F14" i="198"/>
  <c r="G14" i="198"/>
  <c r="G15" i="198"/>
  <c r="L12" i="198"/>
  <c r="L13" i="198"/>
  <c r="L14" i="198"/>
  <c r="L15" i="198"/>
  <c r="N8" i="198"/>
  <c r="P8" i="198" s="1"/>
  <c r="AA35" i="198"/>
  <c r="Q34" i="198"/>
  <c r="N32" i="198"/>
  <c r="R10" i="198"/>
  <c r="R22" i="198"/>
  <c r="R26" i="198"/>
  <c r="R14" i="198"/>
  <c r="R30" i="198"/>
  <c r="R18" i="198"/>
  <c r="I6" i="198"/>
  <c r="Q35" i="198"/>
  <c r="N9" i="198"/>
  <c r="L10" i="198"/>
  <c r="N12" i="198"/>
  <c r="R13" i="198"/>
  <c r="N16" i="198"/>
  <c r="R17" i="198"/>
  <c r="N20" i="198"/>
  <c r="R21" i="198"/>
  <c r="N24" i="198"/>
  <c r="R25" i="198"/>
  <c r="N28" i="198"/>
  <c r="R29" i="198"/>
  <c r="F10" i="198"/>
  <c r="N13" i="198"/>
  <c r="N21" i="198"/>
  <c r="N29" i="198"/>
  <c r="B2" i="198"/>
  <c r="P6" i="198"/>
  <c r="N11" i="198"/>
  <c r="R12" i="198"/>
  <c r="N15" i="198"/>
  <c r="R16" i="198"/>
  <c r="N19" i="198"/>
  <c r="R20" i="198"/>
  <c r="N23" i="198"/>
  <c r="R24" i="198"/>
  <c r="N27" i="198"/>
  <c r="R28" i="198"/>
  <c r="N31" i="198"/>
  <c r="N33" i="198"/>
  <c r="N17" i="198"/>
  <c r="N25" i="198"/>
  <c r="Q9" i="198"/>
  <c r="L9" i="198"/>
  <c r="N10" i="198"/>
  <c r="R11" i="198"/>
  <c r="N14" i="198"/>
  <c r="R15" i="198"/>
  <c r="N18" i="198"/>
  <c r="R19" i="198"/>
  <c r="N22" i="198"/>
  <c r="R23" i="198"/>
  <c r="N26" i="198"/>
  <c r="N30" i="198"/>
  <c r="N35" i="198"/>
  <c r="AA8" i="198"/>
  <c r="AA6" i="198"/>
  <c r="R34" i="198"/>
  <c r="R31" i="198"/>
  <c r="R9" i="198"/>
  <c r="R7" i="198"/>
  <c r="R35" i="198"/>
  <c r="R33" i="198"/>
  <c r="R32" i="198"/>
  <c r="Q7" i="198"/>
  <c r="R8" i="198"/>
  <c r="Q33" i="198"/>
  <c r="Q32" i="198"/>
  <c r="Q8" i="198"/>
  <c r="AA9" i="198"/>
  <c r="Q6" i="198"/>
  <c r="R6" i="198"/>
  <c r="AA7" i="198"/>
  <c r="Q10" i="198"/>
  <c r="Q11" i="198"/>
  <c r="Q12" i="198"/>
  <c r="Q13" i="198"/>
  <c r="Q14" i="198"/>
  <c r="Q15" i="198"/>
  <c r="Q16" i="198"/>
  <c r="Q17" i="198"/>
  <c r="Q18" i="198"/>
  <c r="Q19" i="198"/>
  <c r="Q20" i="198"/>
  <c r="Q21" i="198"/>
  <c r="Q22" i="198"/>
  <c r="Q23" i="198"/>
  <c r="Q24" i="198"/>
  <c r="Q25" i="198"/>
  <c r="Q26" i="198"/>
  <c r="Q27" i="198"/>
  <c r="Q28" i="198"/>
  <c r="Q29" i="198"/>
  <c r="Q30" i="198"/>
  <c r="Q31" i="198"/>
  <c r="AA10" i="198"/>
  <c r="AA11" i="198"/>
  <c r="AA12" i="198"/>
  <c r="AA13" i="198"/>
  <c r="AA14" i="198"/>
  <c r="AA15" i="198"/>
  <c r="AA16" i="198"/>
  <c r="AA17" i="198"/>
  <c r="AA18" i="198"/>
  <c r="AA19" i="198"/>
  <c r="AA20" i="198"/>
  <c r="AA21" i="198"/>
  <c r="AA22" i="198"/>
  <c r="AA23" i="198"/>
  <c r="AA24" i="198"/>
  <c r="AA25" i="198"/>
  <c r="AA26" i="198"/>
  <c r="AA27" i="198"/>
  <c r="AA28" i="198"/>
  <c r="AA29" i="198"/>
  <c r="AA30" i="198"/>
  <c r="AA31" i="198"/>
  <c r="AA32" i="198"/>
  <c r="AA33" i="198"/>
  <c r="AA34" i="198"/>
  <c r="P7" i="197"/>
  <c r="F12" i="197"/>
  <c r="N24" i="197"/>
  <c r="P26" i="197"/>
  <c r="L11" i="197"/>
  <c r="L12" i="197"/>
  <c r="G13" i="197"/>
  <c r="L13" i="197"/>
  <c r="N28" i="197"/>
  <c r="AA9" i="197"/>
  <c r="AA7" i="197"/>
  <c r="P6" i="197"/>
  <c r="O13" i="197"/>
  <c r="N19" i="197"/>
  <c r="N8" i="197"/>
  <c r="N9" i="197"/>
  <c r="F10" i="197"/>
  <c r="AA6" i="197"/>
  <c r="F15" i="197"/>
  <c r="N15" i="197"/>
  <c r="N18" i="197"/>
  <c r="N21" i="197"/>
  <c r="O22" i="197"/>
  <c r="O25" i="197"/>
  <c r="N31" i="197"/>
  <c r="N34" i="197"/>
  <c r="AA8" i="197"/>
  <c r="F11" i="197"/>
  <c r="N11" i="197"/>
  <c r="F14" i="197"/>
  <c r="N14" i="197"/>
  <c r="G15" i="197"/>
  <c r="N17" i="197"/>
  <c r="N20" i="197"/>
  <c r="N27" i="197"/>
  <c r="N30" i="197"/>
  <c r="N33" i="197"/>
  <c r="N10" i="197"/>
  <c r="O16" i="197"/>
  <c r="O32" i="197"/>
  <c r="Q7" i="197"/>
  <c r="Q8" i="197"/>
  <c r="Q9" i="197"/>
  <c r="L9" i="197"/>
  <c r="G11" i="197"/>
  <c r="F13" i="197"/>
  <c r="N13" i="197"/>
  <c r="L15" i="197"/>
  <c r="N23" i="197"/>
  <c r="N35" i="197"/>
  <c r="R7" i="197"/>
  <c r="P8" i="197"/>
  <c r="R10" i="197"/>
  <c r="Q11" i="197"/>
  <c r="R14" i="197"/>
  <c r="Q15" i="197"/>
  <c r="R18" i="197"/>
  <c r="Q19" i="197"/>
  <c r="R22" i="197"/>
  <c r="Q23" i="197"/>
  <c r="R26" i="197"/>
  <c r="Q27" i="197"/>
  <c r="R30" i="197"/>
  <c r="Q31" i="197"/>
  <c r="R8" i="197"/>
  <c r="R11" i="197"/>
  <c r="Q12" i="197"/>
  <c r="R15" i="197"/>
  <c r="Q16" i="197"/>
  <c r="R19" i="197"/>
  <c r="Q20" i="197"/>
  <c r="R23" i="197"/>
  <c r="Q24" i="197"/>
  <c r="R27" i="197"/>
  <c r="Q28" i="197"/>
  <c r="R31" i="197"/>
  <c r="Q32" i="197"/>
  <c r="B2" i="197"/>
  <c r="Q6" i="197"/>
  <c r="AA35" i="197"/>
  <c r="R9" i="197"/>
  <c r="R12" i="197"/>
  <c r="Q13" i="197"/>
  <c r="R16" i="197"/>
  <c r="Q17" i="197"/>
  <c r="R20" i="197"/>
  <c r="Q21" i="197"/>
  <c r="R24" i="197"/>
  <c r="Q25" i="197"/>
  <c r="R28" i="197"/>
  <c r="Q29" i="197"/>
  <c r="R32" i="197"/>
  <c r="Q33" i="197"/>
  <c r="Q34" i="197"/>
  <c r="Q35" i="197"/>
  <c r="R6" i="197"/>
  <c r="Q10" i="197"/>
  <c r="R13" i="197"/>
  <c r="Q14" i="197"/>
  <c r="R17" i="197"/>
  <c r="Q18" i="197"/>
  <c r="R21" i="197"/>
  <c r="Q22" i="197"/>
  <c r="R25" i="197"/>
  <c r="Q26" i="197"/>
  <c r="R29" i="197"/>
  <c r="Q30" i="197"/>
  <c r="R33" i="197"/>
  <c r="R34" i="197"/>
  <c r="AA10" i="197"/>
  <c r="AA11" i="197"/>
  <c r="AA12" i="197"/>
  <c r="AA13" i="197"/>
  <c r="AA14" i="197"/>
  <c r="AA15" i="197"/>
  <c r="AA16" i="197"/>
  <c r="AA17" i="197"/>
  <c r="AA18" i="197"/>
  <c r="AA19" i="197"/>
  <c r="AA20" i="197"/>
  <c r="AA21" i="197"/>
  <c r="AA22" i="197"/>
  <c r="AA23" i="197"/>
  <c r="AA24" i="197"/>
  <c r="AA25" i="197"/>
  <c r="AA26" i="197"/>
  <c r="AA27" i="197"/>
  <c r="AA28" i="197"/>
  <c r="AA29" i="197"/>
  <c r="AA30" i="197"/>
  <c r="AA31" i="197"/>
  <c r="AA32" i="197"/>
  <c r="AA33" i="197"/>
  <c r="AA34" i="197"/>
  <c r="I12" i="196"/>
  <c r="G15" i="196"/>
  <c r="G13" i="196"/>
  <c r="AA9" i="196"/>
  <c r="Q28" i="196"/>
  <c r="P11" i="196"/>
  <c r="F12" i="196"/>
  <c r="F14" i="196"/>
  <c r="N14" i="196"/>
  <c r="L15" i="196"/>
  <c r="N16" i="196"/>
  <c r="N18" i="196"/>
  <c r="N20" i="196"/>
  <c r="N22" i="196"/>
  <c r="P22" i="196" s="1"/>
  <c r="N24" i="196"/>
  <c r="N26" i="196"/>
  <c r="N28" i="196"/>
  <c r="N30" i="196"/>
  <c r="P30" i="196" s="1"/>
  <c r="N32" i="196"/>
  <c r="N34" i="196"/>
  <c r="G14" i="196"/>
  <c r="F13" i="196"/>
  <c r="N13" i="196"/>
  <c r="L14" i="196"/>
  <c r="F15" i="196"/>
  <c r="N15" i="196"/>
  <c r="N17" i="196"/>
  <c r="N19" i="196"/>
  <c r="P20" i="196"/>
  <c r="N21" i="196"/>
  <c r="N23" i="196"/>
  <c r="N25" i="196"/>
  <c r="N27" i="196"/>
  <c r="N29" i="196"/>
  <c r="N31" i="196"/>
  <c r="N33" i="196"/>
  <c r="N35" i="196"/>
  <c r="P35" i="196" s="1"/>
  <c r="Q10" i="196"/>
  <c r="Q22" i="196"/>
  <c r="R9" i="196"/>
  <c r="R7" i="196"/>
  <c r="R35" i="196"/>
  <c r="R34" i="196"/>
  <c r="R33" i="196"/>
  <c r="R32" i="196"/>
  <c r="R31" i="196"/>
  <c r="R30" i="196"/>
  <c r="R29" i="196"/>
  <c r="R28" i="196"/>
  <c r="R27" i="196"/>
  <c r="R26" i="196"/>
  <c r="R25" i="196"/>
  <c r="R24" i="196"/>
  <c r="R23" i="196"/>
  <c r="R22" i="196"/>
  <c r="R21" i="196"/>
  <c r="R20" i="196"/>
  <c r="R19" i="196"/>
  <c r="R18" i="196"/>
  <c r="R17" i="196"/>
  <c r="R16" i="196"/>
  <c r="R15" i="196"/>
  <c r="R14" i="196"/>
  <c r="R13" i="196"/>
  <c r="R12" i="196"/>
  <c r="R11" i="196"/>
  <c r="R10" i="196"/>
  <c r="AA7" i="196"/>
  <c r="AA8" i="196"/>
  <c r="AA6" i="196"/>
  <c r="B2" i="196"/>
  <c r="Q13" i="196"/>
  <c r="Q17" i="196"/>
  <c r="Q21" i="196"/>
  <c r="Q25" i="196"/>
  <c r="Q29" i="196"/>
  <c r="Q9" i="196"/>
  <c r="Q14" i="196"/>
  <c r="Q26" i="196"/>
  <c r="Q30" i="196"/>
  <c r="Q6" i="196"/>
  <c r="R6" i="196"/>
  <c r="R8" i="196"/>
  <c r="Q12" i="196"/>
  <c r="Q16" i="196"/>
  <c r="Q20" i="196"/>
  <c r="Q24" i="196"/>
  <c r="Q34" i="196"/>
  <c r="Q32" i="196"/>
  <c r="Q35" i="196"/>
  <c r="Q7" i="196"/>
  <c r="Q33" i="196"/>
  <c r="Q18" i="196"/>
  <c r="AA35" i="196"/>
  <c r="P7" i="196"/>
  <c r="Q8" i="196"/>
  <c r="Q11" i="196"/>
  <c r="Q15" i="196"/>
  <c r="Q19" i="196"/>
  <c r="Q23" i="196"/>
  <c r="Q27" i="196"/>
  <c r="Q31" i="196"/>
  <c r="AA10" i="196"/>
  <c r="AA11" i="196"/>
  <c r="AA12" i="196"/>
  <c r="AA13" i="196"/>
  <c r="AA14" i="196"/>
  <c r="AA15" i="196"/>
  <c r="AA16" i="196"/>
  <c r="AA17" i="196"/>
  <c r="AA18" i="196"/>
  <c r="AA19" i="196"/>
  <c r="AA20" i="196"/>
  <c r="AA21" i="196"/>
  <c r="AA22" i="196"/>
  <c r="AA23" i="196"/>
  <c r="AA24" i="196"/>
  <c r="AA25" i="196"/>
  <c r="AA26" i="196"/>
  <c r="AA27" i="196"/>
  <c r="AA28" i="196"/>
  <c r="AA29" i="196"/>
  <c r="AA30" i="196"/>
  <c r="AA31" i="196"/>
  <c r="AA32" i="196"/>
  <c r="AA33" i="196"/>
  <c r="AA34" i="196"/>
  <c r="F15" i="195"/>
  <c r="L15" i="195"/>
  <c r="L10" i="195"/>
  <c r="F12" i="195"/>
  <c r="L14" i="195"/>
  <c r="G15" i="195"/>
  <c r="AA7" i="195"/>
  <c r="G12" i="195"/>
  <c r="F13" i="195"/>
  <c r="G14" i="195"/>
  <c r="Q6" i="195"/>
  <c r="L12" i="195"/>
  <c r="G13" i="195"/>
  <c r="F14" i="195"/>
  <c r="N9" i="195"/>
  <c r="N10" i="195"/>
  <c r="P7" i="195"/>
  <c r="N15" i="195"/>
  <c r="N23" i="195"/>
  <c r="R28" i="195"/>
  <c r="N31" i="195"/>
  <c r="R32" i="195"/>
  <c r="B2" i="195"/>
  <c r="N18" i="195"/>
  <c r="R19" i="195"/>
  <c r="N22" i="195"/>
  <c r="R27" i="195"/>
  <c r="N30" i="195"/>
  <c r="N34" i="195"/>
  <c r="I6" i="195"/>
  <c r="P9" i="195"/>
  <c r="R10" i="195"/>
  <c r="N13" i="195"/>
  <c r="R14" i="195"/>
  <c r="N17" i="195"/>
  <c r="R18" i="195"/>
  <c r="N21" i="195"/>
  <c r="R22" i="195"/>
  <c r="N25" i="195"/>
  <c r="R26" i="195"/>
  <c r="N29" i="195"/>
  <c r="R30" i="195"/>
  <c r="N33" i="195"/>
  <c r="O8" i="195"/>
  <c r="N11" i="195"/>
  <c r="R12" i="195"/>
  <c r="R16" i="195"/>
  <c r="N19" i="195"/>
  <c r="R20" i="195"/>
  <c r="R24" i="195"/>
  <c r="N27" i="195"/>
  <c r="R6" i="195"/>
  <c r="R11" i="195"/>
  <c r="N14" i="195"/>
  <c r="R15" i="195"/>
  <c r="R23" i="195"/>
  <c r="N26" i="195"/>
  <c r="R31" i="195"/>
  <c r="P6" i="195"/>
  <c r="Q35" i="195"/>
  <c r="N12" i="195"/>
  <c r="R13" i="195"/>
  <c r="N16" i="195"/>
  <c r="R17" i="195"/>
  <c r="N20" i="195"/>
  <c r="R21" i="195"/>
  <c r="N24" i="195"/>
  <c r="R25" i="195"/>
  <c r="N28" i="195"/>
  <c r="R29" i="195"/>
  <c r="N32" i="195"/>
  <c r="N35" i="195"/>
  <c r="P35" i="195" s="1"/>
  <c r="Q12" i="195"/>
  <c r="Q18" i="195"/>
  <c r="Q19" i="195"/>
  <c r="Q20" i="195"/>
  <c r="Q21" i="195"/>
  <c r="Q29" i="195"/>
  <c r="Q30" i="195"/>
  <c r="Q31" i="195"/>
  <c r="Q33" i="195"/>
  <c r="AA35" i="195"/>
  <c r="AA8" i="195"/>
  <c r="AA6" i="195"/>
  <c r="R35" i="195"/>
  <c r="R34" i="195"/>
  <c r="R9" i="195"/>
  <c r="R7" i="195"/>
  <c r="Q7" i="195"/>
  <c r="Q8" i="195"/>
  <c r="R8" i="195"/>
  <c r="AA9" i="195"/>
  <c r="Q9" i="195"/>
  <c r="Q10" i="195"/>
  <c r="Q11" i="195"/>
  <c r="Q13" i="195"/>
  <c r="Q14" i="195"/>
  <c r="Q15" i="195"/>
  <c r="Q16" i="195"/>
  <c r="Q17" i="195"/>
  <c r="Q22" i="195"/>
  <c r="Q23" i="195"/>
  <c r="Q24" i="195"/>
  <c r="Q25" i="195"/>
  <c r="Q26" i="195"/>
  <c r="Q27" i="195"/>
  <c r="Q28" i="195"/>
  <c r="Q32" i="195"/>
  <c r="Q34" i="195"/>
  <c r="AA10" i="195"/>
  <c r="AA11" i="195"/>
  <c r="AA12" i="195"/>
  <c r="AA13" i="195"/>
  <c r="AA14" i="195"/>
  <c r="AA15" i="195"/>
  <c r="AA16" i="195"/>
  <c r="AA17" i="195"/>
  <c r="AA18" i="195"/>
  <c r="AA19" i="195"/>
  <c r="AA20" i="195"/>
  <c r="AA21" i="195"/>
  <c r="AA22" i="195"/>
  <c r="AA23" i="195"/>
  <c r="AA24" i="195"/>
  <c r="AA25" i="195"/>
  <c r="AA26" i="195"/>
  <c r="AA27" i="195"/>
  <c r="AA28" i="195"/>
  <c r="AA29" i="195"/>
  <c r="AA30" i="195"/>
  <c r="AA31" i="195"/>
  <c r="AA32" i="195"/>
  <c r="AA33" i="195"/>
  <c r="AA34" i="195"/>
  <c r="G13" i="194"/>
  <c r="L12" i="194"/>
  <c r="N11" i="194"/>
  <c r="P11" i="194" s="1"/>
  <c r="P10" i="194"/>
  <c r="F12" i="194"/>
  <c r="N12" i="194"/>
  <c r="G12" i="194"/>
  <c r="G15" i="194"/>
  <c r="Q31" i="194"/>
  <c r="P12" i="194"/>
  <c r="L13" i="194"/>
  <c r="F14" i="194"/>
  <c r="N14" i="194"/>
  <c r="L15" i="194"/>
  <c r="N16" i="194"/>
  <c r="N18" i="194"/>
  <c r="N20" i="194"/>
  <c r="N22" i="194"/>
  <c r="N24" i="194"/>
  <c r="N26" i="194"/>
  <c r="N28" i="194"/>
  <c r="N30" i="194"/>
  <c r="N32" i="194"/>
  <c r="N34" i="194"/>
  <c r="G14" i="194"/>
  <c r="F13" i="194"/>
  <c r="N13" i="194"/>
  <c r="L14" i="194"/>
  <c r="F15" i="194"/>
  <c r="N15" i="194"/>
  <c r="N17" i="194"/>
  <c r="N19" i="194"/>
  <c r="N21" i="194"/>
  <c r="N23" i="194"/>
  <c r="N25" i="194"/>
  <c r="N27" i="194"/>
  <c r="N29" i="194"/>
  <c r="N31" i="194"/>
  <c r="N33" i="194"/>
  <c r="N35" i="194"/>
  <c r="Q6" i="194"/>
  <c r="R6" i="194"/>
  <c r="P9" i="194"/>
  <c r="Q12" i="194"/>
  <c r="Q28" i="194"/>
  <c r="P8" i="194"/>
  <c r="Q16" i="194"/>
  <c r="Q32" i="194"/>
  <c r="Q20" i="194"/>
  <c r="I7" i="194"/>
  <c r="AA9" i="194"/>
  <c r="Q24" i="194"/>
  <c r="AA35" i="194"/>
  <c r="P7" i="194"/>
  <c r="Q8" i="194"/>
  <c r="Q11" i="194"/>
  <c r="Q15" i="194"/>
  <c r="Q19" i="194"/>
  <c r="Q23" i="194"/>
  <c r="Q27" i="194"/>
  <c r="Q35" i="194"/>
  <c r="Q34" i="194"/>
  <c r="Q7" i="194"/>
  <c r="Q9" i="194"/>
  <c r="Q10" i="194"/>
  <c r="Q14" i="194"/>
  <c r="Q18" i="194"/>
  <c r="Q22" i="194"/>
  <c r="Q26" i="194"/>
  <c r="Q30" i="194"/>
  <c r="R9" i="194"/>
  <c r="R7" i="194"/>
  <c r="R35" i="194"/>
  <c r="R34" i="194"/>
  <c r="R33" i="194"/>
  <c r="R32" i="194"/>
  <c r="R31" i="194"/>
  <c r="R30" i="194"/>
  <c r="R29" i="194"/>
  <c r="R28" i="194"/>
  <c r="R27" i="194"/>
  <c r="R26" i="194"/>
  <c r="R25" i="194"/>
  <c r="R24" i="194"/>
  <c r="R23" i="194"/>
  <c r="R22" i="194"/>
  <c r="R21" i="194"/>
  <c r="R20" i="194"/>
  <c r="R19" i="194"/>
  <c r="R18" i="194"/>
  <c r="R17" i="194"/>
  <c r="R16" i="194"/>
  <c r="R15" i="194"/>
  <c r="R14" i="194"/>
  <c r="R13" i="194"/>
  <c r="R12" i="194"/>
  <c r="R11" i="194"/>
  <c r="R10" i="194"/>
  <c r="AA7" i="194"/>
  <c r="AA8" i="194"/>
  <c r="AA6" i="194"/>
  <c r="B2" i="194"/>
  <c r="Q13" i="194"/>
  <c r="Q17" i="194"/>
  <c r="Q21" i="194"/>
  <c r="Q25" i="194"/>
  <c r="Q29" i="194"/>
  <c r="Q33" i="194"/>
  <c r="AA10" i="194"/>
  <c r="AA11" i="194"/>
  <c r="AA12" i="194"/>
  <c r="AA13" i="194"/>
  <c r="AA14" i="194"/>
  <c r="AA15" i="194"/>
  <c r="AA16" i="194"/>
  <c r="AA17" i="194"/>
  <c r="AA18" i="194"/>
  <c r="AA19" i="194"/>
  <c r="AA20" i="194"/>
  <c r="AA21" i="194"/>
  <c r="AA22" i="194"/>
  <c r="AA23" i="194"/>
  <c r="AA24" i="194"/>
  <c r="AA25" i="194"/>
  <c r="AA26" i="194"/>
  <c r="AA27" i="194"/>
  <c r="AA28" i="194"/>
  <c r="AA29" i="194"/>
  <c r="AA30" i="194"/>
  <c r="AA31" i="194"/>
  <c r="AA32" i="194"/>
  <c r="AA33" i="194"/>
  <c r="AA34" i="194"/>
  <c r="N17" i="193"/>
  <c r="P17" i="193" s="1"/>
  <c r="W9" i="193"/>
  <c r="L10" i="193"/>
  <c r="F11" i="193"/>
  <c r="N11" i="193"/>
  <c r="P11" i="193" s="1"/>
  <c r="L12" i="193"/>
  <c r="F14" i="193"/>
  <c r="N14" i="193"/>
  <c r="L15" i="193"/>
  <c r="N16" i="193"/>
  <c r="P16" i="193" s="1"/>
  <c r="N19" i="193"/>
  <c r="N22" i="193"/>
  <c r="P22" i="193" s="1"/>
  <c r="N24" i="193"/>
  <c r="P24" i="193" s="1"/>
  <c r="N26" i="193"/>
  <c r="P26" i="193" s="1"/>
  <c r="N28" i="193"/>
  <c r="N30" i="193"/>
  <c r="N32" i="193"/>
  <c r="N34" i="193"/>
  <c r="P34" i="193" s="1"/>
  <c r="O20" i="193"/>
  <c r="P7" i="193"/>
  <c r="F13" i="193"/>
  <c r="N13" i="193"/>
  <c r="G14" i="193"/>
  <c r="N21" i="193"/>
  <c r="O12" i="193"/>
  <c r="N10" i="193"/>
  <c r="P10" i="193" s="1"/>
  <c r="L11" i="193"/>
  <c r="F12" i="193"/>
  <c r="N12" i="193"/>
  <c r="P12" i="193" s="1"/>
  <c r="L14" i="193"/>
  <c r="F15" i="193"/>
  <c r="N15" i="193"/>
  <c r="N18" i="193"/>
  <c r="P18" i="193" s="1"/>
  <c r="N23" i="193"/>
  <c r="P23" i="193" s="1"/>
  <c r="N25" i="193"/>
  <c r="N27" i="193"/>
  <c r="N29" i="193"/>
  <c r="P29" i="193" s="1"/>
  <c r="N31" i="193"/>
  <c r="N33" i="193"/>
  <c r="N35" i="193"/>
  <c r="Q8" i="193"/>
  <c r="AA14" i="193"/>
  <c r="Q6" i="193"/>
  <c r="R7" i="193"/>
  <c r="P9" i="193"/>
  <c r="R10" i="193"/>
  <c r="R11" i="193"/>
  <c r="R12" i="193"/>
  <c r="R13" i="193"/>
  <c r="R14" i="193"/>
  <c r="R15" i="193"/>
  <c r="R16" i="193"/>
  <c r="R17" i="193"/>
  <c r="R18" i="193"/>
  <c r="R19" i="193"/>
  <c r="R20" i="193"/>
  <c r="R9" i="193"/>
  <c r="P6" i="193"/>
  <c r="AA11" i="193"/>
  <c r="Q23" i="193"/>
  <c r="Q31" i="193"/>
  <c r="AA10" i="193"/>
  <c r="Q11" i="193"/>
  <c r="Q15" i="193"/>
  <c r="Q22" i="193"/>
  <c r="Q26" i="193"/>
  <c r="Q30" i="193"/>
  <c r="Q34" i="193"/>
  <c r="B2" i="193"/>
  <c r="AA21" i="193"/>
  <c r="AA19" i="193"/>
  <c r="AA9" i="193"/>
  <c r="AA7" i="193"/>
  <c r="AA35" i="193"/>
  <c r="AA34" i="193"/>
  <c r="AA33" i="193"/>
  <c r="AA32" i="193"/>
  <c r="AA31" i="193"/>
  <c r="AA30" i="193"/>
  <c r="AA29" i="193"/>
  <c r="AA28" i="193"/>
  <c r="AA27" i="193"/>
  <c r="AA26" i="193"/>
  <c r="AA25" i="193"/>
  <c r="AA24" i="193"/>
  <c r="AA23" i="193"/>
  <c r="AA22" i="193"/>
  <c r="AA20" i="193"/>
  <c r="AA18" i="193"/>
  <c r="AA15" i="193"/>
  <c r="Q27" i="193"/>
  <c r="Q35" i="193"/>
  <c r="AA8" i="193"/>
  <c r="P8" i="193"/>
  <c r="Q10" i="193"/>
  <c r="AA13" i="193"/>
  <c r="Q14" i="193"/>
  <c r="AA17" i="193"/>
  <c r="Q18" i="193"/>
  <c r="Q19" i="193"/>
  <c r="Q20" i="193"/>
  <c r="Q21" i="193"/>
  <c r="Q25" i="193"/>
  <c r="Q29" i="193"/>
  <c r="Q33" i="193"/>
  <c r="Q9" i="193"/>
  <c r="Q7" i="193"/>
  <c r="Q12" i="193"/>
  <c r="Q16" i="193"/>
  <c r="AA6" i="193"/>
  <c r="AA12" i="193"/>
  <c r="Q13" i="193"/>
  <c r="P13" i="193"/>
  <c r="AA16" i="193"/>
  <c r="Q17" i="193"/>
  <c r="Q24" i="193"/>
  <c r="Q28" i="193"/>
  <c r="Q32" i="193"/>
  <c r="P20" i="193"/>
  <c r="R6" i="193"/>
  <c r="R8" i="193"/>
  <c r="R21" i="193"/>
  <c r="R22" i="193"/>
  <c r="R23" i="193"/>
  <c r="R24" i="193"/>
  <c r="R25" i="193"/>
  <c r="R26" i="193"/>
  <c r="R27" i="193"/>
  <c r="R28" i="193"/>
  <c r="R29" i="193"/>
  <c r="R30" i="193"/>
  <c r="R31" i="193"/>
  <c r="R32" i="193"/>
  <c r="R33" i="193"/>
  <c r="R34" i="193"/>
  <c r="Q35" i="190"/>
  <c r="R32" i="190"/>
  <c r="P6" i="190"/>
  <c r="L9" i="190"/>
  <c r="F10" i="190"/>
  <c r="N8" i="190"/>
  <c r="P8" i="190" s="1"/>
  <c r="N9" i="190"/>
  <c r="W9" i="190" s="1"/>
  <c r="L11" i="190"/>
  <c r="R12" i="190"/>
  <c r="R16" i="190"/>
  <c r="P7" i="190"/>
  <c r="R20" i="190"/>
  <c r="R6" i="190"/>
  <c r="R24" i="190"/>
  <c r="R28" i="190"/>
  <c r="F11" i="190"/>
  <c r="N11" i="190"/>
  <c r="N15" i="190"/>
  <c r="N23" i="190"/>
  <c r="I7" i="190"/>
  <c r="B2" i="190"/>
  <c r="N10" i="190"/>
  <c r="G11" i="190"/>
  <c r="R11" i="190"/>
  <c r="L12" i="190"/>
  <c r="F14" i="190"/>
  <c r="N14" i="190"/>
  <c r="G15" i="190"/>
  <c r="R15" i="190"/>
  <c r="N18" i="190"/>
  <c r="R19" i="190"/>
  <c r="N22" i="190"/>
  <c r="R23" i="190"/>
  <c r="N26" i="190"/>
  <c r="R27" i="190"/>
  <c r="N30" i="190"/>
  <c r="R31" i="190"/>
  <c r="N34" i="190"/>
  <c r="G12" i="190"/>
  <c r="N27" i="190"/>
  <c r="N31" i="190"/>
  <c r="V9" i="190"/>
  <c r="R10" i="190"/>
  <c r="F13" i="190"/>
  <c r="N13" i="190"/>
  <c r="G14" i="190"/>
  <c r="R14" i="190"/>
  <c r="N17" i="190"/>
  <c r="R18" i="190"/>
  <c r="N21" i="190"/>
  <c r="R22" i="190"/>
  <c r="N25" i="190"/>
  <c r="R26" i="190"/>
  <c r="N29" i="190"/>
  <c r="R30" i="190"/>
  <c r="N33" i="190"/>
  <c r="X9" i="190"/>
  <c r="F15" i="190"/>
  <c r="N19" i="190"/>
  <c r="Q6" i="190"/>
  <c r="I6" i="190"/>
  <c r="I9" i="190"/>
  <c r="L10" i="190"/>
  <c r="F12" i="190"/>
  <c r="N12" i="190"/>
  <c r="G13" i="190"/>
  <c r="R13" i="190"/>
  <c r="L14" i="190"/>
  <c r="N16" i="190"/>
  <c r="R17" i="190"/>
  <c r="N20" i="190"/>
  <c r="R21" i="190"/>
  <c r="N24" i="190"/>
  <c r="R25" i="190"/>
  <c r="N28" i="190"/>
  <c r="R29" i="190"/>
  <c r="N32" i="190"/>
  <c r="N35" i="190"/>
  <c r="Q10" i="190"/>
  <c r="Q11" i="190"/>
  <c r="Q12" i="190"/>
  <c r="Q15" i="190"/>
  <c r="Q9" i="190"/>
  <c r="Q13" i="190"/>
  <c r="Q14" i="190"/>
  <c r="Q16" i="190"/>
  <c r="Q17" i="190"/>
  <c r="Q18" i="190"/>
  <c r="Q19" i="190"/>
  <c r="Q20" i="190"/>
  <c r="Q21" i="190"/>
  <c r="Q22" i="190"/>
  <c r="Q23" i="190"/>
  <c r="Q24" i="190"/>
  <c r="Q25" i="190"/>
  <c r="Q26" i="190"/>
  <c r="Q27" i="190"/>
  <c r="Q28" i="190"/>
  <c r="Q29" i="190"/>
  <c r="Q30" i="190"/>
  <c r="Q31" i="190"/>
  <c r="Q32" i="190"/>
  <c r="Q33" i="190"/>
  <c r="Q34" i="190"/>
  <c r="AA35" i="190"/>
  <c r="AA8" i="190"/>
  <c r="AA6" i="190"/>
  <c r="R34" i="190"/>
  <c r="R9" i="190"/>
  <c r="R7" i="190"/>
  <c r="R35" i="190"/>
  <c r="Q7" i="190"/>
  <c r="Q8" i="190"/>
  <c r="R8" i="190"/>
  <c r="AA9" i="190"/>
  <c r="AA10" i="190"/>
  <c r="AA11" i="190"/>
  <c r="AA12" i="190"/>
  <c r="AA13" i="190"/>
  <c r="AA14" i="190"/>
  <c r="AA15" i="190"/>
  <c r="AA16" i="190"/>
  <c r="AA17" i="190"/>
  <c r="AA18" i="190"/>
  <c r="AA19" i="190"/>
  <c r="AA20" i="190"/>
  <c r="AA21" i="190"/>
  <c r="AA22" i="190"/>
  <c r="AA23" i="190"/>
  <c r="AA24" i="190"/>
  <c r="AA25" i="190"/>
  <c r="AA26" i="190"/>
  <c r="AA27" i="190"/>
  <c r="AA28" i="190"/>
  <c r="AA29" i="190"/>
  <c r="AA30" i="190"/>
  <c r="AA31" i="190"/>
  <c r="AA32" i="190"/>
  <c r="AA33" i="190"/>
  <c r="AA34" i="190"/>
  <c r="W12" i="189"/>
  <c r="AA6" i="189"/>
  <c r="V15" i="189"/>
  <c r="O15" i="189"/>
  <c r="W15" i="189"/>
  <c r="R7" i="189"/>
  <c r="N10" i="189"/>
  <c r="X10" i="189" s="1"/>
  <c r="N13" i="189"/>
  <c r="N14" i="189"/>
  <c r="L10" i="189"/>
  <c r="N11" i="189"/>
  <c r="P11" i="189" s="1"/>
  <c r="P8" i="189"/>
  <c r="O19" i="189"/>
  <c r="O23" i="189"/>
  <c r="Q6" i="189"/>
  <c r="O27" i="189"/>
  <c r="Q20" i="189"/>
  <c r="Q28" i="189"/>
  <c r="N34" i="189"/>
  <c r="I9" i="189"/>
  <c r="F10" i="189"/>
  <c r="P15" i="189"/>
  <c r="N17" i="189"/>
  <c r="O18" i="189"/>
  <c r="P19" i="189"/>
  <c r="N21" i="189"/>
  <c r="P21" i="189" s="1"/>
  <c r="O22" i="189"/>
  <c r="N25" i="189"/>
  <c r="O26" i="189"/>
  <c r="N29" i="189"/>
  <c r="O30" i="189"/>
  <c r="N33" i="189"/>
  <c r="Q32" i="189"/>
  <c r="Q8" i="189"/>
  <c r="AA8" i="189"/>
  <c r="N9" i="189"/>
  <c r="R10" i="189"/>
  <c r="R11" i="189"/>
  <c r="R12" i="189"/>
  <c r="P13" i="189"/>
  <c r="R13" i="189"/>
  <c r="N16" i="189"/>
  <c r="N20" i="189"/>
  <c r="P22" i="189"/>
  <c r="N24" i="189"/>
  <c r="N28" i="189"/>
  <c r="N32" i="189"/>
  <c r="P7" i="189"/>
  <c r="I8" i="189"/>
  <c r="R9" i="189"/>
  <c r="I10" i="189"/>
  <c r="N35" i="189"/>
  <c r="Q23" i="189"/>
  <c r="Q27" i="189"/>
  <c r="Q31" i="189"/>
  <c r="Q35" i="189"/>
  <c r="Q12" i="189"/>
  <c r="Q14" i="189"/>
  <c r="Q18" i="189"/>
  <c r="Q26" i="189"/>
  <c r="Q30" i="189"/>
  <c r="Q34" i="189"/>
  <c r="Q9" i="189"/>
  <c r="Q7" i="189"/>
  <c r="P6" i="189"/>
  <c r="B2" i="189"/>
  <c r="AA27" i="189"/>
  <c r="AA26" i="189"/>
  <c r="AA24" i="189"/>
  <c r="AA22" i="189"/>
  <c r="AA21" i="189"/>
  <c r="AA19" i="189"/>
  <c r="AA16" i="189"/>
  <c r="AA15" i="189"/>
  <c r="AA13" i="189"/>
  <c r="AA11" i="189"/>
  <c r="AA10" i="189"/>
  <c r="AA9" i="189"/>
  <c r="AA7" i="189"/>
  <c r="AA35" i="189"/>
  <c r="AA34" i="189"/>
  <c r="AA33" i="189"/>
  <c r="AA32" i="189"/>
  <c r="AA31" i="189"/>
  <c r="AA30" i="189"/>
  <c r="AA29" i="189"/>
  <c r="AA28" i="189"/>
  <c r="AA25" i="189"/>
  <c r="AA23" i="189"/>
  <c r="AA20" i="189"/>
  <c r="AA18" i="189"/>
  <c r="AA17" i="189"/>
  <c r="AA14" i="189"/>
  <c r="AA12" i="189"/>
  <c r="Q17" i="189"/>
  <c r="Q25" i="189"/>
  <c r="Q29" i="189"/>
  <c r="Q33" i="189"/>
  <c r="P18" i="189"/>
  <c r="P23" i="189"/>
  <c r="P26" i="189"/>
  <c r="P27" i="189"/>
  <c r="P30" i="189"/>
  <c r="P31" i="189"/>
  <c r="R6" i="189"/>
  <c r="R8" i="189"/>
  <c r="Q10" i="189"/>
  <c r="Q11" i="189"/>
  <c r="Q13" i="189"/>
  <c r="Q15" i="189"/>
  <c r="Q16" i="189"/>
  <c r="Q19" i="189"/>
  <c r="Q21" i="189"/>
  <c r="Q22" i="189"/>
  <c r="Q24" i="189"/>
  <c r="R14" i="189"/>
  <c r="R15" i="189"/>
  <c r="R16" i="189"/>
  <c r="R17" i="189"/>
  <c r="R18" i="189"/>
  <c r="R19" i="189"/>
  <c r="R20" i="189"/>
  <c r="R21" i="189"/>
  <c r="R22" i="189"/>
  <c r="R23" i="189"/>
  <c r="R24" i="189"/>
  <c r="R25" i="189"/>
  <c r="R26" i="189"/>
  <c r="R27" i="189"/>
  <c r="R28" i="189"/>
  <c r="R29" i="189"/>
  <c r="R30" i="189"/>
  <c r="R31" i="189"/>
  <c r="R32" i="189"/>
  <c r="R33" i="189"/>
  <c r="R34" i="189"/>
  <c r="AB35" i="27"/>
  <c r="AB34" i="27"/>
  <c r="AB33" i="27"/>
  <c r="AB32" i="27"/>
  <c r="AB31" i="27"/>
  <c r="AB30" i="27"/>
  <c r="AB29" i="27"/>
  <c r="AB28" i="27"/>
  <c r="AB27" i="27"/>
  <c r="AB26" i="27"/>
  <c r="AB25" i="27"/>
  <c r="AB24" i="27"/>
  <c r="AB23" i="27"/>
  <c r="AB22" i="27"/>
  <c r="AB21" i="27"/>
  <c r="AB20" i="27"/>
  <c r="AB19" i="27"/>
  <c r="AB18" i="27"/>
  <c r="AB17" i="27"/>
  <c r="AB16" i="27"/>
  <c r="AB15" i="27"/>
  <c r="AB14" i="27"/>
  <c r="AB13" i="27"/>
  <c r="AB12" i="27"/>
  <c r="AB11" i="27"/>
  <c r="AB10" i="27"/>
  <c r="AB9" i="27"/>
  <c r="AB8" i="27"/>
  <c r="AB7" i="27"/>
  <c r="AB6" i="126"/>
  <c r="AB7" i="126"/>
  <c r="AB8" i="126"/>
  <c r="AB9" i="126"/>
  <c r="AB10" i="126"/>
  <c r="AB11" i="126"/>
  <c r="AB12" i="126"/>
  <c r="AB13" i="126"/>
  <c r="AB14" i="126"/>
  <c r="AB15" i="126"/>
  <c r="AB16" i="126"/>
  <c r="AB17" i="126"/>
  <c r="AB18" i="126"/>
  <c r="AB19" i="126"/>
  <c r="AB20" i="126"/>
  <c r="AB21" i="126"/>
  <c r="AB22" i="126"/>
  <c r="AB23" i="126"/>
  <c r="AB24" i="126"/>
  <c r="AB25" i="126"/>
  <c r="AB26" i="126"/>
  <c r="AB27" i="126"/>
  <c r="AB28" i="126"/>
  <c r="AB29" i="126"/>
  <c r="AB30" i="126"/>
  <c r="AB31" i="126"/>
  <c r="AB32" i="126"/>
  <c r="AB33" i="126"/>
  <c r="AB34" i="126"/>
  <c r="AB35" i="126"/>
  <c r="E36" i="126"/>
  <c r="D36" i="126"/>
  <c r="C36" i="126"/>
  <c r="M35" i="126"/>
  <c r="L35" i="126" s="1"/>
  <c r="K35" i="126"/>
  <c r="J35" i="126"/>
  <c r="H35" i="126"/>
  <c r="I35" i="126" s="1"/>
  <c r="G35" i="126"/>
  <c r="F35" i="126"/>
  <c r="M34" i="126"/>
  <c r="O35" i="126" s="1"/>
  <c r="K34" i="126"/>
  <c r="J34" i="126"/>
  <c r="H34" i="126"/>
  <c r="I34" i="126" s="1"/>
  <c r="M33" i="126"/>
  <c r="O34" i="126" s="1"/>
  <c r="K33" i="126"/>
  <c r="J33" i="126"/>
  <c r="H33" i="126"/>
  <c r="I33" i="126" s="1"/>
  <c r="M32" i="126"/>
  <c r="O33" i="126" s="1"/>
  <c r="K32" i="126"/>
  <c r="J32" i="126"/>
  <c r="H32" i="126"/>
  <c r="I32" i="126" s="1"/>
  <c r="M31" i="126"/>
  <c r="O32" i="126" s="1"/>
  <c r="K31" i="126"/>
  <c r="J31" i="126"/>
  <c r="H31" i="126"/>
  <c r="I31" i="126" s="1"/>
  <c r="M30" i="126"/>
  <c r="O31" i="126" s="1"/>
  <c r="K30" i="126"/>
  <c r="J30" i="126"/>
  <c r="H30" i="126"/>
  <c r="I30" i="126" s="1"/>
  <c r="M29" i="126"/>
  <c r="O30" i="126" s="1"/>
  <c r="K29" i="126"/>
  <c r="J29" i="126"/>
  <c r="H29" i="126"/>
  <c r="I29" i="126" s="1"/>
  <c r="M28" i="126"/>
  <c r="O29" i="126" s="1"/>
  <c r="K28" i="126"/>
  <c r="J28" i="126"/>
  <c r="H28" i="126"/>
  <c r="I28" i="126" s="1"/>
  <c r="M27" i="126"/>
  <c r="O28" i="126" s="1"/>
  <c r="K27" i="126"/>
  <c r="J27" i="126"/>
  <c r="H27" i="126"/>
  <c r="I27" i="126" s="1"/>
  <c r="M26" i="126"/>
  <c r="O27" i="126" s="1"/>
  <c r="K26" i="126"/>
  <c r="J26" i="126"/>
  <c r="H26" i="126"/>
  <c r="I26" i="126" s="1"/>
  <c r="M25" i="126"/>
  <c r="O26" i="126" s="1"/>
  <c r="K25" i="126"/>
  <c r="J25" i="126"/>
  <c r="H25" i="126"/>
  <c r="I25" i="126" s="1"/>
  <c r="M24" i="126"/>
  <c r="O25" i="126" s="1"/>
  <c r="K24" i="126"/>
  <c r="J24" i="126"/>
  <c r="H24" i="126"/>
  <c r="I24" i="126" s="1"/>
  <c r="M23" i="126"/>
  <c r="O24" i="126" s="1"/>
  <c r="K23" i="126"/>
  <c r="J23" i="126"/>
  <c r="H23" i="126"/>
  <c r="I23" i="126" s="1"/>
  <c r="F23" i="126"/>
  <c r="M22" i="126"/>
  <c r="O23" i="126" s="1"/>
  <c r="K22" i="126"/>
  <c r="J22" i="126"/>
  <c r="H22" i="126"/>
  <c r="I22" i="126" s="1"/>
  <c r="M21" i="126"/>
  <c r="O22" i="126" s="1"/>
  <c r="K21" i="126"/>
  <c r="J21" i="126"/>
  <c r="H21" i="126"/>
  <c r="I21" i="126" s="1"/>
  <c r="M20" i="126"/>
  <c r="O21" i="126" s="1"/>
  <c r="K20" i="126"/>
  <c r="J20" i="126"/>
  <c r="H20" i="126"/>
  <c r="I20" i="126" s="1"/>
  <c r="M19" i="126"/>
  <c r="O20" i="126" s="1"/>
  <c r="K19" i="126"/>
  <c r="J19" i="126"/>
  <c r="H19" i="126"/>
  <c r="M18" i="126"/>
  <c r="O19" i="126" s="1"/>
  <c r="K18" i="126"/>
  <c r="J18" i="126"/>
  <c r="H18" i="126"/>
  <c r="I18" i="126" s="1"/>
  <c r="M17" i="126"/>
  <c r="O18" i="126" s="1"/>
  <c r="K17" i="126"/>
  <c r="J17" i="126"/>
  <c r="H17" i="126"/>
  <c r="M16" i="126"/>
  <c r="O17" i="126" s="1"/>
  <c r="K16" i="126"/>
  <c r="J16" i="126"/>
  <c r="H16" i="126"/>
  <c r="I16" i="126" s="1"/>
  <c r="M15" i="126"/>
  <c r="O16" i="126" s="1"/>
  <c r="K15" i="126"/>
  <c r="J15" i="126"/>
  <c r="H15" i="126"/>
  <c r="M14" i="126"/>
  <c r="O15" i="126" s="1"/>
  <c r="K14" i="126"/>
  <c r="J14" i="126"/>
  <c r="H14" i="126"/>
  <c r="I14" i="126" s="1"/>
  <c r="M13" i="126"/>
  <c r="O14" i="126" s="1"/>
  <c r="K13" i="126"/>
  <c r="J13" i="126"/>
  <c r="H13" i="126"/>
  <c r="M12" i="126"/>
  <c r="O13" i="126" s="1"/>
  <c r="K12" i="126"/>
  <c r="J12" i="126"/>
  <c r="H12" i="126"/>
  <c r="I12" i="126" s="1"/>
  <c r="M11" i="126"/>
  <c r="O12" i="126" s="1"/>
  <c r="K11" i="126"/>
  <c r="J11" i="126"/>
  <c r="H11" i="126"/>
  <c r="I11" i="126" s="1"/>
  <c r="M10" i="126"/>
  <c r="N11" i="126" s="1"/>
  <c r="K10" i="126"/>
  <c r="J10" i="126"/>
  <c r="H10" i="126"/>
  <c r="I10" i="126" s="1"/>
  <c r="M9" i="126"/>
  <c r="O10" i="126" s="1"/>
  <c r="K9" i="126"/>
  <c r="J9" i="126"/>
  <c r="H9" i="126"/>
  <c r="X8" i="126"/>
  <c r="W8" i="126"/>
  <c r="V8" i="126"/>
  <c r="S8" i="126"/>
  <c r="M8" i="126"/>
  <c r="O9" i="126" s="1"/>
  <c r="K8" i="126"/>
  <c r="J8" i="126"/>
  <c r="H8" i="126"/>
  <c r="X7" i="126"/>
  <c r="W7" i="126"/>
  <c r="V7" i="126"/>
  <c r="S7" i="126"/>
  <c r="N7" i="126"/>
  <c r="M7" i="126"/>
  <c r="L7" i="126" s="1"/>
  <c r="K7" i="126"/>
  <c r="J7" i="126"/>
  <c r="H7" i="126"/>
  <c r="I7" i="126" s="1"/>
  <c r="X6" i="126"/>
  <c r="W6" i="126"/>
  <c r="V6" i="126"/>
  <c r="S6" i="126"/>
  <c r="O6" i="126"/>
  <c r="N6" i="126"/>
  <c r="M6" i="126"/>
  <c r="O7" i="126" s="1"/>
  <c r="L6" i="126"/>
  <c r="K6" i="126"/>
  <c r="J6" i="126"/>
  <c r="H6" i="126"/>
  <c r="I6" i="126" s="1"/>
  <c r="V5" i="126"/>
  <c r="R35" i="126" s="1"/>
  <c r="AB6" i="27"/>
  <c r="H15" i="260"/>
  <c r="H23" i="260"/>
  <c r="H22" i="260"/>
  <c r="G35" i="260"/>
  <c r="H27" i="260"/>
  <c r="H2" i="260"/>
  <c r="H12" i="260"/>
  <c r="H42" i="260"/>
  <c r="H68" i="260"/>
  <c r="G29" i="260"/>
  <c r="H24" i="260"/>
  <c r="H37" i="260"/>
  <c r="G66" i="260"/>
  <c r="H51" i="260"/>
  <c r="H38" i="260"/>
  <c r="H67" i="260"/>
  <c r="G30" i="260"/>
  <c r="H50" i="260"/>
  <c r="G17" i="260"/>
  <c r="G36" i="260"/>
  <c r="H26" i="260"/>
  <c r="H43" i="260"/>
  <c r="H6" i="260"/>
  <c r="H10" i="260"/>
  <c r="H3" i="260"/>
  <c r="H54" i="260"/>
  <c r="H65" i="260"/>
  <c r="H9" i="260"/>
  <c r="H52" i="260"/>
  <c r="G4" i="260"/>
  <c r="H21" i="260"/>
  <c r="H39" i="260"/>
  <c r="H41" i="260"/>
  <c r="H61" i="260"/>
  <c r="H44" i="260"/>
  <c r="H25" i="260"/>
  <c r="G33" i="260"/>
  <c r="G7" i="260"/>
  <c r="H55" i="260"/>
  <c r="G11" i="260"/>
  <c r="H1" i="260"/>
  <c r="H5" i="260"/>
  <c r="H62" i="260"/>
  <c r="H16" i="260"/>
  <c r="H53" i="260"/>
  <c r="P35" i="200" l="1"/>
  <c r="X35" i="200"/>
  <c r="W35" i="200"/>
  <c r="V35" i="200"/>
  <c r="P35" i="199"/>
  <c r="X35" i="199"/>
  <c r="W35" i="199"/>
  <c r="V35" i="199"/>
  <c r="P35" i="198"/>
  <c r="X35" i="198"/>
  <c r="V35" i="198"/>
  <c r="W35" i="198"/>
  <c r="P35" i="197"/>
  <c r="W35" i="197"/>
  <c r="V35" i="197"/>
  <c r="X35" i="197"/>
  <c r="P35" i="194"/>
  <c r="W35" i="194"/>
  <c r="X35" i="194"/>
  <c r="V35" i="194"/>
  <c r="P35" i="193"/>
  <c r="X35" i="193"/>
  <c r="W35" i="193"/>
  <c r="V35" i="193"/>
  <c r="P35" i="190"/>
  <c r="V35" i="190"/>
  <c r="X35" i="190"/>
  <c r="W35" i="190"/>
  <c r="P35" i="189"/>
  <c r="V35" i="189"/>
  <c r="X35" i="189"/>
  <c r="W35" i="189"/>
  <c r="P31" i="198"/>
  <c r="V31" i="198"/>
  <c r="W31" i="198"/>
  <c r="X31" i="198"/>
  <c r="P33" i="189"/>
  <c r="X33" i="189"/>
  <c r="W33" i="189"/>
  <c r="V33" i="189"/>
  <c r="S24" i="248"/>
  <c r="S29" i="248"/>
  <c r="P25" i="193"/>
  <c r="X25" i="193"/>
  <c r="V25" i="193"/>
  <c r="W25" i="193"/>
  <c r="P19" i="190"/>
  <c r="X19" i="190"/>
  <c r="W19" i="190"/>
  <c r="V19" i="190"/>
  <c r="P24" i="189"/>
  <c r="V24" i="189"/>
  <c r="W24" i="189"/>
  <c r="X24" i="189"/>
  <c r="P20" i="189"/>
  <c r="X20" i="189"/>
  <c r="W20" i="189"/>
  <c r="V20" i="189"/>
  <c r="V12" i="197"/>
  <c r="W12" i="197"/>
  <c r="P12" i="197"/>
  <c r="S19" i="226"/>
  <c r="S17" i="243"/>
  <c r="S9" i="205"/>
  <c r="S9" i="226"/>
  <c r="AA33" i="27"/>
  <c r="S24" i="203"/>
  <c r="S35" i="211"/>
  <c r="W10" i="189"/>
  <c r="W14" i="200"/>
  <c r="S15" i="243"/>
  <c r="S18" i="230"/>
  <c r="S9" i="253"/>
  <c r="S9" i="224"/>
  <c r="S12" i="224"/>
  <c r="S10" i="224"/>
  <c r="S11" i="224"/>
  <c r="S10" i="226"/>
  <c r="S14" i="211"/>
  <c r="S10" i="212"/>
  <c r="S9" i="212"/>
  <c r="S11" i="212"/>
  <c r="S9" i="213"/>
  <c r="S10" i="213"/>
  <c r="S10" i="215"/>
  <c r="S34" i="215"/>
  <c r="S10" i="217"/>
  <c r="S23" i="217"/>
  <c r="S12" i="220"/>
  <c r="S11" i="220"/>
  <c r="S9" i="220"/>
  <c r="S10" i="220"/>
  <c r="S10" i="221"/>
  <c r="S13" i="221"/>
  <c r="S14" i="221"/>
  <c r="S12" i="221"/>
  <c r="S11" i="221"/>
  <c r="S9" i="221"/>
  <c r="S25" i="208"/>
  <c r="S29" i="208"/>
  <c r="S16" i="208"/>
  <c r="S34" i="208"/>
  <c r="S11" i="208"/>
  <c r="S13" i="208"/>
  <c r="S18" i="208"/>
  <c r="S27" i="208"/>
  <c r="S23" i="208"/>
  <c r="S26" i="208"/>
  <c r="S14" i="208"/>
  <c r="S28" i="208"/>
  <c r="S32" i="208"/>
  <c r="S30" i="208"/>
  <c r="S34" i="207"/>
  <c r="S25" i="207"/>
  <c r="S10" i="207"/>
  <c r="S22" i="207"/>
  <c r="S13" i="202"/>
  <c r="S22" i="202"/>
  <c r="S23" i="202"/>
  <c r="S15" i="202"/>
  <c r="S16" i="202"/>
  <c r="S18" i="202"/>
  <c r="S12" i="202"/>
  <c r="S35" i="202"/>
  <c r="X9" i="199"/>
  <c r="W9" i="199"/>
  <c r="V9" i="199"/>
  <c r="P11" i="198"/>
  <c r="W11" i="198"/>
  <c r="V11" i="198"/>
  <c r="X11" i="198"/>
  <c r="P13" i="196"/>
  <c r="W13" i="196"/>
  <c r="V13" i="196"/>
  <c r="X13" i="196"/>
  <c r="V12" i="196"/>
  <c r="X12" i="196"/>
  <c r="W12" i="196"/>
  <c r="X9" i="196"/>
  <c r="W9" i="196"/>
  <c r="V9" i="196"/>
  <c r="P12" i="196"/>
  <c r="X11" i="196"/>
  <c r="W11" i="196"/>
  <c r="V11" i="196"/>
  <c r="S11" i="205"/>
  <c r="S10" i="205"/>
  <c r="P9" i="190"/>
  <c r="P9" i="189"/>
  <c r="V9" i="189"/>
  <c r="W9" i="189"/>
  <c r="X9" i="189"/>
  <c r="P10" i="189"/>
  <c r="S12" i="248"/>
  <c r="S30" i="231"/>
  <c r="S23" i="230"/>
  <c r="V10" i="189"/>
  <c r="S19" i="248"/>
  <c r="P33" i="200"/>
  <c r="X33" i="200"/>
  <c r="W33" i="200"/>
  <c r="V33" i="200"/>
  <c r="P34" i="200"/>
  <c r="X34" i="200"/>
  <c r="W34" i="200"/>
  <c r="V34" i="200"/>
  <c r="P32" i="200"/>
  <c r="X32" i="200"/>
  <c r="W32" i="200"/>
  <c r="V32" i="200"/>
  <c r="P33" i="199"/>
  <c r="X33" i="199"/>
  <c r="W33" i="199"/>
  <c r="V33" i="199"/>
  <c r="P32" i="199"/>
  <c r="X32" i="199"/>
  <c r="W32" i="199"/>
  <c r="V32" i="199"/>
  <c r="P34" i="199"/>
  <c r="X34" i="199"/>
  <c r="W34" i="199"/>
  <c r="V34" i="199"/>
  <c r="P32" i="198"/>
  <c r="X32" i="198"/>
  <c r="W32" i="198"/>
  <c r="V32" i="198"/>
  <c r="P34" i="198"/>
  <c r="X34" i="198"/>
  <c r="W34" i="198"/>
  <c r="V34" i="198"/>
  <c r="P33" i="198"/>
  <c r="X33" i="198"/>
  <c r="W33" i="198"/>
  <c r="V33" i="198"/>
  <c r="P34" i="197"/>
  <c r="X34" i="197"/>
  <c r="W34" i="197"/>
  <c r="V34" i="197"/>
  <c r="P33" i="197"/>
  <c r="X33" i="197"/>
  <c r="V33" i="197"/>
  <c r="W33" i="197"/>
  <c r="P32" i="195"/>
  <c r="V32" i="195"/>
  <c r="X32" i="195"/>
  <c r="W32" i="195"/>
  <c r="P33" i="195"/>
  <c r="X33" i="195"/>
  <c r="W33" i="195"/>
  <c r="V33" i="195"/>
  <c r="P34" i="195"/>
  <c r="W34" i="195"/>
  <c r="X34" i="195"/>
  <c r="V34" i="195"/>
  <c r="P32" i="196"/>
  <c r="X32" i="196"/>
  <c r="V32" i="196"/>
  <c r="W32" i="196"/>
  <c r="P33" i="196"/>
  <c r="X33" i="196"/>
  <c r="V33" i="196"/>
  <c r="W33" i="196"/>
  <c r="P34" i="196"/>
  <c r="X34" i="196"/>
  <c r="W34" i="196"/>
  <c r="V34" i="196"/>
  <c r="P33" i="194"/>
  <c r="W33" i="194"/>
  <c r="X33" i="194"/>
  <c r="V33" i="194"/>
  <c r="P32" i="194"/>
  <c r="V32" i="194"/>
  <c r="X32" i="194"/>
  <c r="W32" i="194"/>
  <c r="P34" i="194"/>
  <c r="X34" i="194"/>
  <c r="W34" i="194"/>
  <c r="V34" i="194"/>
  <c r="P32" i="193"/>
  <c r="X32" i="193"/>
  <c r="W32" i="193"/>
  <c r="V32" i="193"/>
  <c r="X34" i="193"/>
  <c r="W34" i="193"/>
  <c r="V34" i="193"/>
  <c r="P33" i="193"/>
  <c r="X33" i="193"/>
  <c r="W33" i="193"/>
  <c r="V33" i="193"/>
  <c r="P32" i="190"/>
  <c r="X32" i="190"/>
  <c r="V32" i="190"/>
  <c r="W32" i="190"/>
  <c r="P33" i="190"/>
  <c r="X33" i="190"/>
  <c r="V33" i="190"/>
  <c r="W33" i="190"/>
  <c r="P34" i="190"/>
  <c r="X34" i="190"/>
  <c r="W34" i="190"/>
  <c r="V34" i="190"/>
  <c r="P34" i="189"/>
  <c r="V34" i="189"/>
  <c r="X34" i="189"/>
  <c r="W34" i="189"/>
  <c r="P32" i="189"/>
  <c r="V32" i="189"/>
  <c r="X32" i="189"/>
  <c r="W32" i="189"/>
  <c r="AA10" i="27"/>
  <c r="AA14" i="27"/>
  <c r="AA18" i="27"/>
  <c r="AA22" i="27"/>
  <c r="AA26" i="27"/>
  <c r="AA30" i="27"/>
  <c r="AA34" i="27"/>
  <c r="S24" i="207"/>
  <c r="L3" i="218"/>
  <c r="L3" i="223"/>
  <c r="L3" i="230"/>
  <c r="L3" i="246"/>
  <c r="L3" i="250"/>
  <c r="S20" i="226"/>
  <c r="S32" i="248"/>
  <c r="AA7" i="27"/>
  <c r="AA11" i="27"/>
  <c r="AA15" i="27"/>
  <c r="AA19" i="27"/>
  <c r="AA23" i="27"/>
  <c r="AA27" i="27"/>
  <c r="AA31" i="27"/>
  <c r="AA35" i="27"/>
  <c r="S11" i="202"/>
  <c r="S21" i="202"/>
  <c r="S27" i="202"/>
  <c r="S25" i="203"/>
  <c r="L3" i="211"/>
  <c r="L3" i="215"/>
  <c r="L3" i="225"/>
  <c r="L3" i="231"/>
  <c r="L3" i="243"/>
  <c r="L3" i="247"/>
  <c r="V23" i="200"/>
  <c r="S33" i="212"/>
  <c r="G23" i="126"/>
  <c r="L23" i="126"/>
  <c r="AA8" i="27"/>
  <c r="AA12" i="27"/>
  <c r="AA16" i="27"/>
  <c r="AA20" i="27"/>
  <c r="AA24" i="27"/>
  <c r="AA28" i="27"/>
  <c r="AA32" i="27"/>
  <c r="S20" i="202"/>
  <c r="S33" i="202"/>
  <c r="L3" i="212"/>
  <c r="L3" i="216"/>
  <c r="L3" i="220"/>
  <c r="L3" i="226"/>
  <c r="L3" i="232"/>
  <c r="L3" i="244"/>
  <c r="L3" i="248"/>
  <c r="S13" i="225"/>
  <c r="L3" i="224"/>
  <c r="S27" i="242"/>
  <c r="W23" i="200"/>
  <c r="X12" i="189"/>
  <c r="V12" i="189"/>
  <c r="X9" i="193"/>
  <c r="V9" i="193"/>
  <c r="AA9" i="27"/>
  <c r="AA13" i="27"/>
  <c r="AA17" i="27"/>
  <c r="AA21" i="27"/>
  <c r="AA25" i="27"/>
  <c r="AA29" i="27"/>
  <c r="L3" i="213"/>
  <c r="L3" i="217"/>
  <c r="L3" i="221"/>
  <c r="L3" i="229"/>
  <c r="L3" i="245"/>
  <c r="L3" i="249"/>
  <c r="L3" i="253"/>
  <c r="S24" i="202"/>
  <c r="L3" i="242"/>
  <c r="L3" i="219"/>
  <c r="S10" i="232"/>
  <c r="S31" i="232"/>
  <c r="S31" i="244"/>
  <c r="S32" i="244"/>
  <c r="S21" i="244"/>
  <c r="S24" i="250"/>
  <c r="S27" i="211"/>
  <c r="S27" i="212"/>
  <c r="S30" i="212"/>
  <c r="S23" i="212"/>
  <c r="S12" i="212"/>
  <c r="S26" i="212"/>
  <c r="S28" i="215"/>
  <c r="S20" i="220"/>
  <c r="L3" i="209"/>
  <c r="L3" i="208"/>
  <c r="L3" i="207"/>
  <c r="L3" i="206"/>
  <c r="L3" i="205"/>
  <c r="L3" i="203"/>
  <c r="L3" i="202"/>
  <c r="S31" i="201"/>
  <c r="L3" i="201"/>
  <c r="S30" i="201"/>
  <c r="P30" i="200"/>
  <c r="X30" i="200"/>
  <c r="W30" i="200"/>
  <c r="V30" i="200"/>
  <c r="P31" i="200"/>
  <c r="X31" i="200"/>
  <c r="W31" i="200"/>
  <c r="V31" i="200"/>
  <c r="P27" i="200"/>
  <c r="X27" i="200"/>
  <c r="W27" i="200"/>
  <c r="V27" i="200"/>
  <c r="P28" i="200"/>
  <c r="X28" i="200"/>
  <c r="W28" i="200"/>
  <c r="V28" i="200"/>
  <c r="P29" i="200"/>
  <c r="X29" i="200"/>
  <c r="W29" i="200"/>
  <c r="V29" i="200"/>
  <c r="P28" i="199"/>
  <c r="X28" i="199"/>
  <c r="W28" i="199"/>
  <c r="V28" i="199"/>
  <c r="P30" i="199"/>
  <c r="X30" i="199"/>
  <c r="W30" i="199"/>
  <c r="V30" i="199"/>
  <c r="P29" i="199"/>
  <c r="X29" i="199"/>
  <c r="W29" i="199"/>
  <c r="V29" i="199"/>
  <c r="P27" i="199"/>
  <c r="X27" i="199"/>
  <c r="W27" i="199"/>
  <c r="V27" i="199"/>
  <c r="P31" i="199"/>
  <c r="X31" i="199"/>
  <c r="W31" i="199"/>
  <c r="V31" i="199"/>
  <c r="P28" i="198"/>
  <c r="V28" i="198"/>
  <c r="W28" i="198"/>
  <c r="X28" i="198"/>
  <c r="P27" i="198"/>
  <c r="V27" i="198"/>
  <c r="X27" i="198"/>
  <c r="W27" i="198"/>
  <c r="P30" i="198"/>
  <c r="V30" i="198"/>
  <c r="X30" i="198"/>
  <c r="W30" i="198"/>
  <c r="P29" i="198"/>
  <c r="V29" i="198"/>
  <c r="X29" i="198"/>
  <c r="W29" i="198"/>
  <c r="P30" i="197"/>
  <c r="X30" i="197"/>
  <c r="W30" i="197"/>
  <c r="V30" i="197"/>
  <c r="P27" i="197"/>
  <c r="X27" i="197"/>
  <c r="V27" i="197"/>
  <c r="W27" i="197"/>
  <c r="P28" i="197"/>
  <c r="X28" i="197"/>
  <c r="V28" i="197"/>
  <c r="W28" i="197"/>
  <c r="P31" i="197"/>
  <c r="X31" i="197"/>
  <c r="W31" i="197"/>
  <c r="V31" i="197"/>
  <c r="P30" i="195"/>
  <c r="W30" i="195"/>
  <c r="V30" i="195"/>
  <c r="X30" i="195"/>
  <c r="P27" i="195"/>
  <c r="W27" i="195"/>
  <c r="V27" i="195"/>
  <c r="X27" i="195"/>
  <c r="P28" i="195"/>
  <c r="W28" i="195"/>
  <c r="X28" i="195"/>
  <c r="V28" i="195"/>
  <c r="P29" i="195"/>
  <c r="W29" i="195"/>
  <c r="V29" i="195"/>
  <c r="X29" i="195"/>
  <c r="P31" i="195"/>
  <c r="W31" i="195"/>
  <c r="V31" i="195"/>
  <c r="X31" i="195"/>
  <c r="P27" i="196"/>
  <c r="X27" i="196"/>
  <c r="V27" i="196"/>
  <c r="W27" i="196"/>
  <c r="P31" i="196"/>
  <c r="X31" i="196"/>
  <c r="V31" i="196"/>
  <c r="W31" i="196"/>
  <c r="P28" i="196"/>
  <c r="V28" i="196"/>
  <c r="X28" i="196"/>
  <c r="W28" i="196"/>
  <c r="X30" i="196"/>
  <c r="V30" i="196"/>
  <c r="W30" i="196"/>
  <c r="P29" i="196"/>
  <c r="V29" i="196"/>
  <c r="X29" i="196"/>
  <c r="W29" i="196"/>
  <c r="P31" i="194"/>
  <c r="V31" i="194"/>
  <c r="W31" i="194"/>
  <c r="X31" i="194"/>
  <c r="P30" i="194"/>
  <c r="V30" i="194"/>
  <c r="W30" i="194"/>
  <c r="X30" i="194"/>
  <c r="P27" i="194"/>
  <c r="V27" i="194"/>
  <c r="W27" i="194"/>
  <c r="X27" i="194"/>
  <c r="P29" i="194"/>
  <c r="V29" i="194"/>
  <c r="W29" i="194"/>
  <c r="X29" i="194"/>
  <c r="P28" i="194"/>
  <c r="V28" i="194"/>
  <c r="W28" i="194"/>
  <c r="X28" i="194"/>
  <c r="P31" i="193"/>
  <c r="X31" i="193"/>
  <c r="W31" i="193"/>
  <c r="V31" i="193"/>
  <c r="X29" i="193"/>
  <c r="W29" i="193"/>
  <c r="V29" i="193"/>
  <c r="P27" i="193"/>
  <c r="X27" i="193"/>
  <c r="W27" i="193"/>
  <c r="V27" i="193"/>
  <c r="P28" i="193"/>
  <c r="X28" i="193"/>
  <c r="W28" i="193"/>
  <c r="V28" i="193"/>
  <c r="X30" i="193"/>
  <c r="W30" i="193"/>
  <c r="V30" i="193"/>
  <c r="P30" i="193"/>
  <c r="P29" i="190"/>
  <c r="W29" i="190"/>
  <c r="V29" i="190"/>
  <c r="X29" i="190"/>
  <c r="P31" i="190"/>
  <c r="W31" i="190"/>
  <c r="V31" i="190"/>
  <c r="X31" i="190"/>
  <c r="P28" i="190"/>
  <c r="W28" i="190"/>
  <c r="V28" i="190"/>
  <c r="X28" i="190"/>
  <c r="P27" i="190"/>
  <c r="W27" i="190"/>
  <c r="V27" i="190"/>
  <c r="X27" i="190"/>
  <c r="P30" i="190"/>
  <c r="W30" i="190"/>
  <c r="V30" i="190"/>
  <c r="X30" i="190"/>
  <c r="P29" i="189"/>
  <c r="X29" i="189"/>
  <c r="W29" i="189"/>
  <c r="V29" i="189"/>
  <c r="P28" i="189"/>
  <c r="X28" i="189"/>
  <c r="W28" i="189"/>
  <c r="V28" i="189"/>
  <c r="S27" i="229"/>
  <c r="S35" i="230"/>
  <c r="S26" i="243"/>
  <c r="S34" i="243"/>
  <c r="S33" i="244"/>
  <c r="S13" i="244"/>
  <c r="S23" i="244"/>
  <c r="S23" i="224"/>
  <c r="S13" i="213"/>
  <c r="S33" i="213"/>
  <c r="S19" i="215"/>
  <c r="S14" i="215"/>
  <c r="S13" i="215"/>
  <c r="S11" i="218"/>
  <c r="S20" i="219"/>
  <c r="S9" i="219"/>
  <c r="S32" i="220"/>
  <c r="S25" i="221"/>
  <c r="S19" i="221"/>
  <c r="S35" i="221"/>
  <c r="S17" i="209"/>
  <c r="S12" i="209"/>
  <c r="S17" i="208"/>
  <c r="S20" i="208"/>
  <c r="S10" i="208"/>
  <c r="S12" i="208"/>
  <c r="S15" i="208"/>
  <c r="S19" i="208"/>
  <c r="S21" i="208"/>
  <c r="S33" i="208"/>
  <c r="S22" i="208"/>
  <c r="S9" i="208"/>
  <c r="S35" i="208"/>
  <c r="S31" i="208"/>
  <c r="S24" i="208"/>
  <c r="S29" i="206"/>
  <c r="S19" i="206"/>
  <c r="S9" i="203"/>
  <c r="S29" i="202"/>
  <c r="S34" i="202"/>
  <c r="S25" i="202"/>
  <c r="S9" i="202"/>
  <c r="S10" i="202"/>
  <c r="S26" i="202"/>
  <c r="S32" i="202"/>
  <c r="S17" i="202"/>
  <c r="S30" i="202"/>
  <c r="S14" i="202"/>
  <c r="P26" i="200"/>
  <c r="V26" i="200"/>
  <c r="X26" i="200"/>
  <c r="W26" i="200"/>
  <c r="P21" i="200"/>
  <c r="X21" i="200"/>
  <c r="W21" i="200"/>
  <c r="V21" i="200"/>
  <c r="P17" i="200"/>
  <c r="V17" i="200"/>
  <c r="X17" i="200"/>
  <c r="W17" i="200"/>
  <c r="P25" i="200"/>
  <c r="X25" i="200"/>
  <c r="W25" i="200"/>
  <c r="V25" i="200"/>
  <c r="P24" i="200"/>
  <c r="X24" i="200"/>
  <c r="W24" i="200"/>
  <c r="V24" i="200"/>
  <c r="P20" i="200"/>
  <c r="V20" i="200"/>
  <c r="X20" i="200"/>
  <c r="W20" i="200"/>
  <c r="P19" i="200"/>
  <c r="V19" i="200"/>
  <c r="X19" i="200"/>
  <c r="W19" i="200"/>
  <c r="P22" i="200"/>
  <c r="V22" i="200"/>
  <c r="X22" i="200"/>
  <c r="W22" i="200"/>
  <c r="P18" i="200"/>
  <c r="X18" i="200"/>
  <c r="W18" i="200"/>
  <c r="V18" i="200"/>
  <c r="P16" i="200"/>
  <c r="X16" i="200"/>
  <c r="V16" i="200"/>
  <c r="W16" i="200"/>
  <c r="P26" i="199"/>
  <c r="W26" i="199"/>
  <c r="V26" i="199"/>
  <c r="X26" i="199"/>
  <c r="P24" i="199"/>
  <c r="W24" i="199"/>
  <c r="V24" i="199"/>
  <c r="X24" i="199"/>
  <c r="P16" i="199"/>
  <c r="W16" i="199"/>
  <c r="X16" i="199"/>
  <c r="V16" i="199"/>
  <c r="P19" i="199"/>
  <c r="W19" i="199"/>
  <c r="X19" i="199"/>
  <c r="V19" i="199"/>
  <c r="P21" i="199"/>
  <c r="W21" i="199"/>
  <c r="X21" i="199"/>
  <c r="V21" i="199"/>
  <c r="P18" i="199"/>
  <c r="W18" i="199"/>
  <c r="V18" i="199"/>
  <c r="X18" i="199"/>
  <c r="P20" i="199"/>
  <c r="W20" i="199"/>
  <c r="V20" i="199"/>
  <c r="X20" i="199"/>
  <c r="P25" i="199"/>
  <c r="W25" i="199"/>
  <c r="X25" i="199"/>
  <c r="V25" i="199"/>
  <c r="P17" i="199"/>
  <c r="W17" i="199"/>
  <c r="V17" i="199"/>
  <c r="X17" i="199"/>
  <c r="P22" i="199"/>
  <c r="W22" i="199"/>
  <c r="X22" i="199"/>
  <c r="V22" i="199"/>
  <c r="P23" i="199"/>
  <c r="W23" i="199"/>
  <c r="V23" i="199"/>
  <c r="X23" i="199"/>
  <c r="P26" i="198"/>
  <c r="W26" i="198"/>
  <c r="V26" i="198"/>
  <c r="X26" i="198"/>
  <c r="P22" i="198"/>
  <c r="X22" i="198"/>
  <c r="W22" i="198"/>
  <c r="V22" i="198"/>
  <c r="P23" i="198"/>
  <c r="X23" i="198"/>
  <c r="W23" i="198"/>
  <c r="V23" i="198"/>
  <c r="P16" i="198"/>
  <c r="X16" i="198"/>
  <c r="W16" i="198"/>
  <c r="V16" i="198"/>
  <c r="P25" i="198"/>
  <c r="X25" i="198"/>
  <c r="W25" i="198"/>
  <c r="V25" i="198"/>
  <c r="P24" i="198"/>
  <c r="X24" i="198"/>
  <c r="W24" i="198"/>
  <c r="V24" i="198"/>
  <c r="P18" i="198"/>
  <c r="X18" i="198"/>
  <c r="W18" i="198"/>
  <c r="V18" i="198"/>
  <c r="P17" i="198"/>
  <c r="X17" i="198"/>
  <c r="W17" i="198"/>
  <c r="V17" i="198"/>
  <c r="P19" i="198"/>
  <c r="X19" i="198"/>
  <c r="W19" i="198"/>
  <c r="V19" i="198"/>
  <c r="P21" i="198"/>
  <c r="X21" i="198"/>
  <c r="W21" i="198"/>
  <c r="V21" i="198"/>
  <c r="P20" i="198"/>
  <c r="X20" i="198"/>
  <c r="W20" i="198"/>
  <c r="V20" i="198"/>
  <c r="P18" i="197"/>
  <c r="V18" i="197"/>
  <c r="X18" i="197"/>
  <c r="W18" i="197"/>
  <c r="P23" i="197"/>
  <c r="V23" i="197"/>
  <c r="W23" i="197"/>
  <c r="X23" i="197"/>
  <c r="P17" i="197"/>
  <c r="V17" i="197"/>
  <c r="W17" i="197"/>
  <c r="X17" i="197"/>
  <c r="P19" i="197"/>
  <c r="V19" i="197"/>
  <c r="W19" i="197"/>
  <c r="X19" i="197"/>
  <c r="P24" i="197"/>
  <c r="V24" i="197"/>
  <c r="X24" i="197"/>
  <c r="W24" i="197"/>
  <c r="P20" i="197"/>
  <c r="V20" i="197"/>
  <c r="X20" i="197"/>
  <c r="W20" i="197"/>
  <c r="P21" i="197"/>
  <c r="V21" i="197"/>
  <c r="W21" i="197"/>
  <c r="X21" i="197"/>
  <c r="P26" i="195"/>
  <c r="X26" i="195"/>
  <c r="W26" i="195"/>
  <c r="V26" i="195"/>
  <c r="P25" i="195"/>
  <c r="X25" i="195"/>
  <c r="W25" i="195"/>
  <c r="V25" i="195"/>
  <c r="P23" i="195"/>
  <c r="X23" i="195"/>
  <c r="W23" i="195"/>
  <c r="V23" i="195"/>
  <c r="P22" i="195"/>
  <c r="X22" i="195"/>
  <c r="W22" i="195"/>
  <c r="V22" i="195"/>
  <c r="P24" i="195"/>
  <c r="X24" i="195"/>
  <c r="V24" i="195"/>
  <c r="W24" i="195"/>
  <c r="P17" i="195"/>
  <c r="X17" i="195"/>
  <c r="V17" i="195"/>
  <c r="W17" i="195"/>
  <c r="P20" i="195"/>
  <c r="X20" i="195"/>
  <c r="W20" i="195"/>
  <c r="V20" i="195"/>
  <c r="P21" i="195"/>
  <c r="X21" i="195"/>
  <c r="V21" i="195"/>
  <c r="W21" i="195"/>
  <c r="P16" i="195"/>
  <c r="X16" i="195"/>
  <c r="W16" i="195"/>
  <c r="V16" i="195"/>
  <c r="P19" i="195"/>
  <c r="X19" i="195"/>
  <c r="V19" i="195"/>
  <c r="W19" i="195"/>
  <c r="P18" i="195"/>
  <c r="X18" i="195"/>
  <c r="W18" i="195"/>
  <c r="V18" i="195"/>
  <c r="P26" i="196"/>
  <c r="W26" i="196"/>
  <c r="V26" i="196"/>
  <c r="X26" i="196"/>
  <c r="P23" i="196"/>
  <c r="W23" i="196"/>
  <c r="X23" i="196"/>
  <c r="V23" i="196"/>
  <c r="P18" i="196"/>
  <c r="W18" i="196"/>
  <c r="X18" i="196"/>
  <c r="V18" i="196"/>
  <c r="P17" i="196"/>
  <c r="W17" i="196"/>
  <c r="X17" i="196"/>
  <c r="V17" i="196"/>
  <c r="P24" i="196"/>
  <c r="W24" i="196"/>
  <c r="X24" i="196"/>
  <c r="V24" i="196"/>
  <c r="P16" i="196"/>
  <c r="W16" i="196"/>
  <c r="V16" i="196"/>
  <c r="X16" i="196"/>
  <c r="P19" i="196"/>
  <c r="W19" i="196"/>
  <c r="V19" i="196"/>
  <c r="X19" i="196"/>
  <c r="P21" i="196"/>
  <c r="W21" i="196"/>
  <c r="V21" i="196"/>
  <c r="X21" i="196"/>
  <c r="W22" i="196"/>
  <c r="V22" i="196"/>
  <c r="X22" i="196"/>
  <c r="P25" i="196"/>
  <c r="W25" i="196"/>
  <c r="X25" i="196"/>
  <c r="V25" i="196"/>
  <c r="W20" i="196"/>
  <c r="V20" i="196"/>
  <c r="X20" i="196"/>
  <c r="P26" i="194"/>
  <c r="V26" i="194"/>
  <c r="X26" i="194"/>
  <c r="W26" i="194"/>
  <c r="P18" i="194"/>
  <c r="V18" i="194"/>
  <c r="W18" i="194"/>
  <c r="X18" i="194"/>
  <c r="P25" i="194"/>
  <c r="V25" i="194"/>
  <c r="X25" i="194"/>
  <c r="W25" i="194"/>
  <c r="P17" i="194"/>
  <c r="V17" i="194"/>
  <c r="X17" i="194"/>
  <c r="W17" i="194"/>
  <c r="P24" i="194"/>
  <c r="V24" i="194"/>
  <c r="X24" i="194"/>
  <c r="W24" i="194"/>
  <c r="P16" i="194"/>
  <c r="V16" i="194"/>
  <c r="W16" i="194"/>
  <c r="X16" i="194"/>
  <c r="P19" i="194"/>
  <c r="V19" i="194"/>
  <c r="X19" i="194"/>
  <c r="W19" i="194"/>
  <c r="P23" i="194"/>
  <c r="V23" i="194"/>
  <c r="W23" i="194"/>
  <c r="X23" i="194"/>
  <c r="P22" i="194"/>
  <c r="V22" i="194"/>
  <c r="X22" i="194"/>
  <c r="W22" i="194"/>
  <c r="P21" i="194"/>
  <c r="V21" i="194"/>
  <c r="X21" i="194"/>
  <c r="W21" i="194"/>
  <c r="P20" i="194"/>
  <c r="V20" i="194"/>
  <c r="W20" i="194"/>
  <c r="X20" i="194"/>
  <c r="X26" i="193"/>
  <c r="W26" i="193"/>
  <c r="V26" i="193"/>
  <c r="X23" i="193"/>
  <c r="W23" i="193"/>
  <c r="V23" i="193"/>
  <c r="X16" i="193"/>
  <c r="W16" i="193"/>
  <c r="V16" i="193"/>
  <c r="X19" i="193"/>
  <c r="W19" i="193"/>
  <c r="V19" i="193"/>
  <c r="P19" i="193"/>
  <c r="X18" i="193"/>
  <c r="W18" i="193"/>
  <c r="V18" i="193"/>
  <c r="X24" i="193"/>
  <c r="W24" i="193"/>
  <c r="V24" i="193"/>
  <c r="X17" i="193"/>
  <c r="W17" i="193"/>
  <c r="V17" i="193"/>
  <c r="P21" i="193"/>
  <c r="X21" i="193"/>
  <c r="W21" i="193"/>
  <c r="V21" i="193"/>
  <c r="X22" i="193"/>
  <c r="W22" i="193"/>
  <c r="V22" i="193"/>
  <c r="T18" i="254"/>
  <c r="T26" i="254"/>
  <c r="T34" i="254"/>
  <c r="T32" i="254"/>
  <c r="T7" i="254"/>
  <c r="T21" i="254"/>
  <c r="T8" i="254"/>
  <c r="T15" i="254"/>
  <c r="T31" i="254"/>
  <c r="T14" i="254"/>
  <c r="T19" i="254"/>
  <c r="T27" i="254"/>
  <c r="T33" i="254"/>
  <c r="T28" i="254"/>
  <c r="T9" i="254"/>
  <c r="T6" i="254"/>
  <c r="T10" i="254"/>
  <c r="T35" i="254"/>
  <c r="T22" i="254"/>
  <c r="T30" i="254"/>
  <c r="T17" i="254"/>
  <c r="T29" i="254"/>
  <c r="T16" i="254"/>
  <c r="T11" i="254"/>
  <c r="T23" i="254"/>
  <c r="T13" i="254"/>
  <c r="T20" i="254"/>
  <c r="T12" i="254"/>
  <c r="T25" i="254"/>
  <c r="P26" i="190"/>
  <c r="X26" i="190"/>
  <c r="W26" i="190"/>
  <c r="V26" i="190"/>
  <c r="P20" i="190"/>
  <c r="V20" i="190"/>
  <c r="X20" i="190"/>
  <c r="W20" i="190"/>
  <c r="P22" i="190"/>
  <c r="X22" i="190"/>
  <c r="V22" i="190"/>
  <c r="W22" i="190"/>
  <c r="P21" i="190"/>
  <c r="X21" i="190"/>
  <c r="W21" i="190"/>
  <c r="V21" i="190"/>
  <c r="P23" i="190"/>
  <c r="V23" i="190"/>
  <c r="X23" i="190"/>
  <c r="W23" i="190"/>
  <c r="P25" i="190"/>
  <c r="X25" i="190"/>
  <c r="V25" i="190"/>
  <c r="W25" i="190"/>
  <c r="P24" i="190"/>
  <c r="X24" i="190"/>
  <c r="V24" i="190"/>
  <c r="W24" i="190"/>
  <c r="P18" i="190"/>
  <c r="X18" i="190"/>
  <c r="V18" i="190"/>
  <c r="W18" i="190"/>
  <c r="P17" i="190"/>
  <c r="X17" i="190"/>
  <c r="V17" i="190"/>
  <c r="W17" i="190"/>
  <c r="P16" i="190"/>
  <c r="X16" i="190"/>
  <c r="W16" i="190"/>
  <c r="V16" i="190"/>
  <c r="P25" i="189"/>
  <c r="V25" i="189"/>
  <c r="X25" i="189"/>
  <c r="W25" i="189"/>
  <c r="V21" i="189"/>
  <c r="W21" i="189"/>
  <c r="X21" i="189"/>
  <c r="P16" i="189"/>
  <c r="W16" i="189"/>
  <c r="V16" i="189"/>
  <c r="X16" i="189"/>
  <c r="P17" i="189"/>
  <c r="W17" i="189"/>
  <c r="V17" i="189"/>
  <c r="X17" i="189"/>
  <c r="S12" i="229"/>
  <c r="S31" i="229"/>
  <c r="S20" i="229"/>
  <c r="S34" i="229"/>
  <c r="S23" i="229"/>
  <c r="S30" i="229"/>
  <c r="S15" i="229"/>
  <c r="S28" i="229"/>
  <c r="S33" i="229"/>
  <c r="S35" i="229"/>
  <c r="S17" i="229"/>
  <c r="S18" i="229"/>
  <c r="S29" i="229"/>
  <c r="S19" i="229"/>
  <c r="S10" i="229"/>
  <c r="S25" i="229"/>
  <c r="S26" i="229"/>
  <c r="S24" i="229"/>
  <c r="S21" i="229"/>
  <c r="S13" i="229"/>
  <c r="S11" i="229"/>
  <c r="W5" i="229"/>
  <c r="T9" i="229" s="1"/>
  <c r="S16" i="229"/>
  <c r="S9" i="229"/>
  <c r="S22" i="229"/>
  <c r="S14" i="229"/>
  <c r="S32" i="229"/>
  <c r="S24" i="230"/>
  <c r="S12" i="230"/>
  <c r="S20" i="230"/>
  <c r="S33" i="230"/>
  <c r="S17" i="230"/>
  <c r="S29" i="230"/>
  <c r="S15" i="230"/>
  <c r="S30" i="230"/>
  <c r="S21" i="230"/>
  <c r="S34" i="230"/>
  <c r="S27" i="230"/>
  <c r="W5" i="230"/>
  <c r="T15" i="230" s="1"/>
  <c r="S16" i="230"/>
  <c r="S22" i="230"/>
  <c r="S32" i="230"/>
  <c r="S11" i="230"/>
  <c r="S14" i="230"/>
  <c r="S28" i="230"/>
  <c r="S19" i="230"/>
  <c r="S13" i="230"/>
  <c r="S10" i="230"/>
  <c r="S31" i="230"/>
  <c r="S26" i="230"/>
  <c r="S25" i="230"/>
  <c r="S9" i="231"/>
  <c r="S24" i="231"/>
  <c r="S19" i="231"/>
  <c r="S16" i="231"/>
  <c r="S25" i="231"/>
  <c r="S14" i="231"/>
  <c r="S33" i="231"/>
  <c r="S18" i="231"/>
  <c r="S13" i="231"/>
  <c r="S23" i="231"/>
  <c r="S15" i="231"/>
  <c r="S17" i="231"/>
  <c r="S26" i="231"/>
  <c r="S29" i="231"/>
  <c r="S10" i="231"/>
  <c r="S35" i="231"/>
  <c r="S34" i="231"/>
  <c r="S21" i="231"/>
  <c r="S11" i="231"/>
  <c r="S32" i="231"/>
  <c r="S20" i="231"/>
  <c r="S12" i="231"/>
  <c r="S22" i="231"/>
  <c r="S31" i="231"/>
  <c r="S27" i="231"/>
  <c r="S28" i="231"/>
  <c r="W5" i="231"/>
  <c r="S19" i="232"/>
  <c r="S18" i="232"/>
  <c r="S9" i="232"/>
  <c r="S25" i="232"/>
  <c r="S16" i="232"/>
  <c r="S26" i="232"/>
  <c r="S30" i="232"/>
  <c r="S28" i="232"/>
  <c r="S17" i="232"/>
  <c r="S20" i="232"/>
  <c r="S27" i="232"/>
  <c r="S33" i="232"/>
  <c r="S13" i="232"/>
  <c r="W5" i="232"/>
  <c r="S11" i="232"/>
  <c r="S29" i="232"/>
  <c r="S23" i="232"/>
  <c r="S12" i="232"/>
  <c r="S22" i="232"/>
  <c r="S14" i="232"/>
  <c r="S21" i="232"/>
  <c r="S34" i="232"/>
  <c r="S35" i="232"/>
  <c r="S15" i="232"/>
  <c r="S24" i="232"/>
  <c r="S32" i="232"/>
  <c r="S34" i="242"/>
  <c r="S14" i="242"/>
  <c r="S32" i="242"/>
  <c r="S19" i="242"/>
  <c r="S24" i="242"/>
  <c r="S16" i="242"/>
  <c r="S20" i="242"/>
  <c r="S11" i="242"/>
  <c r="S26" i="242"/>
  <c r="S31" i="242"/>
  <c r="S13" i="242"/>
  <c r="S15" i="242"/>
  <c r="S9" i="242"/>
  <c r="S29" i="242"/>
  <c r="S18" i="242"/>
  <c r="S12" i="242"/>
  <c r="W5" i="242"/>
  <c r="T14" i="242" s="1"/>
  <c r="S35" i="242"/>
  <c r="S17" i="242"/>
  <c r="S21" i="242"/>
  <c r="S22" i="242"/>
  <c r="S23" i="242"/>
  <c r="S30" i="242"/>
  <c r="S10" i="242"/>
  <c r="S25" i="242"/>
  <c r="S33" i="242"/>
  <c r="S28" i="242"/>
  <c r="S32" i="243"/>
  <c r="S14" i="243"/>
  <c r="S30" i="243"/>
  <c r="S10" i="243"/>
  <c r="S16" i="243"/>
  <c r="S29" i="243"/>
  <c r="S22" i="243"/>
  <c r="S27" i="243"/>
  <c r="S33" i="243"/>
  <c r="S18" i="243"/>
  <c r="S12" i="243"/>
  <c r="S9" i="243"/>
  <c r="S21" i="243"/>
  <c r="S19" i="243"/>
  <c r="S25" i="243"/>
  <c r="S11" i="243"/>
  <c r="S23" i="243"/>
  <c r="S35" i="243"/>
  <c r="W5" i="243"/>
  <c r="S28" i="243"/>
  <c r="S13" i="243"/>
  <c r="S31" i="243"/>
  <c r="S20" i="243"/>
  <c r="S24" i="243"/>
  <c r="S24" i="244"/>
  <c r="S12" i="244"/>
  <c r="S35" i="244"/>
  <c r="S18" i="244"/>
  <c r="S28" i="244"/>
  <c r="S34" i="244"/>
  <c r="S10" i="244"/>
  <c r="S26" i="244"/>
  <c r="S17" i="244"/>
  <c r="S19" i="244"/>
  <c r="S30" i="244"/>
  <c r="S11" i="244"/>
  <c r="S20" i="244"/>
  <c r="S29" i="244"/>
  <c r="S16" i="244"/>
  <c r="S22" i="244"/>
  <c r="S14" i="244"/>
  <c r="S15" i="244"/>
  <c r="S27" i="244"/>
  <c r="S25" i="244"/>
  <c r="S9" i="244"/>
  <c r="W5" i="244"/>
  <c r="T28" i="244" s="1"/>
  <c r="S9" i="245"/>
  <c r="S20" i="245"/>
  <c r="S11" i="245"/>
  <c r="S14" i="245"/>
  <c r="S31" i="245"/>
  <c r="S10" i="245"/>
  <c r="S34" i="245"/>
  <c r="S16" i="245"/>
  <c r="S22" i="245"/>
  <c r="S17" i="245"/>
  <c r="S32" i="245"/>
  <c r="S18" i="245"/>
  <c r="S21" i="245"/>
  <c r="S13" i="245"/>
  <c r="S23" i="245"/>
  <c r="W5" i="245"/>
  <c r="T11" i="245" s="1"/>
  <c r="S33" i="245"/>
  <c r="S27" i="245"/>
  <c r="S26" i="245"/>
  <c r="S30" i="245"/>
  <c r="S12" i="245"/>
  <c r="S15" i="245"/>
  <c r="S19" i="245"/>
  <c r="S29" i="245"/>
  <c r="S25" i="245"/>
  <c r="S35" i="245"/>
  <c r="S28" i="245"/>
  <c r="S24" i="245"/>
  <c r="S10" i="246"/>
  <c r="S12" i="246"/>
  <c r="S11" i="246"/>
  <c r="S21" i="246"/>
  <c r="S18" i="246"/>
  <c r="S25" i="246"/>
  <c r="S34" i="246"/>
  <c r="S23" i="246"/>
  <c r="S13" i="246"/>
  <c r="S30" i="246"/>
  <c r="S29" i="246"/>
  <c r="S19" i="246"/>
  <c r="S27" i="246"/>
  <c r="S28" i="246"/>
  <c r="S24" i="246"/>
  <c r="S22" i="246"/>
  <c r="S26" i="246"/>
  <c r="S16" i="246"/>
  <c r="S14" i="246"/>
  <c r="W5" i="246"/>
  <c r="T10" i="246" s="1"/>
  <c r="S20" i="246"/>
  <c r="S17" i="246"/>
  <c r="S35" i="246"/>
  <c r="S31" i="246"/>
  <c r="S33" i="246"/>
  <c r="S9" i="246"/>
  <c r="S15" i="246"/>
  <c r="S32" i="246"/>
  <c r="S13" i="247"/>
  <c r="S14" i="247"/>
  <c r="S26" i="247"/>
  <c r="S30" i="247"/>
  <c r="S31" i="247"/>
  <c r="S25" i="247"/>
  <c r="S28" i="247"/>
  <c r="S24" i="247"/>
  <c r="S35" i="247"/>
  <c r="S22" i="247"/>
  <c r="S17" i="247"/>
  <c r="S12" i="247"/>
  <c r="S18" i="247"/>
  <c r="S33" i="247"/>
  <c r="S9" i="247"/>
  <c r="S29" i="247"/>
  <c r="S23" i="247"/>
  <c r="S15" i="247"/>
  <c r="S10" i="247"/>
  <c r="S34" i="247"/>
  <c r="S32" i="247"/>
  <c r="S11" i="247"/>
  <c r="S20" i="247"/>
  <c r="S19" i="247"/>
  <c r="W5" i="247"/>
  <c r="T13" i="247" s="1"/>
  <c r="S21" i="247"/>
  <c r="S16" i="247"/>
  <c r="S27" i="247"/>
  <c r="S30" i="248"/>
  <c r="S22" i="248"/>
  <c r="S13" i="248"/>
  <c r="S21" i="248"/>
  <c r="S33" i="248"/>
  <c r="S9" i="248"/>
  <c r="S31" i="248"/>
  <c r="S35" i="248"/>
  <c r="S23" i="248"/>
  <c r="S34" i="248"/>
  <c r="S16" i="248"/>
  <c r="W5" i="248"/>
  <c r="T12" i="248" s="1"/>
  <c r="S10" i="248"/>
  <c r="S17" i="248"/>
  <c r="S11" i="248"/>
  <c r="S27" i="248"/>
  <c r="S25" i="248"/>
  <c r="S18" i="248"/>
  <c r="S15" i="248"/>
  <c r="S26" i="248"/>
  <c r="S14" i="248"/>
  <c r="S20" i="248"/>
  <c r="S28" i="248"/>
  <c r="S10" i="249"/>
  <c r="S20" i="249"/>
  <c r="S34" i="249"/>
  <c r="S27" i="249"/>
  <c r="S26" i="249"/>
  <c r="S25" i="249"/>
  <c r="S22" i="249"/>
  <c r="S9" i="249"/>
  <c r="S15" i="249"/>
  <c r="S12" i="249"/>
  <c r="S24" i="249"/>
  <c r="S33" i="249"/>
  <c r="S30" i="249"/>
  <c r="S18" i="249"/>
  <c r="S21" i="249"/>
  <c r="S11" i="249"/>
  <c r="S31" i="249"/>
  <c r="S19" i="249"/>
  <c r="S23" i="249"/>
  <c r="S28" i="249"/>
  <c r="S35" i="249"/>
  <c r="S14" i="249"/>
  <c r="S13" i="249"/>
  <c r="S29" i="249"/>
  <c r="W5" i="249"/>
  <c r="T10" i="249" s="1"/>
  <c r="S17" i="249"/>
  <c r="S32" i="249"/>
  <c r="S16" i="249"/>
  <c r="S11" i="250"/>
  <c r="S23" i="250"/>
  <c r="S20" i="250"/>
  <c r="S14" i="250"/>
  <c r="S26" i="250"/>
  <c r="W5" i="250"/>
  <c r="T30" i="250" s="1"/>
  <c r="S33" i="250"/>
  <c r="S30" i="250"/>
  <c r="S32" i="250"/>
  <c r="S21" i="250"/>
  <c r="S10" i="250"/>
  <c r="S25" i="250"/>
  <c r="S16" i="250"/>
  <c r="S29" i="250"/>
  <c r="S13" i="250"/>
  <c r="S28" i="250"/>
  <c r="S9" i="250"/>
  <c r="S15" i="250"/>
  <c r="S31" i="250"/>
  <c r="S27" i="250"/>
  <c r="S35" i="250"/>
  <c r="S18" i="250"/>
  <c r="S19" i="250"/>
  <c r="S34" i="250"/>
  <c r="S17" i="250"/>
  <c r="S12" i="250"/>
  <c r="S22" i="250"/>
  <c r="S16" i="253"/>
  <c r="S31" i="253"/>
  <c r="S28" i="253"/>
  <c r="S21" i="253"/>
  <c r="S19" i="253"/>
  <c r="S13" i="253"/>
  <c r="S11" i="253"/>
  <c r="W5" i="253"/>
  <c r="S26" i="253"/>
  <c r="S25" i="253"/>
  <c r="S18" i="253"/>
  <c r="S23" i="253"/>
  <c r="S10" i="253"/>
  <c r="S12" i="253"/>
  <c r="S17" i="253"/>
  <c r="S30" i="253"/>
  <c r="S35" i="253"/>
  <c r="S15" i="253"/>
  <c r="S32" i="253"/>
  <c r="S27" i="253"/>
  <c r="S24" i="253"/>
  <c r="S22" i="253"/>
  <c r="S14" i="253"/>
  <c r="S29" i="253"/>
  <c r="S33" i="253"/>
  <c r="S34" i="253"/>
  <c r="S20" i="253"/>
  <c r="S19" i="223"/>
  <c r="S27" i="223"/>
  <c r="S21" i="223"/>
  <c r="S10" i="223"/>
  <c r="S26" i="223"/>
  <c r="S13" i="223"/>
  <c r="S34" i="223"/>
  <c r="S16" i="223"/>
  <c r="W5" i="223"/>
  <c r="T13" i="223" s="1"/>
  <c r="S17" i="223"/>
  <c r="S33" i="223"/>
  <c r="S23" i="223"/>
  <c r="S12" i="223"/>
  <c r="S30" i="223"/>
  <c r="S32" i="223"/>
  <c r="S20" i="223"/>
  <c r="S25" i="223"/>
  <c r="S15" i="223"/>
  <c r="S29" i="223"/>
  <c r="S35" i="223"/>
  <c r="S24" i="223"/>
  <c r="S18" i="223"/>
  <c r="S28" i="223"/>
  <c r="S22" i="223"/>
  <c r="S31" i="223"/>
  <c r="S14" i="223"/>
  <c r="S11" i="223"/>
  <c r="S9" i="223"/>
  <c r="S22" i="224"/>
  <c r="S14" i="224"/>
  <c r="S24" i="224"/>
  <c r="W5" i="224"/>
  <c r="T13" i="224" s="1"/>
  <c r="S30" i="224"/>
  <c r="S21" i="224"/>
  <c r="S27" i="224"/>
  <c r="S25" i="224"/>
  <c r="S26" i="224"/>
  <c r="S20" i="224"/>
  <c r="S28" i="224"/>
  <c r="S35" i="224"/>
  <c r="S13" i="224"/>
  <c r="S29" i="224"/>
  <c r="S15" i="224"/>
  <c r="S18" i="224"/>
  <c r="S16" i="224"/>
  <c r="S33" i="224"/>
  <c r="S17" i="224"/>
  <c r="S32" i="224"/>
  <c r="S34" i="224"/>
  <c r="S19" i="224"/>
  <c r="S31" i="224"/>
  <c r="S18" i="225"/>
  <c r="S15" i="225"/>
  <c r="S32" i="225"/>
  <c r="S16" i="225"/>
  <c r="S22" i="225"/>
  <c r="S28" i="225"/>
  <c r="S20" i="225"/>
  <c r="S34" i="225"/>
  <c r="S17" i="225"/>
  <c r="S11" i="225"/>
  <c r="S27" i="225"/>
  <c r="S21" i="225"/>
  <c r="W5" i="225"/>
  <c r="T14" i="225" s="1"/>
  <c r="S33" i="225"/>
  <c r="S19" i="225"/>
  <c r="S24" i="225"/>
  <c r="S10" i="225"/>
  <c r="S14" i="225"/>
  <c r="S25" i="225"/>
  <c r="S29" i="225"/>
  <c r="S31" i="225"/>
  <c r="S12" i="225"/>
  <c r="S35" i="225"/>
  <c r="S23" i="225"/>
  <c r="S26" i="225"/>
  <c r="S30" i="225"/>
  <c r="S9" i="225"/>
  <c r="S24" i="226"/>
  <c r="S18" i="226"/>
  <c r="S25" i="226"/>
  <c r="S11" i="226"/>
  <c r="S17" i="226"/>
  <c r="S14" i="226"/>
  <c r="S34" i="226"/>
  <c r="S33" i="226"/>
  <c r="S12" i="226"/>
  <c r="S15" i="226"/>
  <c r="W5" i="226"/>
  <c r="T11" i="226" s="1"/>
  <c r="S26" i="226"/>
  <c r="S27" i="226"/>
  <c r="S22" i="226"/>
  <c r="S35" i="226"/>
  <c r="S23" i="226"/>
  <c r="S13" i="226"/>
  <c r="S30" i="226"/>
  <c r="S32" i="226"/>
  <c r="S31" i="226"/>
  <c r="S21" i="226"/>
  <c r="S28" i="226"/>
  <c r="S29" i="226"/>
  <c r="S16" i="226"/>
  <c r="S25" i="211"/>
  <c r="S31" i="211"/>
  <c r="S30" i="211"/>
  <c r="S29" i="211"/>
  <c r="S21" i="211"/>
  <c r="S32" i="211"/>
  <c r="S17" i="211"/>
  <c r="S15" i="211"/>
  <c r="S9" i="211"/>
  <c r="S22" i="211"/>
  <c r="S10" i="211"/>
  <c r="S20" i="211"/>
  <c r="S11" i="211"/>
  <c r="S12" i="211"/>
  <c r="S33" i="211"/>
  <c r="S26" i="211"/>
  <c r="S28" i="211"/>
  <c r="S24" i="211"/>
  <c r="S34" i="211"/>
  <c r="S13" i="211"/>
  <c r="S19" i="211"/>
  <c r="S16" i="211"/>
  <c r="S23" i="211"/>
  <c r="W5" i="211"/>
  <c r="T9" i="211" s="1"/>
  <c r="S18" i="211"/>
  <c r="S24" i="212"/>
  <c r="W5" i="212"/>
  <c r="T12" i="212" s="1"/>
  <c r="S15" i="212"/>
  <c r="S16" i="212"/>
  <c r="S21" i="212"/>
  <c r="S22" i="212"/>
  <c r="S31" i="212"/>
  <c r="S32" i="212"/>
  <c r="S25" i="212"/>
  <c r="S29" i="212"/>
  <c r="S14" i="212"/>
  <c r="S18" i="212"/>
  <c r="S13" i="212"/>
  <c r="S19" i="212"/>
  <c r="S20" i="212"/>
  <c r="S34" i="212"/>
  <c r="S17" i="212"/>
  <c r="S35" i="212"/>
  <c r="S28" i="212"/>
  <c r="S20" i="213"/>
  <c r="S15" i="213"/>
  <c r="S11" i="213"/>
  <c r="S34" i="213"/>
  <c r="W5" i="213"/>
  <c r="T20" i="213" s="1"/>
  <c r="S14" i="213"/>
  <c r="S35" i="213"/>
  <c r="S27" i="213"/>
  <c r="S23" i="213"/>
  <c r="S30" i="213"/>
  <c r="S21" i="213"/>
  <c r="S28" i="213"/>
  <c r="S22" i="213"/>
  <c r="S26" i="213"/>
  <c r="S32" i="213"/>
  <c r="S19" i="213"/>
  <c r="S25" i="213"/>
  <c r="S31" i="213"/>
  <c r="S18" i="213"/>
  <c r="S16" i="213"/>
  <c r="S12" i="213"/>
  <c r="S17" i="213"/>
  <c r="S24" i="213"/>
  <c r="S29" i="213"/>
  <c r="S21" i="215"/>
  <c r="S32" i="215"/>
  <c r="S11" i="215"/>
  <c r="S30" i="215"/>
  <c r="S26" i="215"/>
  <c r="S16" i="215"/>
  <c r="S23" i="215"/>
  <c r="S25" i="215"/>
  <c r="S17" i="215"/>
  <c r="S24" i="215"/>
  <c r="W5" i="215"/>
  <c r="T14" i="215" s="1"/>
  <c r="S12" i="215"/>
  <c r="S27" i="215"/>
  <c r="S35" i="215"/>
  <c r="S15" i="215"/>
  <c r="S20" i="215"/>
  <c r="S29" i="215"/>
  <c r="S33" i="215"/>
  <c r="S31" i="215"/>
  <c r="S18" i="215"/>
  <c r="S22" i="215"/>
  <c r="S11" i="216"/>
  <c r="S20" i="216"/>
  <c r="S22" i="216"/>
  <c r="S12" i="216"/>
  <c r="S27" i="216"/>
  <c r="S14" i="216"/>
  <c r="S23" i="216"/>
  <c r="S16" i="216"/>
  <c r="S30" i="216"/>
  <c r="S10" i="216"/>
  <c r="S18" i="216"/>
  <c r="S13" i="216"/>
  <c r="S28" i="216"/>
  <c r="S31" i="216"/>
  <c r="S25" i="216"/>
  <c r="S33" i="216"/>
  <c r="S32" i="216"/>
  <c r="S17" i="216"/>
  <c r="S26" i="216"/>
  <c r="S19" i="216"/>
  <c r="W5" i="216"/>
  <c r="T12" i="216" s="1"/>
  <c r="S34" i="216"/>
  <c r="S9" i="216"/>
  <c r="S29" i="216"/>
  <c r="S35" i="216"/>
  <c r="S24" i="216"/>
  <c r="S15" i="216"/>
  <c r="S21" i="216"/>
  <c r="W5" i="217"/>
  <c r="T21" i="217" s="1"/>
  <c r="S14" i="217"/>
  <c r="S18" i="217"/>
  <c r="S19" i="217"/>
  <c r="S33" i="217"/>
  <c r="S32" i="217"/>
  <c r="S29" i="217"/>
  <c r="S26" i="217"/>
  <c r="S22" i="217"/>
  <c r="S27" i="217"/>
  <c r="S21" i="217"/>
  <c r="S9" i="217"/>
  <c r="S17" i="217"/>
  <c r="S31" i="217"/>
  <c r="S24" i="217"/>
  <c r="S20" i="217"/>
  <c r="S30" i="217"/>
  <c r="S12" i="217"/>
  <c r="S16" i="217"/>
  <c r="S34" i="217"/>
  <c r="S25" i="217"/>
  <c r="S35" i="217"/>
  <c r="S13" i="217"/>
  <c r="S28" i="217"/>
  <c r="S15" i="217"/>
  <c r="S11" i="217"/>
  <c r="S22" i="218"/>
  <c r="S26" i="218"/>
  <c r="S20" i="218"/>
  <c r="S33" i="218"/>
  <c r="S12" i="218"/>
  <c r="S32" i="218"/>
  <c r="S19" i="218"/>
  <c r="S18" i="218"/>
  <c r="S25" i="218"/>
  <c r="S30" i="218"/>
  <c r="S29" i="218"/>
  <c r="S35" i="218"/>
  <c r="S31" i="218"/>
  <c r="S10" i="218"/>
  <c r="S14" i="218"/>
  <c r="S34" i="218"/>
  <c r="S9" i="218"/>
  <c r="S23" i="218"/>
  <c r="S28" i="218"/>
  <c r="S15" i="218"/>
  <c r="S21" i="218"/>
  <c r="S13" i="218"/>
  <c r="S17" i="218"/>
  <c r="S24" i="218"/>
  <c r="S27" i="218"/>
  <c r="S16" i="218"/>
  <c r="W5" i="218"/>
  <c r="T12" i="218" s="1"/>
  <c r="S27" i="219"/>
  <c r="S21" i="219"/>
  <c r="S30" i="219"/>
  <c r="S24" i="219"/>
  <c r="S33" i="219"/>
  <c r="S26" i="219"/>
  <c r="S28" i="219"/>
  <c r="S34" i="219"/>
  <c r="S11" i="219"/>
  <c r="S18" i="219"/>
  <c r="S25" i="219"/>
  <c r="S12" i="219"/>
  <c r="S10" i="219"/>
  <c r="S17" i="219"/>
  <c r="S31" i="219"/>
  <c r="W5" i="219"/>
  <c r="S13" i="219"/>
  <c r="S35" i="219"/>
  <c r="S23" i="219"/>
  <c r="S14" i="219"/>
  <c r="S29" i="219"/>
  <c r="S15" i="219"/>
  <c r="S32" i="219"/>
  <c r="S22" i="219"/>
  <c r="S16" i="219"/>
  <c r="S19" i="219"/>
  <c r="S15" i="220"/>
  <c r="S14" i="220"/>
  <c r="S18" i="220"/>
  <c r="S22" i="220"/>
  <c r="S24" i="220"/>
  <c r="S13" i="220"/>
  <c r="S35" i="220"/>
  <c r="S25" i="220"/>
  <c r="S31" i="220"/>
  <c r="S21" i="220"/>
  <c r="W5" i="220"/>
  <c r="T14" i="220" s="1"/>
  <c r="S16" i="220"/>
  <c r="S28" i="220"/>
  <c r="S34" i="220"/>
  <c r="S29" i="220"/>
  <c r="S27" i="220"/>
  <c r="S33" i="220"/>
  <c r="S30" i="220"/>
  <c r="S26" i="220"/>
  <c r="S17" i="220"/>
  <c r="S23" i="220"/>
  <c r="S19" i="220"/>
  <c r="S18" i="221"/>
  <c r="S26" i="221"/>
  <c r="S32" i="221"/>
  <c r="S31" i="221"/>
  <c r="S30" i="221"/>
  <c r="S33" i="221"/>
  <c r="S22" i="221"/>
  <c r="S28" i="221"/>
  <c r="S20" i="221"/>
  <c r="S21" i="221"/>
  <c r="S23" i="221"/>
  <c r="S29" i="221"/>
  <c r="S27" i="221"/>
  <c r="S15" i="221"/>
  <c r="S17" i="221"/>
  <c r="S16" i="221"/>
  <c r="S34" i="221"/>
  <c r="S24" i="221"/>
  <c r="W5" i="221"/>
  <c r="T13" i="221" s="1"/>
  <c r="S25" i="209"/>
  <c r="S26" i="209"/>
  <c r="S20" i="209"/>
  <c r="S31" i="209"/>
  <c r="S16" i="209"/>
  <c r="S22" i="209"/>
  <c r="S10" i="209"/>
  <c r="S32" i="209"/>
  <c r="S27" i="209"/>
  <c r="S21" i="209"/>
  <c r="S33" i="209"/>
  <c r="W5" i="209"/>
  <c r="T10" i="209" s="1"/>
  <c r="S19" i="209"/>
  <c r="S15" i="209"/>
  <c r="S18" i="209"/>
  <c r="S14" i="209"/>
  <c r="S35" i="209"/>
  <c r="S30" i="209"/>
  <c r="S34" i="209"/>
  <c r="S29" i="209"/>
  <c r="S9" i="209"/>
  <c r="S23" i="209"/>
  <c r="S11" i="209"/>
  <c r="S13" i="209"/>
  <c r="S24" i="209"/>
  <c r="S28" i="209"/>
  <c r="W5" i="208"/>
  <c r="T15" i="208" s="1"/>
  <c r="S31" i="207"/>
  <c r="S26" i="207"/>
  <c r="S30" i="207"/>
  <c r="S23" i="207"/>
  <c r="S15" i="207"/>
  <c r="S16" i="207"/>
  <c r="S12" i="207"/>
  <c r="S20" i="207"/>
  <c r="S17" i="207"/>
  <c r="S13" i="207"/>
  <c r="S28" i="207"/>
  <c r="S21" i="207"/>
  <c r="S27" i="207"/>
  <c r="W5" i="207"/>
  <c r="S29" i="207"/>
  <c r="S11" i="207"/>
  <c r="S33" i="207"/>
  <c r="S18" i="207"/>
  <c r="S32" i="207"/>
  <c r="S14" i="207"/>
  <c r="S35" i="207"/>
  <c r="S19" i="207"/>
  <c r="S21" i="206"/>
  <c r="S12" i="206"/>
  <c r="S34" i="206"/>
  <c r="S32" i="206"/>
  <c r="S13" i="206"/>
  <c r="S20" i="206"/>
  <c r="S22" i="206"/>
  <c r="S11" i="206"/>
  <c r="S9" i="206"/>
  <c r="S18" i="206"/>
  <c r="S33" i="206"/>
  <c r="S25" i="206"/>
  <c r="S31" i="206"/>
  <c r="S17" i="206"/>
  <c r="S23" i="206"/>
  <c r="W5" i="206"/>
  <c r="T10" i="206" s="1"/>
  <c r="S16" i="206"/>
  <c r="S35" i="206"/>
  <c r="S10" i="206"/>
  <c r="S26" i="206"/>
  <c r="S14" i="206"/>
  <c r="S30" i="206"/>
  <c r="S24" i="206"/>
  <c r="S15" i="206"/>
  <c r="S27" i="206"/>
  <c r="S28" i="206"/>
  <c r="S13" i="205"/>
  <c r="S12" i="205"/>
  <c r="S17" i="205"/>
  <c r="S32" i="205"/>
  <c r="S31" i="205"/>
  <c r="S27" i="205"/>
  <c r="S34" i="205"/>
  <c r="S16" i="205"/>
  <c r="S26" i="205"/>
  <c r="S19" i="205"/>
  <c r="S24" i="205"/>
  <c r="W5" i="205"/>
  <c r="S25" i="205"/>
  <c r="S14" i="205"/>
  <c r="S15" i="205"/>
  <c r="S29" i="205"/>
  <c r="S28" i="205"/>
  <c r="S20" i="205"/>
  <c r="S18" i="205"/>
  <c r="S21" i="205"/>
  <c r="S30" i="205"/>
  <c r="S22" i="205"/>
  <c r="S35" i="205"/>
  <c r="S23" i="205"/>
  <c r="S33" i="205"/>
  <c r="S12" i="203"/>
  <c r="S22" i="203"/>
  <c r="S33" i="203"/>
  <c r="S32" i="203"/>
  <c r="S19" i="203"/>
  <c r="S30" i="203"/>
  <c r="S20" i="203"/>
  <c r="S35" i="203"/>
  <c r="S17" i="203"/>
  <c r="S14" i="203"/>
  <c r="S16" i="203"/>
  <c r="S10" i="203"/>
  <c r="S26" i="203"/>
  <c r="W5" i="203"/>
  <c r="T9" i="203" s="1"/>
  <c r="S34" i="203"/>
  <c r="S11" i="203"/>
  <c r="S28" i="203"/>
  <c r="S23" i="203"/>
  <c r="S21" i="203"/>
  <c r="S31" i="203"/>
  <c r="S27" i="203"/>
  <c r="S13" i="203"/>
  <c r="S18" i="203"/>
  <c r="S29" i="203"/>
  <c r="S15" i="203"/>
  <c r="S31" i="202"/>
  <c r="S19" i="202"/>
  <c r="S28" i="202"/>
  <c r="W5" i="202"/>
  <c r="T25" i="202" s="1"/>
  <c r="S26" i="201"/>
  <c r="S10" i="201"/>
  <c r="S19" i="201"/>
  <c r="S17" i="201"/>
  <c r="S21" i="201"/>
  <c r="S24" i="201"/>
  <c r="S9" i="201"/>
  <c r="S29" i="201"/>
  <c r="S23" i="201"/>
  <c r="S20" i="201"/>
  <c r="S25" i="201"/>
  <c r="W5" i="201"/>
  <c r="T10" i="201" s="1"/>
  <c r="S18" i="201"/>
  <c r="S16" i="201"/>
  <c r="S27" i="201"/>
  <c r="S28" i="201"/>
  <c r="S12" i="201"/>
  <c r="S14" i="201"/>
  <c r="S34" i="201"/>
  <c r="S22" i="201"/>
  <c r="S32" i="201"/>
  <c r="S11" i="201"/>
  <c r="S13" i="201"/>
  <c r="S15" i="201"/>
  <c r="S35" i="201"/>
  <c r="S33" i="201"/>
  <c r="X10" i="200"/>
  <c r="W10" i="200"/>
  <c r="V10" i="200"/>
  <c r="V9" i="200"/>
  <c r="W9" i="200"/>
  <c r="X9" i="200"/>
  <c r="P15" i="200"/>
  <c r="X15" i="200"/>
  <c r="W15" i="200"/>
  <c r="V15" i="200"/>
  <c r="P13" i="200"/>
  <c r="X13" i="200"/>
  <c r="W13" i="200"/>
  <c r="V13" i="200"/>
  <c r="P9" i="200"/>
  <c r="V11" i="200"/>
  <c r="W11" i="200"/>
  <c r="X11" i="200"/>
  <c r="P12" i="200"/>
  <c r="W12" i="200"/>
  <c r="X12" i="200"/>
  <c r="V12" i="200"/>
  <c r="P10" i="200"/>
  <c r="K3" i="200"/>
  <c r="P12" i="199"/>
  <c r="W12" i="199"/>
  <c r="V12" i="199"/>
  <c r="X12" i="199"/>
  <c r="P14" i="199"/>
  <c r="X14" i="199"/>
  <c r="V14" i="199"/>
  <c r="W14" i="199"/>
  <c r="P13" i="199"/>
  <c r="V13" i="199"/>
  <c r="X13" i="199"/>
  <c r="W13" i="199"/>
  <c r="P10" i="199"/>
  <c r="X10" i="199"/>
  <c r="W10" i="199"/>
  <c r="V10" i="199"/>
  <c r="P15" i="199"/>
  <c r="X15" i="199"/>
  <c r="W15" i="199"/>
  <c r="V15" i="199"/>
  <c r="P11" i="199"/>
  <c r="X11" i="199"/>
  <c r="W11" i="199"/>
  <c r="V11" i="199"/>
  <c r="K3" i="199"/>
  <c r="P14" i="198"/>
  <c r="X14" i="198"/>
  <c r="W14" i="198"/>
  <c r="V14" i="198"/>
  <c r="P12" i="198"/>
  <c r="X12" i="198"/>
  <c r="W12" i="198"/>
  <c r="V12" i="198"/>
  <c r="P15" i="198"/>
  <c r="X15" i="198"/>
  <c r="W15" i="198"/>
  <c r="V15" i="198"/>
  <c r="P13" i="198"/>
  <c r="X13" i="198"/>
  <c r="V13" i="198"/>
  <c r="W13" i="198"/>
  <c r="P10" i="198"/>
  <c r="W10" i="198"/>
  <c r="V10" i="198"/>
  <c r="X10" i="198"/>
  <c r="V9" i="198"/>
  <c r="X9" i="198"/>
  <c r="P9" i="198"/>
  <c r="W9" i="198"/>
  <c r="K3" i="198"/>
  <c r="P10" i="197"/>
  <c r="W10" i="197"/>
  <c r="V10" i="197"/>
  <c r="X10" i="197"/>
  <c r="P13" i="197"/>
  <c r="W13" i="197"/>
  <c r="X13" i="197"/>
  <c r="V13" i="197"/>
  <c r="P11" i="197"/>
  <c r="V11" i="197"/>
  <c r="X11" i="197"/>
  <c r="W11" i="197"/>
  <c r="K3" i="197"/>
  <c r="P15" i="197"/>
  <c r="V15" i="197"/>
  <c r="W15" i="197"/>
  <c r="X15" i="197"/>
  <c r="P14" i="197"/>
  <c r="X14" i="197"/>
  <c r="W14" i="197"/>
  <c r="V14" i="197"/>
  <c r="X9" i="197"/>
  <c r="P9" i="197"/>
  <c r="W9" i="197"/>
  <c r="V9" i="197"/>
  <c r="V14" i="196"/>
  <c r="W14" i="196"/>
  <c r="X14" i="196"/>
  <c r="P14" i="196"/>
  <c r="X15" i="196"/>
  <c r="W15" i="196"/>
  <c r="V15" i="196"/>
  <c r="P15" i="196"/>
  <c r="K3" i="196"/>
  <c r="P12" i="195"/>
  <c r="W12" i="195"/>
  <c r="V12" i="195"/>
  <c r="X12" i="195"/>
  <c r="P11" i="195"/>
  <c r="X11" i="195"/>
  <c r="W11" i="195"/>
  <c r="V11" i="195"/>
  <c r="P13" i="195"/>
  <c r="V13" i="195"/>
  <c r="W13" i="195"/>
  <c r="X13" i="195"/>
  <c r="P15" i="195"/>
  <c r="X15" i="195"/>
  <c r="W15" i="195"/>
  <c r="V15" i="195"/>
  <c r="P10" i="195"/>
  <c r="X10" i="195"/>
  <c r="W10" i="195"/>
  <c r="V10" i="195"/>
  <c r="P14" i="195"/>
  <c r="X14" i="195"/>
  <c r="V14" i="195"/>
  <c r="W14" i="195"/>
  <c r="K3" i="195"/>
  <c r="X12" i="194"/>
  <c r="V12" i="194"/>
  <c r="W12" i="194"/>
  <c r="P14" i="194"/>
  <c r="V14" i="194"/>
  <c r="W14" i="194"/>
  <c r="X14" i="194"/>
  <c r="P13" i="194"/>
  <c r="X13" i="194"/>
  <c r="W13" i="194"/>
  <c r="V13" i="194"/>
  <c r="P15" i="194"/>
  <c r="X15" i="194"/>
  <c r="W15" i="194"/>
  <c r="V15" i="194"/>
  <c r="K3" i="194"/>
  <c r="X15" i="193"/>
  <c r="W15" i="193"/>
  <c r="V15" i="193"/>
  <c r="V14" i="193"/>
  <c r="X14" i="193"/>
  <c r="W14" i="193"/>
  <c r="P15" i="193"/>
  <c r="X10" i="193"/>
  <c r="W10" i="193"/>
  <c r="V10" i="193"/>
  <c r="X13" i="193"/>
  <c r="W13" i="193"/>
  <c r="V13" i="193"/>
  <c r="P14" i="193"/>
  <c r="W12" i="193"/>
  <c r="V12" i="193"/>
  <c r="X12" i="193"/>
  <c r="V11" i="193"/>
  <c r="W11" i="193"/>
  <c r="X11" i="193"/>
  <c r="K3" i="193"/>
  <c r="P12" i="190"/>
  <c r="W12" i="190"/>
  <c r="V12" i="190"/>
  <c r="X12" i="190"/>
  <c r="P10" i="190"/>
  <c r="V10" i="190"/>
  <c r="X10" i="190"/>
  <c r="W10" i="190"/>
  <c r="P15" i="190"/>
  <c r="V15" i="190"/>
  <c r="W15" i="190"/>
  <c r="X15" i="190"/>
  <c r="P11" i="190"/>
  <c r="V11" i="190"/>
  <c r="W11" i="190"/>
  <c r="X11" i="190"/>
  <c r="P13" i="190"/>
  <c r="X13" i="190"/>
  <c r="W13" i="190"/>
  <c r="V13" i="190"/>
  <c r="P14" i="190"/>
  <c r="X14" i="190"/>
  <c r="W14" i="190"/>
  <c r="V14" i="190"/>
  <c r="K3" i="190"/>
  <c r="V13" i="189"/>
  <c r="W13" i="189"/>
  <c r="X13" i="189"/>
  <c r="P14" i="189"/>
  <c r="V14" i="189"/>
  <c r="W14" i="189"/>
  <c r="X14" i="189"/>
  <c r="K3" i="189"/>
  <c r="F14" i="126"/>
  <c r="L19" i="126"/>
  <c r="F19" i="126"/>
  <c r="L30" i="126"/>
  <c r="L34" i="126"/>
  <c r="L26" i="126"/>
  <c r="AA10" i="126"/>
  <c r="O11" i="126"/>
  <c r="F24" i="126"/>
  <c r="G24" i="126"/>
  <c r="L27" i="126"/>
  <c r="L31" i="126"/>
  <c r="F11" i="126"/>
  <c r="N15" i="126"/>
  <c r="P15" i="126" s="1"/>
  <c r="L17" i="126"/>
  <c r="G25" i="126"/>
  <c r="AA6" i="126"/>
  <c r="AA6" i="27"/>
  <c r="G26" i="126"/>
  <c r="F29" i="126"/>
  <c r="G34" i="126"/>
  <c r="F28" i="126"/>
  <c r="G29" i="126"/>
  <c r="F32" i="126"/>
  <c r="G33" i="126"/>
  <c r="AA35" i="126"/>
  <c r="AA33" i="126"/>
  <c r="AA31" i="126"/>
  <c r="AA29" i="126"/>
  <c r="AA27" i="126"/>
  <c r="AA25" i="126"/>
  <c r="AA23" i="126"/>
  <c r="AA21" i="126"/>
  <c r="AA19" i="126"/>
  <c r="AA17" i="126"/>
  <c r="AA15" i="126"/>
  <c r="AA13" i="126"/>
  <c r="AA11" i="126"/>
  <c r="AA9" i="126"/>
  <c r="AA7" i="126"/>
  <c r="F33" i="126"/>
  <c r="L25" i="126"/>
  <c r="F27" i="126"/>
  <c r="G28" i="126"/>
  <c r="L29" i="126"/>
  <c r="F31" i="126"/>
  <c r="G32" i="126"/>
  <c r="L33" i="126"/>
  <c r="F25" i="126"/>
  <c r="G30" i="126"/>
  <c r="L24" i="126"/>
  <c r="F26" i="126"/>
  <c r="G27" i="126"/>
  <c r="L28" i="126"/>
  <c r="F30" i="126"/>
  <c r="G31" i="126"/>
  <c r="L32" i="126"/>
  <c r="F34" i="126"/>
  <c r="AA34" i="126"/>
  <c r="AA32" i="126"/>
  <c r="AA30" i="126"/>
  <c r="AA28" i="126"/>
  <c r="AA26" i="126"/>
  <c r="AA24" i="126"/>
  <c r="AA22" i="126"/>
  <c r="AA20" i="126"/>
  <c r="AA18" i="126"/>
  <c r="AA16" i="126"/>
  <c r="AA14" i="126"/>
  <c r="AA12" i="126"/>
  <c r="AA8" i="126"/>
  <c r="N9" i="126"/>
  <c r="W9" i="126" s="1"/>
  <c r="N35" i="126"/>
  <c r="L8" i="126"/>
  <c r="L13" i="126"/>
  <c r="F15" i="126"/>
  <c r="L15" i="126"/>
  <c r="N19" i="126"/>
  <c r="X19" i="126" s="1"/>
  <c r="N23" i="126"/>
  <c r="N31" i="126"/>
  <c r="P31" i="126" s="1"/>
  <c r="L9" i="126"/>
  <c r="L21" i="126"/>
  <c r="N27" i="126"/>
  <c r="P6" i="126"/>
  <c r="Q13" i="126"/>
  <c r="P11" i="126"/>
  <c r="W11" i="126"/>
  <c r="V11" i="126"/>
  <c r="X11" i="126"/>
  <c r="G14" i="126"/>
  <c r="Q17" i="126"/>
  <c r="G22" i="126"/>
  <c r="Q25" i="126"/>
  <c r="O8" i="126"/>
  <c r="L10" i="126"/>
  <c r="Q11" i="126"/>
  <c r="L11" i="126"/>
  <c r="F12" i="126"/>
  <c r="N12" i="126"/>
  <c r="I13" i="126"/>
  <c r="L14" i="126"/>
  <c r="G15" i="126"/>
  <c r="F16" i="126"/>
  <c r="N16" i="126"/>
  <c r="I17" i="126"/>
  <c r="L18" i="126"/>
  <c r="G19" i="126"/>
  <c r="F20" i="126"/>
  <c r="N20" i="126"/>
  <c r="L22" i="126"/>
  <c r="N24" i="126"/>
  <c r="N28" i="126"/>
  <c r="N32" i="126"/>
  <c r="N8" i="126"/>
  <c r="P8" i="126" s="1"/>
  <c r="G18" i="126"/>
  <c r="Q21" i="126"/>
  <c r="Q9" i="126"/>
  <c r="G12" i="126"/>
  <c r="F13" i="126"/>
  <c r="N13" i="126"/>
  <c r="Q15" i="126"/>
  <c r="G16" i="126"/>
  <c r="F17" i="126"/>
  <c r="N17" i="126"/>
  <c r="Q19" i="126"/>
  <c r="G20" i="126"/>
  <c r="F21" i="126"/>
  <c r="N21" i="126"/>
  <c r="Q23" i="126"/>
  <c r="N25" i="126"/>
  <c r="Q27" i="126"/>
  <c r="N29" i="126"/>
  <c r="Q31" i="126"/>
  <c r="N33" i="126"/>
  <c r="P33" i="126" s="1"/>
  <c r="Q35" i="126"/>
  <c r="Q29" i="126"/>
  <c r="Q33" i="126"/>
  <c r="Q6" i="126"/>
  <c r="I8" i="126"/>
  <c r="I9" i="126"/>
  <c r="N10" i="126"/>
  <c r="P10" i="126" s="1"/>
  <c r="L12" i="126"/>
  <c r="G13" i="126"/>
  <c r="N14" i="126"/>
  <c r="I15" i="126"/>
  <c r="L16" i="126"/>
  <c r="G17" i="126"/>
  <c r="F18" i="126"/>
  <c r="N18" i="126"/>
  <c r="I19" i="126"/>
  <c r="L20" i="126"/>
  <c r="G21" i="126"/>
  <c r="F22" i="126"/>
  <c r="N22" i="126"/>
  <c r="N26" i="126"/>
  <c r="N30" i="126"/>
  <c r="N34" i="126"/>
  <c r="Q16" i="126"/>
  <c r="Q18" i="126"/>
  <c r="Q20" i="126"/>
  <c r="Q22" i="126"/>
  <c r="Q24" i="126"/>
  <c r="Q28" i="126"/>
  <c r="Q30" i="126"/>
  <c r="Q32" i="126"/>
  <c r="B2" i="126"/>
  <c r="Q7" i="126"/>
  <c r="Q8" i="126"/>
  <c r="Q10" i="126"/>
  <c r="R12" i="126"/>
  <c r="R14" i="126"/>
  <c r="R16" i="126"/>
  <c r="R18" i="126"/>
  <c r="R20" i="126"/>
  <c r="R22" i="126"/>
  <c r="R24" i="126"/>
  <c r="R26" i="126"/>
  <c r="R28" i="126"/>
  <c r="R30" i="126"/>
  <c r="R32" i="126"/>
  <c r="R34" i="126"/>
  <c r="R6" i="126"/>
  <c r="P7" i="126"/>
  <c r="Q14" i="126"/>
  <c r="Q34" i="126"/>
  <c r="R7" i="126"/>
  <c r="R8" i="126"/>
  <c r="R9" i="126"/>
  <c r="R10" i="126"/>
  <c r="Q12" i="126"/>
  <c r="Q26" i="126"/>
  <c r="R11" i="126"/>
  <c r="R13" i="126"/>
  <c r="R15" i="126"/>
  <c r="R17" i="126"/>
  <c r="R19" i="126"/>
  <c r="R21" i="126"/>
  <c r="R23" i="126"/>
  <c r="R25" i="126"/>
  <c r="R27" i="126"/>
  <c r="R29" i="126"/>
  <c r="R31" i="126"/>
  <c r="R33" i="126"/>
  <c r="B2" i="27"/>
  <c r="G45" i="260"/>
  <c r="H33" i="260"/>
  <c r="H17" i="260"/>
  <c r="H30" i="260"/>
  <c r="H11" i="260"/>
  <c r="H35" i="260"/>
  <c r="H4" i="260"/>
  <c r="H36" i="260"/>
  <c r="H29" i="260"/>
  <c r="H66" i="260"/>
  <c r="G32" i="260"/>
  <c r="H7" i="260"/>
  <c r="P35" i="126" l="1"/>
  <c r="W35" i="126"/>
  <c r="V35" i="126"/>
  <c r="X35" i="126"/>
  <c r="K3" i="27"/>
  <c r="T8" i="217"/>
  <c r="T18" i="217"/>
  <c r="T25" i="217"/>
  <c r="T27" i="217"/>
  <c r="T28" i="217"/>
  <c r="T29" i="217"/>
  <c r="T17" i="217"/>
  <c r="T6" i="217"/>
  <c r="T24" i="217"/>
  <c r="T30" i="217"/>
  <c r="T26" i="217"/>
  <c r="T19" i="217"/>
  <c r="T22" i="217"/>
  <c r="T20" i="217"/>
  <c r="S9" i="199"/>
  <c r="S31" i="199"/>
  <c r="S12" i="196"/>
  <c r="S10" i="196"/>
  <c r="S13" i="196"/>
  <c r="S11" i="196"/>
  <c r="S9" i="196"/>
  <c r="S22" i="194"/>
  <c r="S32" i="194"/>
  <c r="S27" i="190"/>
  <c r="S35" i="189"/>
  <c r="S9" i="189"/>
  <c r="L3" i="189"/>
  <c r="S29" i="197"/>
  <c r="T10" i="217"/>
  <c r="T32" i="217"/>
  <c r="T13" i="217"/>
  <c r="T33" i="217"/>
  <c r="T9" i="217"/>
  <c r="T14" i="217"/>
  <c r="T15" i="217"/>
  <c r="T35" i="217"/>
  <c r="T16" i="217"/>
  <c r="T34" i="217"/>
  <c r="T23" i="217"/>
  <c r="T11" i="217"/>
  <c r="T12" i="217"/>
  <c r="T31" i="217"/>
  <c r="T7" i="217"/>
  <c r="L3" i="200"/>
  <c r="S15" i="199"/>
  <c r="L3" i="199"/>
  <c r="L3" i="198"/>
  <c r="L3" i="197"/>
  <c r="L3" i="195"/>
  <c r="L3" i="196"/>
  <c r="L3" i="194"/>
  <c r="L3" i="193"/>
  <c r="L3" i="190"/>
  <c r="T10" i="250"/>
  <c r="T11" i="250"/>
  <c r="T25" i="208"/>
  <c r="T18" i="208"/>
  <c r="T29" i="208"/>
  <c r="S26" i="200"/>
  <c r="S30" i="200"/>
  <c r="S27" i="197"/>
  <c r="S14" i="195"/>
  <c r="S15" i="196"/>
  <c r="S27" i="196"/>
  <c r="S14" i="193"/>
  <c r="P23" i="126"/>
  <c r="V23" i="126"/>
  <c r="W23" i="126"/>
  <c r="X23" i="126"/>
  <c r="T18" i="229"/>
  <c r="T26" i="229"/>
  <c r="T34" i="229"/>
  <c r="T14" i="229"/>
  <c r="T10" i="229"/>
  <c r="T28" i="229"/>
  <c r="T25" i="229"/>
  <c r="T24" i="229"/>
  <c r="T31" i="229"/>
  <c r="T27" i="229"/>
  <c r="T16" i="229"/>
  <c r="T13" i="229"/>
  <c r="T20" i="229"/>
  <c r="T23" i="229"/>
  <c r="T30" i="229"/>
  <c r="T19" i="229"/>
  <c r="T29" i="229"/>
  <c r="T32" i="229"/>
  <c r="T11" i="229"/>
  <c r="T21" i="229"/>
  <c r="T33" i="229"/>
  <c r="T6" i="229"/>
  <c r="T12" i="229"/>
  <c r="T8" i="229"/>
  <c r="T22" i="229"/>
  <c r="T15" i="229"/>
  <c r="T17" i="229"/>
  <c r="T7" i="229"/>
  <c r="T35" i="229"/>
  <c r="T14" i="230"/>
  <c r="T12" i="230"/>
  <c r="T13" i="230"/>
  <c r="T11" i="230"/>
  <c r="T23" i="230"/>
  <c r="T22" i="230"/>
  <c r="T32" i="230"/>
  <c r="T29" i="230"/>
  <c r="T9" i="230"/>
  <c r="T27" i="230"/>
  <c r="T19" i="230"/>
  <c r="T17" i="230"/>
  <c r="T34" i="230"/>
  <c r="T26" i="230"/>
  <c r="T35" i="230"/>
  <c r="T20" i="230"/>
  <c r="T25" i="230"/>
  <c r="T6" i="230"/>
  <c r="T18" i="230"/>
  <c r="T10" i="230"/>
  <c r="T30" i="230"/>
  <c r="T8" i="230"/>
  <c r="T16" i="230"/>
  <c r="T7" i="230"/>
  <c r="T21" i="230"/>
  <c r="T28" i="230"/>
  <c r="T31" i="230"/>
  <c r="T33" i="230"/>
  <c r="T24" i="230"/>
  <c r="T32" i="231"/>
  <c r="T22" i="231"/>
  <c r="T9" i="231"/>
  <c r="T12" i="231"/>
  <c r="T13" i="231"/>
  <c r="T11" i="231"/>
  <c r="T23" i="231"/>
  <c r="T29" i="231"/>
  <c r="T34" i="231"/>
  <c r="T18" i="231"/>
  <c r="T28" i="231"/>
  <c r="T7" i="231"/>
  <c r="T15" i="231"/>
  <c r="T25" i="231"/>
  <c r="T31" i="231"/>
  <c r="T8" i="231"/>
  <c r="T21" i="231"/>
  <c r="T17" i="231"/>
  <c r="T30" i="231"/>
  <c r="T14" i="231"/>
  <c r="T20" i="231"/>
  <c r="T24" i="231"/>
  <c r="T27" i="231"/>
  <c r="T33" i="231"/>
  <c r="T19" i="231"/>
  <c r="T26" i="231"/>
  <c r="T16" i="231"/>
  <c r="T35" i="231"/>
  <c r="T6" i="231"/>
  <c r="T10" i="231"/>
  <c r="T22" i="232"/>
  <c r="T29" i="232"/>
  <c r="T19" i="232"/>
  <c r="T17" i="232"/>
  <c r="T33" i="232"/>
  <c r="T24" i="232"/>
  <c r="T7" i="232"/>
  <c r="T31" i="232"/>
  <c r="T21" i="232"/>
  <c r="T28" i="232"/>
  <c r="T23" i="232"/>
  <c r="T30" i="232"/>
  <c r="T6" i="232"/>
  <c r="T27" i="232"/>
  <c r="T18" i="232"/>
  <c r="T34" i="232"/>
  <c r="T20" i="232"/>
  <c r="T8" i="232"/>
  <c r="T35" i="232"/>
  <c r="T25" i="232"/>
  <c r="T16" i="232"/>
  <c r="T15" i="232"/>
  <c r="T26" i="232"/>
  <c r="T32" i="232"/>
  <c r="T14" i="232"/>
  <c r="T13" i="232"/>
  <c r="T11" i="232"/>
  <c r="T12" i="232"/>
  <c r="T9" i="232"/>
  <c r="T10" i="232"/>
  <c r="T15" i="242"/>
  <c r="T10" i="242"/>
  <c r="T28" i="242"/>
  <c r="T26" i="242"/>
  <c r="T7" i="242"/>
  <c r="T23" i="242"/>
  <c r="T31" i="242"/>
  <c r="T6" i="242"/>
  <c r="T30" i="242"/>
  <c r="T16" i="242"/>
  <c r="T21" i="242"/>
  <c r="T25" i="242"/>
  <c r="T22" i="242"/>
  <c r="T9" i="242"/>
  <c r="T32" i="242"/>
  <c r="T33" i="242"/>
  <c r="T27" i="242"/>
  <c r="T34" i="242"/>
  <c r="T18" i="242"/>
  <c r="T20" i="242"/>
  <c r="T24" i="242"/>
  <c r="T29" i="242"/>
  <c r="T17" i="242"/>
  <c r="T35" i="242"/>
  <c r="T8" i="242"/>
  <c r="T19" i="242"/>
  <c r="T11" i="242"/>
  <c r="T12" i="242"/>
  <c r="T13" i="242"/>
  <c r="T21" i="243"/>
  <c r="T6" i="243"/>
  <c r="T27" i="243"/>
  <c r="T18" i="243"/>
  <c r="T34" i="243"/>
  <c r="T20" i="243"/>
  <c r="T30" i="243"/>
  <c r="T17" i="243"/>
  <c r="T28" i="243"/>
  <c r="T31" i="243"/>
  <c r="T22" i="243"/>
  <c r="T8" i="243"/>
  <c r="T35" i="243"/>
  <c r="T25" i="243"/>
  <c r="T12" i="243"/>
  <c r="T32" i="243"/>
  <c r="T15" i="243"/>
  <c r="T19" i="243"/>
  <c r="T13" i="243"/>
  <c r="T29" i="243"/>
  <c r="T11" i="243"/>
  <c r="T10" i="243"/>
  <c r="T26" i="243"/>
  <c r="T7" i="243"/>
  <c r="T24" i="243"/>
  <c r="T23" i="243"/>
  <c r="T14" i="243"/>
  <c r="T33" i="243"/>
  <c r="T16" i="243"/>
  <c r="T9" i="243"/>
  <c r="T23" i="244"/>
  <c r="T27" i="244"/>
  <c r="T18" i="244"/>
  <c r="T30" i="244"/>
  <c r="T9" i="244"/>
  <c r="T25" i="244"/>
  <c r="T10" i="244"/>
  <c r="T32" i="244"/>
  <c r="T12" i="244"/>
  <c r="T35" i="244"/>
  <c r="T31" i="244"/>
  <c r="T13" i="244"/>
  <c r="T22" i="244"/>
  <c r="T34" i="244"/>
  <c r="T21" i="244"/>
  <c r="T6" i="244"/>
  <c r="T19" i="244"/>
  <c r="T29" i="244"/>
  <c r="T24" i="244"/>
  <c r="T7" i="244"/>
  <c r="T14" i="244"/>
  <c r="T15" i="244"/>
  <c r="T8" i="244"/>
  <c r="T33" i="244"/>
  <c r="T17" i="244"/>
  <c r="T16" i="244"/>
  <c r="T11" i="244"/>
  <c r="T20" i="244"/>
  <c r="T26" i="244"/>
  <c r="T14" i="245"/>
  <c r="T9" i="245"/>
  <c r="T28" i="245"/>
  <c r="T12" i="245"/>
  <c r="T25" i="245"/>
  <c r="T6" i="245"/>
  <c r="T23" i="245"/>
  <c r="T35" i="245"/>
  <c r="T30" i="245"/>
  <c r="T24" i="245"/>
  <c r="T13" i="245"/>
  <c r="T18" i="245"/>
  <c r="T7" i="245"/>
  <c r="T21" i="245"/>
  <c r="T20" i="245"/>
  <c r="T26" i="245"/>
  <c r="T10" i="245"/>
  <c r="T31" i="245"/>
  <c r="T29" i="245"/>
  <c r="T33" i="245"/>
  <c r="T17" i="245"/>
  <c r="T16" i="245"/>
  <c r="T19" i="245"/>
  <c r="T34" i="245"/>
  <c r="T32" i="245"/>
  <c r="T8" i="245"/>
  <c r="T22" i="245"/>
  <c r="T27" i="245"/>
  <c r="T15" i="245"/>
  <c r="T13" i="246"/>
  <c r="T11" i="246"/>
  <c r="T30" i="246"/>
  <c r="T14" i="246"/>
  <c r="T29" i="246"/>
  <c r="T35" i="246"/>
  <c r="T23" i="246"/>
  <c r="T17" i="246"/>
  <c r="T28" i="246"/>
  <c r="T16" i="246"/>
  <c r="T21" i="246"/>
  <c r="T26" i="246"/>
  <c r="T7" i="246"/>
  <c r="T33" i="246"/>
  <c r="T19" i="246"/>
  <c r="T6" i="246"/>
  <c r="T24" i="246"/>
  <c r="T32" i="246"/>
  <c r="T22" i="246"/>
  <c r="T9" i="246"/>
  <c r="T20" i="246"/>
  <c r="T25" i="246"/>
  <c r="T15" i="246"/>
  <c r="T34" i="246"/>
  <c r="T31" i="246"/>
  <c r="T18" i="246"/>
  <c r="T27" i="246"/>
  <c r="T8" i="246"/>
  <c r="T12" i="246"/>
  <c r="T9" i="247"/>
  <c r="T23" i="247"/>
  <c r="T28" i="247"/>
  <c r="T26" i="247"/>
  <c r="T15" i="247"/>
  <c r="T33" i="247"/>
  <c r="T6" i="247"/>
  <c r="T17" i="247"/>
  <c r="T24" i="247"/>
  <c r="T22" i="247"/>
  <c r="T7" i="247"/>
  <c r="T27" i="247"/>
  <c r="T34" i="247"/>
  <c r="T29" i="247"/>
  <c r="T19" i="247"/>
  <c r="T16" i="247"/>
  <c r="T18" i="247"/>
  <c r="T32" i="247"/>
  <c r="T8" i="247"/>
  <c r="T35" i="247"/>
  <c r="T31" i="247"/>
  <c r="T21" i="247"/>
  <c r="T30" i="247"/>
  <c r="T20" i="247"/>
  <c r="T25" i="247"/>
  <c r="T12" i="247"/>
  <c r="T10" i="247"/>
  <c r="T11" i="247"/>
  <c r="T14" i="247"/>
  <c r="T10" i="248"/>
  <c r="T17" i="248"/>
  <c r="T34" i="248"/>
  <c r="T18" i="248"/>
  <c r="T32" i="248"/>
  <c r="T20" i="248"/>
  <c r="T15" i="248"/>
  <c r="T25" i="248"/>
  <c r="T31" i="248"/>
  <c r="T22" i="248"/>
  <c r="T28" i="248"/>
  <c r="T23" i="248"/>
  <c r="T6" i="248"/>
  <c r="T19" i="248"/>
  <c r="T30" i="248"/>
  <c r="T14" i="248"/>
  <c r="T16" i="248"/>
  <c r="T7" i="248"/>
  <c r="T27" i="248"/>
  <c r="T33" i="248"/>
  <c r="T9" i="248"/>
  <c r="T29" i="248"/>
  <c r="T26" i="248"/>
  <c r="T8" i="248"/>
  <c r="T35" i="248"/>
  <c r="T21" i="248"/>
  <c r="T24" i="248"/>
  <c r="T13" i="248"/>
  <c r="T11" i="248"/>
  <c r="T9" i="249"/>
  <c r="T13" i="249"/>
  <c r="T15" i="249"/>
  <c r="T11" i="249"/>
  <c r="T12" i="249"/>
  <c r="T17" i="249"/>
  <c r="T24" i="249"/>
  <c r="T22" i="249"/>
  <c r="T20" i="249"/>
  <c r="T33" i="249"/>
  <c r="T6" i="249"/>
  <c r="T26" i="249"/>
  <c r="T21" i="249"/>
  <c r="T19" i="249"/>
  <c r="T34" i="249"/>
  <c r="T18" i="249"/>
  <c r="T16" i="249"/>
  <c r="T27" i="249"/>
  <c r="T31" i="249"/>
  <c r="T23" i="249"/>
  <c r="T29" i="249"/>
  <c r="T30" i="249"/>
  <c r="T7" i="249"/>
  <c r="T8" i="249"/>
  <c r="T35" i="249"/>
  <c r="T28" i="249"/>
  <c r="T32" i="249"/>
  <c r="T25" i="249"/>
  <c r="T14" i="249"/>
  <c r="T21" i="250"/>
  <c r="T20" i="250"/>
  <c r="T31" i="250"/>
  <c r="T7" i="250"/>
  <c r="T22" i="250"/>
  <c r="T18" i="250"/>
  <c r="T13" i="250"/>
  <c r="T33" i="250"/>
  <c r="T23" i="250"/>
  <c r="T16" i="250"/>
  <c r="T25" i="250"/>
  <c r="T9" i="250"/>
  <c r="T27" i="250"/>
  <c r="T12" i="250"/>
  <c r="T14" i="250"/>
  <c r="T19" i="250"/>
  <c r="T24" i="250"/>
  <c r="T17" i="250"/>
  <c r="T35" i="250"/>
  <c r="T32" i="250"/>
  <c r="T6" i="250"/>
  <c r="T15" i="250"/>
  <c r="T29" i="250"/>
  <c r="T26" i="250"/>
  <c r="T28" i="250"/>
  <c r="T8" i="250"/>
  <c r="T34" i="250"/>
  <c r="T17" i="253"/>
  <c r="T26" i="253"/>
  <c r="T7" i="253"/>
  <c r="T33" i="253"/>
  <c r="T9" i="253"/>
  <c r="T22" i="253"/>
  <c r="T8" i="253"/>
  <c r="T34" i="253"/>
  <c r="T35" i="253"/>
  <c r="T28" i="253"/>
  <c r="T27" i="253"/>
  <c r="T31" i="253"/>
  <c r="T6" i="253"/>
  <c r="T20" i="253"/>
  <c r="T23" i="253"/>
  <c r="T14" i="253"/>
  <c r="T16" i="253"/>
  <c r="T25" i="253"/>
  <c r="T30" i="253"/>
  <c r="T19" i="253"/>
  <c r="T12" i="253"/>
  <c r="T15" i="253"/>
  <c r="T32" i="253"/>
  <c r="T24" i="253"/>
  <c r="T29" i="253"/>
  <c r="T21" i="253"/>
  <c r="T18" i="253"/>
  <c r="T10" i="253"/>
  <c r="T13" i="253"/>
  <c r="T11" i="253"/>
  <c r="T10" i="223"/>
  <c r="T18" i="223"/>
  <c r="T27" i="223"/>
  <c r="T26" i="223"/>
  <c r="T28" i="223"/>
  <c r="T8" i="223"/>
  <c r="T29" i="223"/>
  <c r="T24" i="223"/>
  <c r="T6" i="223"/>
  <c r="T33" i="223"/>
  <c r="T22" i="223"/>
  <c r="T23" i="223"/>
  <c r="T11" i="223"/>
  <c r="T30" i="223"/>
  <c r="T25" i="223"/>
  <c r="T31" i="223"/>
  <c r="T17" i="223"/>
  <c r="T9" i="223"/>
  <c r="T12" i="223"/>
  <c r="T21" i="223"/>
  <c r="T15" i="223"/>
  <c r="T35" i="223"/>
  <c r="T34" i="223"/>
  <c r="T7" i="223"/>
  <c r="T19" i="223"/>
  <c r="T20" i="223"/>
  <c r="T32" i="223"/>
  <c r="T14" i="223"/>
  <c r="T16" i="223"/>
  <c r="T14" i="224"/>
  <c r="T22" i="224"/>
  <c r="T32" i="224"/>
  <c r="T9" i="224"/>
  <c r="T30" i="224"/>
  <c r="T12" i="224"/>
  <c r="T11" i="224"/>
  <c r="T17" i="224"/>
  <c r="T8" i="224"/>
  <c r="T28" i="224"/>
  <c r="T21" i="224"/>
  <c r="T6" i="224"/>
  <c r="T31" i="224"/>
  <c r="T25" i="224"/>
  <c r="T35" i="224"/>
  <c r="T29" i="224"/>
  <c r="T34" i="224"/>
  <c r="T33" i="224"/>
  <c r="T23" i="224"/>
  <c r="T16" i="224"/>
  <c r="T20" i="224"/>
  <c r="T24" i="224"/>
  <c r="T10" i="224"/>
  <c r="T27" i="224"/>
  <c r="T18" i="224"/>
  <c r="T26" i="224"/>
  <c r="T7" i="224"/>
  <c r="T19" i="224"/>
  <c r="T15" i="224"/>
  <c r="T35" i="225"/>
  <c r="T24" i="225"/>
  <c r="T25" i="225"/>
  <c r="T6" i="225"/>
  <c r="T19" i="225"/>
  <c r="T8" i="225"/>
  <c r="T32" i="225"/>
  <c r="T16" i="225"/>
  <c r="T21" i="225"/>
  <c r="T23" i="225"/>
  <c r="T22" i="225"/>
  <c r="T27" i="225"/>
  <c r="T29" i="225"/>
  <c r="T9" i="225"/>
  <c r="T18" i="225"/>
  <c r="T30" i="225"/>
  <c r="T28" i="225"/>
  <c r="T33" i="225"/>
  <c r="T17" i="225"/>
  <c r="T7" i="225"/>
  <c r="T26" i="225"/>
  <c r="T31" i="225"/>
  <c r="T20" i="225"/>
  <c r="T34" i="225"/>
  <c r="T12" i="225"/>
  <c r="T10" i="225"/>
  <c r="T11" i="225"/>
  <c r="T13" i="225"/>
  <c r="T15" i="225"/>
  <c r="T15" i="226"/>
  <c r="T30" i="226"/>
  <c r="T19" i="226"/>
  <c r="T17" i="226"/>
  <c r="T33" i="226"/>
  <c r="T20" i="226"/>
  <c r="T7" i="226"/>
  <c r="T31" i="226"/>
  <c r="T29" i="226"/>
  <c r="T10" i="226"/>
  <c r="T24" i="226"/>
  <c r="T6" i="226"/>
  <c r="T27" i="226"/>
  <c r="T18" i="226"/>
  <c r="T34" i="226"/>
  <c r="T32" i="226"/>
  <c r="T9" i="226"/>
  <c r="T26" i="226"/>
  <c r="T21" i="226"/>
  <c r="T8" i="226"/>
  <c r="T35" i="226"/>
  <c r="T25" i="226"/>
  <c r="T16" i="226"/>
  <c r="T28" i="226"/>
  <c r="T22" i="226"/>
  <c r="T23" i="226"/>
  <c r="T13" i="226"/>
  <c r="T14" i="226"/>
  <c r="T12" i="226"/>
  <c r="T13" i="211"/>
  <c r="T14" i="211"/>
  <c r="T24" i="211"/>
  <c r="T25" i="211"/>
  <c r="T23" i="211"/>
  <c r="T31" i="211"/>
  <c r="T29" i="211"/>
  <c r="T6" i="211"/>
  <c r="T20" i="211"/>
  <c r="T10" i="211"/>
  <c r="T16" i="211"/>
  <c r="T8" i="211"/>
  <c r="T26" i="211"/>
  <c r="T34" i="211"/>
  <c r="T28" i="211"/>
  <c r="T33" i="211"/>
  <c r="T21" i="211"/>
  <c r="T32" i="211"/>
  <c r="T22" i="211"/>
  <c r="T7" i="211"/>
  <c r="T27" i="211"/>
  <c r="T35" i="211"/>
  <c r="T17" i="211"/>
  <c r="T18" i="211"/>
  <c r="T11" i="211"/>
  <c r="T19" i="211"/>
  <c r="T30" i="211"/>
  <c r="T15" i="211"/>
  <c r="T12" i="211"/>
  <c r="T18" i="212"/>
  <c r="T35" i="212"/>
  <c r="T29" i="212"/>
  <c r="T13" i="212"/>
  <c r="T10" i="212"/>
  <c r="T26" i="212"/>
  <c r="T22" i="212"/>
  <c r="T32" i="212"/>
  <c r="T28" i="212"/>
  <c r="T25" i="212"/>
  <c r="T6" i="212"/>
  <c r="T14" i="212"/>
  <c r="T34" i="212"/>
  <c r="T31" i="212"/>
  <c r="T24" i="212"/>
  <c r="T20" i="212"/>
  <c r="T21" i="212"/>
  <c r="T7" i="212"/>
  <c r="T27" i="212"/>
  <c r="T8" i="212"/>
  <c r="T11" i="212"/>
  <c r="T16" i="212"/>
  <c r="T33" i="212"/>
  <c r="T17" i="212"/>
  <c r="T9" i="212"/>
  <c r="T23" i="212"/>
  <c r="T19" i="212"/>
  <c r="T30" i="212"/>
  <c r="T15" i="212"/>
  <c r="T13" i="213"/>
  <c r="T19" i="213"/>
  <c r="T25" i="213"/>
  <c r="T30" i="213"/>
  <c r="T31" i="213"/>
  <c r="T28" i="213"/>
  <c r="T35" i="213"/>
  <c r="T11" i="213"/>
  <c r="T24" i="213"/>
  <c r="T21" i="213"/>
  <c r="T14" i="213"/>
  <c r="T9" i="213"/>
  <c r="T27" i="213"/>
  <c r="T33" i="213"/>
  <c r="T15" i="213"/>
  <c r="T17" i="213"/>
  <c r="T34" i="213"/>
  <c r="T6" i="213"/>
  <c r="T18" i="213"/>
  <c r="T26" i="213"/>
  <c r="T29" i="213"/>
  <c r="T12" i="213"/>
  <c r="T32" i="213"/>
  <c r="T23" i="213"/>
  <c r="T16" i="213"/>
  <c r="T10" i="213"/>
  <c r="T7" i="213"/>
  <c r="T8" i="213"/>
  <c r="T22" i="213"/>
  <c r="T15" i="215"/>
  <c r="T21" i="215"/>
  <c r="T34" i="215"/>
  <c r="T18" i="215"/>
  <c r="T20" i="215"/>
  <c r="T16" i="215"/>
  <c r="T17" i="215"/>
  <c r="T6" i="215"/>
  <c r="T29" i="215"/>
  <c r="T22" i="215"/>
  <c r="T24" i="215"/>
  <c r="T25" i="215"/>
  <c r="T23" i="215"/>
  <c r="T30" i="215"/>
  <c r="T32" i="215"/>
  <c r="T7" i="215"/>
  <c r="T19" i="215"/>
  <c r="T27" i="215"/>
  <c r="T33" i="215"/>
  <c r="T26" i="215"/>
  <c r="T10" i="215"/>
  <c r="T28" i="215"/>
  <c r="T8" i="215"/>
  <c r="T31" i="215"/>
  <c r="T35" i="215"/>
  <c r="T9" i="215"/>
  <c r="T11" i="215"/>
  <c r="T12" i="215"/>
  <c r="T13" i="215"/>
  <c r="T9" i="216"/>
  <c r="T15" i="216"/>
  <c r="T10" i="216"/>
  <c r="T8" i="216"/>
  <c r="T35" i="216"/>
  <c r="T25" i="216"/>
  <c r="T28" i="216"/>
  <c r="T16" i="216"/>
  <c r="T22" i="216"/>
  <c r="T26" i="216"/>
  <c r="T7" i="216"/>
  <c r="T6" i="216"/>
  <c r="T18" i="216"/>
  <c r="T24" i="216"/>
  <c r="T31" i="216"/>
  <c r="T29" i="216"/>
  <c r="T19" i="216"/>
  <c r="T17" i="216"/>
  <c r="T33" i="216"/>
  <c r="T32" i="216"/>
  <c r="T21" i="216"/>
  <c r="T23" i="216"/>
  <c r="T30" i="216"/>
  <c r="T27" i="216"/>
  <c r="T34" i="216"/>
  <c r="T20" i="216"/>
  <c r="T11" i="216"/>
  <c r="T13" i="216"/>
  <c r="T14" i="216"/>
  <c r="T10" i="218"/>
  <c r="T6" i="218"/>
  <c r="T17" i="218"/>
  <c r="T9" i="218"/>
  <c r="T15" i="218"/>
  <c r="T23" i="218"/>
  <c r="T31" i="218"/>
  <c r="T8" i="218"/>
  <c r="T32" i="218"/>
  <c r="T29" i="218"/>
  <c r="T28" i="218"/>
  <c r="T18" i="218"/>
  <c r="T26" i="218"/>
  <c r="T34" i="218"/>
  <c r="T21" i="218"/>
  <c r="T14" i="218"/>
  <c r="T30" i="218"/>
  <c r="T33" i="218"/>
  <c r="T20" i="218"/>
  <c r="T25" i="218"/>
  <c r="T24" i="218"/>
  <c r="T11" i="218"/>
  <c r="T19" i="218"/>
  <c r="T27" i="218"/>
  <c r="T35" i="218"/>
  <c r="T16" i="218"/>
  <c r="T7" i="218"/>
  <c r="T22" i="218"/>
  <c r="T13" i="218"/>
  <c r="T20" i="219"/>
  <c r="T25" i="219"/>
  <c r="T32" i="219"/>
  <c r="T22" i="219"/>
  <c r="T30" i="219"/>
  <c r="T16" i="219"/>
  <c r="T21" i="219"/>
  <c r="T28" i="219"/>
  <c r="T10" i="219"/>
  <c r="T15" i="219"/>
  <c r="T23" i="219"/>
  <c r="T31" i="219"/>
  <c r="T29" i="219"/>
  <c r="T7" i="219"/>
  <c r="T19" i="219"/>
  <c r="T8" i="219"/>
  <c r="T13" i="219"/>
  <c r="T33" i="219"/>
  <c r="T17" i="219"/>
  <c r="T12" i="219"/>
  <c r="T18" i="219"/>
  <c r="T26" i="219"/>
  <c r="T34" i="219"/>
  <c r="T24" i="219"/>
  <c r="T6" i="219"/>
  <c r="T35" i="219"/>
  <c r="T27" i="219"/>
  <c r="T14" i="219"/>
  <c r="T11" i="219"/>
  <c r="T9" i="219"/>
  <c r="T30" i="220"/>
  <c r="T16" i="220"/>
  <c r="T12" i="220"/>
  <c r="T11" i="220"/>
  <c r="T33" i="220"/>
  <c r="T26" i="220"/>
  <c r="T10" i="220"/>
  <c r="T32" i="220"/>
  <c r="T7" i="220"/>
  <c r="T25" i="220"/>
  <c r="T17" i="220"/>
  <c r="T34" i="220"/>
  <c r="T20" i="220"/>
  <c r="T35" i="220"/>
  <c r="T31" i="220"/>
  <c r="T22" i="220"/>
  <c r="T9" i="220"/>
  <c r="T28" i="220"/>
  <c r="T8" i="220"/>
  <c r="T27" i="220"/>
  <c r="T21" i="220"/>
  <c r="T19" i="220"/>
  <c r="T6" i="220"/>
  <c r="T18" i="220"/>
  <c r="T24" i="220"/>
  <c r="T29" i="220"/>
  <c r="T23" i="220"/>
  <c r="T15" i="220"/>
  <c r="T13" i="220"/>
  <c r="T29" i="221"/>
  <c r="T35" i="221"/>
  <c r="T33" i="221"/>
  <c r="T34" i="221"/>
  <c r="T18" i="221"/>
  <c r="T16" i="221"/>
  <c r="T17" i="221"/>
  <c r="T11" i="221"/>
  <c r="T8" i="221"/>
  <c r="T32" i="221"/>
  <c r="T30" i="221"/>
  <c r="T14" i="221"/>
  <c r="T28" i="221"/>
  <c r="T19" i="221"/>
  <c r="T27" i="221"/>
  <c r="T7" i="221"/>
  <c r="T9" i="221"/>
  <c r="T25" i="221"/>
  <c r="T21" i="221"/>
  <c r="T12" i="221"/>
  <c r="T26" i="221"/>
  <c r="T10" i="221"/>
  <c r="T24" i="221"/>
  <c r="T31" i="221"/>
  <c r="T6" i="221"/>
  <c r="T15" i="221"/>
  <c r="T23" i="221"/>
  <c r="T22" i="221"/>
  <c r="T20" i="221"/>
  <c r="T12" i="209"/>
  <c r="T13" i="209"/>
  <c r="T15" i="209"/>
  <c r="T14" i="209"/>
  <c r="T24" i="209"/>
  <c r="T33" i="209"/>
  <c r="T17" i="209"/>
  <c r="T26" i="209"/>
  <c r="T31" i="209"/>
  <c r="T7" i="209"/>
  <c r="T22" i="209"/>
  <c r="T18" i="209"/>
  <c r="T30" i="209"/>
  <c r="T20" i="209"/>
  <c r="T29" i="209"/>
  <c r="T27" i="209"/>
  <c r="T34" i="209"/>
  <c r="T21" i="209"/>
  <c r="T8" i="209"/>
  <c r="T16" i="209"/>
  <c r="T25" i="209"/>
  <c r="T6" i="209"/>
  <c r="T35" i="209"/>
  <c r="T19" i="209"/>
  <c r="T32" i="209"/>
  <c r="T28" i="209"/>
  <c r="T23" i="209"/>
  <c r="T9" i="209"/>
  <c r="T11" i="209"/>
  <c r="T22" i="208"/>
  <c r="T17" i="208"/>
  <c r="T35" i="208"/>
  <c r="T32" i="208"/>
  <c r="T21" i="208"/>
  <c r="T8" i="208"/>
  <c r="T20" i="208"/>
  <c r="T7" i="208"/>
  <c r="T9" i="208"/>
  <c r="T31" i="208"/>
  <c r="T14" i="208"/>
  <c r="T24" i="208"/>
  <c r="T26" i="208"/>
  <c r="T19" i="208"/>
  <c r="T13" i="208"/>
  <c r="T23" i="208"/>
  <c r="T33" i="208"/>
  <c r="T16" i="208"/>
  <c r="T34" i="208"/>
  <c r="T12" i="208"/>
  <c r="T11" i="208"/>
  <c r="T10" i="208"/>
  <c r="T27" i="208"/>
  <c r="T30" i="208"/>
  <c r="T28" i="208"/>
  <c r="T6" i="208"/>
  <c r="T25" i="207"/>
  <c r="T17" i="207"/>
  <c r="T34" i="207"/>
  <c r="T20" i="207"/>
  <c r="T28" i="207"/>
  <c r="T35" i="207"/>
  <c r="T32" i="207"/>
  <c r="T27" i="207"/>
  <c r="T12" i="207"/>
  <c r="T24" i="207"/>
  <c r="T11" i="207"/>
  <c r="T9" i="207"/>
  <c r="T8" i="207"/>
  <c r="T21" i="207"/>
  <c r="T29" i="207"/>
  <c r="T18" i="207"/>
  <c r="T22" i="207"/>
  <c r="T31" i="207"/>
  <c r="T26" i="207"/>
  <c r="T19" i="207"/>
  <c r="T30" i="207"/>
  <c r="T6" i="207"/>
  <c r="T15" i="207"/>
  <c r="T33" i="207"/>
  <c r="T7" i="207"/>
  <c r="T23" i="207"/>
  <c r="T16" i="207"/>
  <c r="T13" i="207"/>
  <c r="T10" i="207"/>
  <c r="T14" i="207"/>
  <c r="T14" i="206"/>
  <c r="T8" i="206"/>
  <c r="T35" i="206"/>
  <c r="T33" i="206"/>
  <c r="T34" i="206"/>
  <c r="T18" i="206"/>
  <c r="T20" i="206"/>
  <c r="T31" i="206"/>
  <c r="T19" i="206"/>
  <c r="T6" i="206"/>
  <c r="T32" i="206"/>
  <c r="T30" i="206"/>
  <c r="T16" i="206"/>
  <c r="T29" i="206"/>
  <c r="T25" i="206"/>
  <c r="T21" i="206"/>
  <c r="T28" i="206"/>
  <c r="T26" i="206"/>
  <c r="T12" i="206"/>
  <c r="T17" i="206"/>
  <c r="T27" i="206"/>
  <c r="T23" i="206"/>
  <c r="T24" i="206"/>
  <c r="T22" i="206"/>
  <c r="T7" i="206"/>
  <c r="T13" i="206"/>
  <c r="T11" i="206"/>
  <c r="T15" i="206"/>
  <c r="T9" i="206"/>
  <c r="T30" i="205"/>
  <c r="T20" i="205"/>
  <c r="T8" i="205"/>
  <c r="T35" i="205"/>
  <c r="T21" i="205"/>
  <c r="T6" i="205"/>
  <c r="T17" i="205"/>
  <c r="T24" i="205"/>
  <c r="T26" i="205"/>
  <c r="T10" i="205"/>
  <c r="T11" i="205"/>
  <c r="T23" i="205"/>
  <c r="T18" i="205"/>
  <c r="T27" i="205"/>
  <c r="T29" i="205"/>
  <c r="T19" i="205"/>
  <c r="T7" i="205"/>
  <c r="T22" i="205"/>
  <c r="T9" i="205"/>
  <c r="T32" i="205"/>
  <c r="T15" i="205"/>
  <c r="T25" i="205"/>
  <c r="T31" i="205"/>
  <c r="T34" i="205"/>
  <c r="T28" i="205"/>
  <c r="T16" i="205"/>
  <c r="T33" i="205"/>
  <c r="T13" i="205"/>
  <c r="T12" i="205"/>
  <c r="T14" i="205"/>
  <c r="T32" i="203"/>
  <c r="T28" i="203"/>
  <c r="T29" i="203"/>
  <c r="T16" i="203"/>
  <c r="T20" i="203"/>
  <c r="T27" i="203"/>
  <c r="T26" i="203"/>
  <c r="T33" i="203"/>
  <c r="T18" i="203"/>
  <c r="T21" i="203"/>
  <c r="T31" i="203"/>
  <c r="T30" i="203"/>
  <c r="T6" i="203"/>
  <c r="T12" i="203"/>
  <c r="T19" i="203"/>
  <c r="T34" i="203"/>
  <c r="T7" i="203"/>
  <c r="T25" i="203"/>
  <c r="T24" i="203"/>
  <c r="T13" i="203"/>
  <c r="T23" i="203"/>
  <c r="T22" i="203"/>
  <c r="T8" i="203"/>
  <c r="T10" i="203"/>
  <c r="T11" i="203"/>
  <c r="T17" i="203"/>
  <c r="T15" i="203"/>
  <c r="T14" i="203"/>
  <c r="T35" i="203"/>
  <c r="T20" i="202"/>
  <c r="T15" i="202"/>
  <c r="T9" i="202"/>
  <c r="T35" i="202"/>
  <c r="T23" i="202"/>
  <c r="T12" i="202"/>
  <c r="T34" i="202"/>
  <c r="T10" i="202"/>
  <c r="T7" i="202"/>
  <c r="T30" i="202"/>
  <c r="T27" i="202"/>
  <c r="T11" i="202"/>
  <c r="T8" i="202"/>
  <c r="T14" i="202"/>
  <c r="T33" i="202"/>
  <c r="T13" i="202"/>
  <c r="T21" i="202"/>
  <c r="T28" i="202"/>
  <c r="T24" i="202"/>
  <c r="T18" i="202"/>
  <c r="T32" i="202"/>
  <c r="T6" i="202"/>
  <c r="T31" i="202"/>
  <c r="T17" i="202"/>
  <c r="T16" i="202"/>
  <c r="T22" i="202"/>
  <c r="T26" i="202"/>
  <c r="T19" i="202"/>
  <c r="T29" i="202"/>
  <c r="T12" i="201"/>
  <c r="T13" i="201"/>
  <c r="T34" i="201"/>
  <c r="T8" i="201"/>
  <c r="T7" i="201"/>
  <c r="T27" i="201"/>
  <c r="T25" i="201"/>
  <c r="T23" i="201"/>
  <c r="T26" i="201"/>
  <c r="T31" i="201"/>
  <c r="T17" i="201"/>
  <c r="T20" i="201"/>
  <c r="T22" i="201"/>
  <c r="T28" i="201"/>
  <c r="T19" i="201"/>
  <c r="T24" i="201"/>
  <c r="T30" i="201"/>
  <c r="T35" i="201"/>
  <c r="T33" i="201"/>
  <c r="T6" i="201"/>
  <c r="T32" i="201"/>
  <c r="T16" i="201"/>
  <c r="T18" i="201"/>
  <c r="T21" i="201"/>
  <c r="T29" i="201"/>
  <c r="T15" i="201"/>
  <c r="T9" i="201"/>
  <c r="T11" i="201"/>
  <c r="T14" i="201"/>
  <c r="S24" i="200"/>
  <c r="S19" i="200"/>
  <c r="S13" i="200"/>
  <c r="S11" i="200"/>
  <c r="S14" i="200"/>
  <c r="S20" i="200"/>
  <c r="S25" i="200"/>
  <c r="S15" i="200"/>
  <c r="S18" i="200"/>
  <c r="S17" i="200"/>
  <c r="S34" i="200"/>
  <c r="S33" i="200"/>
  <c r="S29" i="200"/>
  <c r="W5" i="200"/>
  <c r="T13" i="200" s="1"/>
  <c r="S31" i="200"/>
  <c r="S22" i="200"/>
  <c r="S28" i="200"/>
  <c r="S21" i="200"/>
  <c r="S35" i="200"/>
  <c r="S10" i="200"/>
  <c r="S27" i="200"/>
  <c r="S12" i="200"/>
  <c r="S9" i="200"/>
  <c r="S23" i="200"/>
  <c r="S16" i="200"/>
  <c r="S32" i="200"/>
  <c r="S34" i="199"/>
  <c r="S19" i="199"/>
  <c r="S25" i="199"/>
  <c r="S10" i="199"/>
  <c r="S27" i="199"/>
  <c r="S13" i="199"/>
  <c r="S16" i="199"/>
  <c r="S23" i="199"/>
  <c r="S17" i="199"/>
  <c r="S12" i="199"/>
  <c r="S33" i="199"/>
  <c r="S30" i="199"/>
  <c r="W5" i="199"/>
  <c r="T11" i="199" s="1"/>
  <c r="S18" i="199"/>
  <c r="S21" i="199"/>
  <c r="S24" i="199"/>
  <c r="S35" i="199"/>
  <c r="S14" i="199"/>
  <c r="S20" i="199"/>
  <c r="S11" i="199"/>
  <c r="S26" i="199"/>
  <c r="S29" i="199"/>
  <c r="S32" i="199"/>
  <c r="S22" i="199"/>
  <c r="S28" i="199"/>
  <c r="S9" i="198"/>
  <c r="S14" i="198"/>
  <c r="S32" i="198"/>
  <c r="S12" i="198"/>
  <c r="S11" i="198"/>
  <c r="S18" i="198"/>
  <c r="S15" i="198"/>
  <c r="S22" i="198"/>
  <c r="S13" i="198"/>
  <c r="S20" i="198"/>
  <c r="S19" i="198"/>
  <c r="S26" i="198"/>
  <c r="W5" i="198"/>
  <c r="S23" i="198"/>
  <c r="S35" i="198"/>
  <c r="S33" i="198"/>
  <c r="S28" i="198"/>
  <c r="S27" i="198"/>
  <c r="S30" i="198"/>
  <c r="S24" i="198"/>
  <c r="S16" i="198"/>
  <c r="S31" i="198"/>
  <c r="S29" i="198"/>
  <c r="S25" i="198"/>
  <c r="S21" i="198"/>
  <c r="S17" i="198"/>
  <c r="S10" i="198"/>
  <c r="S34" i="198"/>
  <c r="S24" i="197"/>
  <c r="S16" i="197"/>
  <c r="S12" i="197"/>
  <c r="S13" i="197"/>
  <c r="W5" i="197"/>
  <c r="T10" i="197" s="1"/>
  <c r="S23" i="197"/>
  <c r="S19" i="197"/>
  <c r="S15" i="197"/>
  <c r="S34" i="197"/>
  <c r="S18" i="197"/>
  <c r="S26" i="197"/>
  <c r="S9" i="197"/>
  <c r="S20" i="197"/>
  <c r="S30" i="197"/>
  <c r="S31" i="197"/>
  <c r="S11" i="197"/>
  <c r="S21" i="197"/>
  <c r="S10" i="197"/>
  <c r="S33" i="197"/>
  <c r="S28" i="197"/>
  <c r="S14" i="197"/>
  <c r="S25" i="197"/>
  <c r="S35" i="197"/>
  <c r="S32" i="197"/>
  <c r="S17" i="197"/>
  <c r="S22" i="197"/>
  <c r="S25" i="196"/>
  <c r="S26" i="196"/>
  <c r="S24" i="196"/>
  <c r="S22" i="196"/>
  <c r="W5" i="196"/>
  <c r="S18" i="196"/>
  <c r="S20" i="196"/>
  <c r="S23" i="196"/>
  <c r="S14" i="196"/>
  <c r="S28" i="196"/>
  <c r="S34" i="196"/>
  <c r="S17" i="196"/>
  <c r="S30" i="196"/>
  <c r="S31" i="196"/>
  <c r="S21" i="196"/>
  <c r="S33" i="196"/>
  <c r="S16" i="196"/>
  <c r="S32" i="196"/>
  <c r="S29" i="196"/>
  <c r="S19" i="196"/>
  <c r="S35" i="196"/>
  <c r="S26" i="195"/>
  <c r="S11" i="195"/>
  <c r="S17" i="195"/>
  <c r="S20" i="195"/>
  <c r="S10" i="195"/>
  <c r="S16" i="195"/>
  <c r="S31" i="195"/>
  <c r="S35" i="195"/>
  <c r="S23" i="195"/>
  <c r="S25" i="195"/>
  <c r="W5" i="195"/>
  <c r="S18" i="195"/>
  <c r="S24" i="195"/>
  <c r="S34" i="195"/>
  <c r="S13" i="195"/>
  <c r="S22" i="195"/>
  <c r="S12" i="195"/>
  <c r="S27" i="195"/>
  <c r="S19" i="195"/>
  <c r="S29" i="195"/>
  <c r="S33" i="195"/>
  <c r="S30" i="195"/>
  <c r="S32" i="195"/>
  <c r="S15" i="195"/>
  <c r="S21" i="195"/>
  <c r="S28" i="195"/>
  <c r="S12" i="194"/>
  <c r="S20" i="194"/>
  <c r="S13" i="194"/>
  <c r="S19" i="194"/>
  <c r="S30" i="194"/>
  <c r="S15" i="194"/>
  <c r="S29" i="194"/>
  <c r="W5" i="194"/>
  <c r="S17" i="194"/>
  <c r="S18" i="194"/>
  <c r="S27" i="194"/>
  <c r="S28" i="194"/>
  <c r="S23" i="194"/>
  <c r="S16" i="194"/>
  <c r="S25" i="194"/>
  <c r="S26" i="194"/>
  <c r="S35" i="194"/>
  <c r="S14" i="194"/>
  <c r="S31" i="194"/>
  <c r="S24" i="194"/>
  <c r="S33" i="194"/>
  <c r="S34" i="194"/>
  <c r="S21" i="194"/>
  <c r="S19" i="193"/>
  <c r="S15" i="193"/>
  <c r="S24" i="193"/>
  <c r="S25" i="193"/>
  <c r="S18" i="193"/>
  <c r="S30" i="193"/>
  <c r="S12" i="193"/>
  <c r="S23" i="193"/>
  <c r="S10" i="193"/>
  <c r="S28" i="193"/>
  <c r="S29" i="193"/>
  <c r="S34" i="193"/>
  <c r="S35" i="193"/>
  <c r="S31" i="193"/>
  <c r="S9" i="193"/>
  <c r="S13" i="193"/>
  <c r="S32" i="193"/>
  <c r="S33" i="193"/>
  <c r="S21" i="193"/>
  <c r="S17" i="193"/>
  <c r="S26" i="193"/>
  <c r="W5" i="193"/>
  <c r="S16" i="193"/>
  <c r="S20" i="193"/>
  <c r="S22" i="193"/>
  <c r="S11" i="193"/>
  <c r="S27" i="193"/>
  <c r="S11" i="190"/>
  <c r="S9" i="190"/>
  <c r="S16" i="190"/>
  <c r="S26" i="190"/>
  <c r="S21" i="190"/>
  <c r="S31" i="190"/>
  <c r="S23" i="190"/>
  <c r="S34" i="190"/>
  <c r="S12" i="190"/>
  <c r="S28" i="190"/>
  <c r="S22" i="190"/>
  <c r="S29" i="190"/>
  <c r="S19" i="190"/>
  <c r="S24" i="190"/>
  <c r="S15" i="190"/>
  <c r="S10" i="190"/>
  <c r="S17" i="190"/>
  <c r="S32" i="190"/>
  <c r="S33" i="190"/>
  <c r="S30" i="190"/>
  <c r="S35" i="190"/>
  <c r="S14" i="190"/>
  <c r="S13" i="190"/>
  <c r="S20" i="190"/>
  <c r="S18" i="190"/>
  <c r="S25" i="190"/>
  <c r="W5" i="190"/>
  <c r="T10" i="190" s="1"/>
  <c r="S17" i="189"/>
  <c r="S20" i="189"/>
  <c r="S24" i="189"/>
  <c r="W5" i="189"/>
  <c r="T34" i="189" s="1"/>
  <c r="S21" i="189"/>
  <c r="S34" i="189"/>
  <c r="S19" i="189"/>
  <c r="S16" i="189"/>
  <c r="S28" i="189"/>
  <c r="S27" i="189"/>
  <c r="S25" i="189"/>
  <c r="S23" i="189"/>
  <c r="S15" i="189"/>
  <c r="S29" i="189"/>
  <c r="S13" i="189"/>
  <c r="S26" i="189"/>
  <c r="S11" i="189"/>
  <c r="S31" i="189"/>
  <c r="S32" i="189"/>
  <c r="S18" i="189"/>
  <c r="S14" i="189"/>
  <c r="S10" i="189"/>
  <c r="S33" i="189"/>
  <c r="S22" i="189"/>
  <c r="S30" i="189"/>
  <c r="S12" i="189"/>
  <c r="P9" i="126"/>
  <c r="V9" i="126"/>
  <c r="X9" i="126"/>
  <c r="W15" i="126"/>
  <c r="X15" i="126"/>
  <c r="P19" i="126"/>
  <c r="V19" i="126"/>
  <c r="W19" i="126"/>
  <c r="V15" i="126"/>
  <c r="K3" i="126"/>
  <c r="P25" i="126"/>
  <c r="X25" i="126"/>
  <c r="V25" i="126"/>
  <c r="W25" i="126"/>
  <c r="P24" i="126"/>
  <c r="X24" i="126"/>
  <c r="W24" i="126"/>
  <c r="V24" i="126"/>
  <c r="P26" i="126"/>
  <c r="V26" i="126"/>
  <c r="X26" i="126"/>
  <c r="W26" i="126"/>
  <c r="W31" i="126"/>
  <c r="V31" i="126"/>
  <c r="X31" i="126"/>
  <c r="P30" i="126"/>
  <c r="V30" i="126"/>
  <c r="W30" i="126"/>
  <c r="X30" i="126"/>
  <c r="X33" i="126"/>
  <c r="V33" i="126"/>
  <c r="W33" i="126"/>
  <c r="P29" i="126"/>
  <c r="V29" i="126"/>
  <c r="X29" i="126"/>
  <c r="W29" i="126"/>
  <c r="P32" i="126"/>
  <c r="X32" i="126"/>
  <c r="W32" i="126"/>
  <c r="V32" i="126"/>
  <c r="P27" i="126"/>
  <c r="W27" i="126"/>
  <c r="V27" i="126"/>
  <c r="X27" i="126"/>
  <c r="P34" i="126"/>
  <c r="V34" i="126"/>
  <c r="X34" i="126"/>
  <c r="W34" i="126"/>
  <c r="P28" i="126"/>
  <c r="X28" i="126"/>
  <c r="W28" i="126"/>
  <c r="V28" i="126"/>
  <c r="P22" i="126"/>
  <c r="X22" i="126"/>
  <c r="W22" i="126"/>
  <c r="V22" i="126"/>
  <c r="P21" i="126"/>
  <c r="V21" i="126"/>
  <c r="X21" i="126"/>
  <c r="W21" i="126"/>
  <c r="P17" i="126"/>
  <c r="V17" i="126"/>
  <c r="X17" i="126"/>
  <c r="W17" i="126"/>
  <c r="P20" i="126"/>
  <c r="V20" i="126"/>
  <c r="W20" i="126"/>
  <c r="X20" i="126"/>
  <c r="P14" i="126"/>
  <c r="X14" i="126"/>
  <c r="W14" i="126"/>
  <c r="V14" i="126"/>
  <c r="P18" i="126"/>
  <c r="X18" i="126"/>
  <c r="W18" i="126"/>
  <c r="V18" i="126"/>
  <c r="P13" i="126"/>
  <c r="X13" i="126"/>
  <c r="V13" i="126"/>
  <c r="W13" i="126"/>
  <c r="P16" i="126"/>
  <c r="V16" i="126"/>
  <c r="W16" i="126"/>
  <c r="X16" i="126"/>
  <c r="X10" i="126"/>
  <c r="W10" i="126"/>
  <c r="V10" i="126"/>
  <c r="P12" i="126"/>
  <c r="V12" i="126"/>
  <c r="W12" i="126"/>
  <c r="X12" i="126"/>
  <c r="L3" i="27"/>
  <c r="H32" i="260"/>
  <c r="H45" i="260"/>
  <c r="L3" i="126" l="1"/>
  <c r="T14" i="197"/>
  <c r="T13" i="197"/>
  <c r="T20" i="189"/>
  <c r="T11" i="200"/>
  <c r="T12" i="200"/>
  <c r="T15" i="200"/>
  <c r="T30" i="200"/>
  <c r="T29" i="200"/>
  <c r="T28" i="200"/>
  <c r="T19" i="200"/>
  <c r="T27" i="200"/>
  <c r="T34" i="200"/>
  <c r="T18" i="200"/>
  <c r="T23" i="200"/>
  <c r="T21" i="200"/>
  <c r="T20" i="200"/>
  <c r="T31" i="200"/>
  <c r="T14" i="200"/>
  <c r="T7" i="200"/>
  <c r="T35" i="200"/>
  <c r="T16" i="200"/>
  <c r="T10" i="200"/>
  <c r="T8" i="200"/>
  <c r="T32" i="200"/>
  <c r="T25" i="200"/>
  <c r="T22" i="200"/>
  <c r="T9" i="200"/>
  <c r="T26" i="200"/>
  <c r="T6" i="200"/>
  <c r="T24" i="200"/>
  <c r="T17" i="200"/>
  <c r="T33" i="200"/>
  <c r="T6" i="199"/>
  <c r="T16" i="199"/>
  <c r="T20" i="199"/>
  <c r="T24" i="199"/>
  <c r="T28" i="199"/>
  <c r="T32" i="199"/>
  <c r="T7" i="199"/>
  <c r="T33" i="199"/>
  <c r="T8" i="199"/>
  <c r="T23" i="199"/>
  <c r="T31" i="199"/>
  <c r="T34" i="199"/>
  <c r="T17" i="199"/>
  <c r="T21" i="199"/>
  <c r="T25" i="199"/>
  <c r="T29" i="199"/>
  <c r="T9" i="199"/>
  <c r="T35" i="199"/>
  <c r="T18" i="199"/>
  <c r="T22" i="199"/>
  <c r="T26" i="199"/>
  <c r="T30" i="199"/>
  <c r="T19" i="199"/>
  <c r="T27" i="199"/>
  <c r="T15" i="199"/>
  <c r="T14" i="199"/>
  <c r="T12" i="199"/>
  <c r="T10" i="199"/>
  <c r="T13" i="199"/>
  <c r="T31" i="198"/>
  <c r="T13" i="198"/>
  <c r="T22" i="198"/>
  <c r="T27" i="198"/>
  <c r="T16" i="198"/>
  <c r="T32" i="198"/>
  <c r="T14" i="198"/>
  <c r="T23" i="198"/>
  <c r="T29" i="198"/>
  <c r="T19" i="198"/>
  <c r="T21" i="198"/>
  <c r="T26" i="198"/>
  <c r="T35" i="198"/>
  <c r="T17" i="198"/>
  <c r="T25" i="198"/>
  <c r="T30" i="198"/>
  <c r="T12" i="198"/>
  <c r="T15" i="198"/>
  <c r="T33" i="198"/>
  <c r="T34" i="198"/>
  <c r="T10" i="198"/>
  <c r="T7" i="198"/>
  <c r="T28" i="198"/>
  <c r="T8" i="198"/>
  <c r="T20" i="198"/>
  <c r="T11" i="198"/>
  <c r="T9" i="198"/>
  <c r="T18" i="198"/>
  <c r="T24" i="198"/>
  <c r="T6" i="198"/>
  <c r="T11" i="197"/>
  <c r="T15" i="197"/>
  <c r="T6" i="197"/>
  <c r="T20" i="197"/>
  <c r="T17" i="197"/>
  <c r="T33" i="197"/>
  <c r="T22" i="197"/>
  <c r="T31" i="197"/>
  <c r="T24" i="197"/>
  <c r="T19" i="197"/>
  <c r="T16" i="197"/>
  <c r="T32" i="197"/>
  <c r="T29" i="197"/>
  <c r="T34" i="197"/>
  <c r="T18" i="197"/>
  <c r="T27" i="197"/>
  <c r="T21" i="197"/>
  <c r="T8" i="197"/>
  <c r="T12" i="197"/>
  <c r="T28" i="197"/>
  <c r="T25" i="197"/>
  <c r="T35" i="197"/>
  <c r="T30" i="197"/>
  <c r="T23" i="197"/>
  <c r="T7" i="197"/>
  <c r="T26" i="197"/>
  <c r="T9" i="197"/>
  <c r="T20" i="196"/>
  <c r="T17" i="196"/>
  <c r="T25" i="196"/>
  <c r="T32" i="196"/>
  <c r="T19" i="196"/>
  <c r="T35" i="196"/>
  <c r="T23" i="196"/>
  <c r="T31" i="196"/>
  <c r="T12" i="196"/>
  <c r="T10" i="196"/>
  <c r="T18" i="196"/>
  <c r="T26" i="196"/>
  <c r="T34" i="196"/>
  <c r="T27" i="196"/>
  <c r="T33" i="196"/>
  <c r="T30" i="196"/>
  <c r="T13" i="196"/>
  <c r="T21" i="196"/>
  <c r="T29" i="196"/>
  <c r="T24" i="196"/>
  <c r="T22" i="196"/>
  <c r="T11" i="196"/>
  <c r="T7" i="196"/>
  <c r="T8" i="196"/>
  <c r="T16" i="196"/>
  <c r="T9" i="196"/>
  <c r="T28" i="196"/>
  <c r="T6" i="196"/>
  <c r="T14" i="196"/>
  <c r="T15" i="196"/>
  <c r="T8" i="195"/>
  <c r="T26" i="195"/>
  <c r="T22" i="195"/>
  <c r="T30" i="195"/>
  <c r="T18" i="195"/>
  <c r="T9" i="195"/>
  <c r="T32" i="195"/>
  <c r="T16" i="195"/>
  <c r="T33" i="195"/>
  <c r="T31" i="195"/>
  <c r="T29" i="195"/>
  <c r="T25" i="195"/>
  <c r="T11" i="195"/>
  <c r="T13" i="195"/>
  <c r="T20" i="195"/>
  <c r="T7" i="195"/>
  <c r="T19" i="195"/>
  <c r="T28" i="195"/>
  <c r="T27" i="195"/>
  <c r="T6" i="195"/>
  <c r="T21" i="195"/>
  <c r="T24" i="195"/>
  <c r="T34" i="195"/>
  <c r="T17" i="195"/>
  <c r="T23" i="195"/>
  <c r="T35" i="195"/>
  <c r="T10" i="195"/>
  <c r="T12" i="195"/>
  <c r="T14" i="195"/>
  <c r="T15" i="195"/>
  <c r="T13" i="194"/>
  <c r="T33" i="194"/>
  <c r="T19" i="194"/>
  <c r="T16" i="194"/>
  <c r="T8" i="194"/>
  <c r="T14" i="194"/>
  <c r="T20" i="194"/>
  <c r="T17" i="194"/>
  <c r="T11" i="194"/>
  <c r="T27" i="194"/>
  <c r="T24" i="194"/>
  <c r="T21" i="194"/>
  <c r="T23" i="194"/>
  <c r="T28" i="194"/>
  <c r="T10" i="194"/>
  <c r="T26" i="194"/>
  <c r="T6" i="194"/>
  <c r="T30" i="194"/>
  <c r="T12" i="194"/>
  <c r="T18" i="194"/>
  <c r="T7" i="194"/>
  <c r="T25" i="194"/>
  <c r="T34" i="194"/>
  <c r="T32" i="194"/>
  <c r="T29" i="194"/>
  <c r="T9" i="194"/>
  <c r="T31" i="194"/>
  <c r="T22" i="194"/>
  <c r="T35" i="194"/>
  <c r="T15" i="194"/>
  <c r="T14" i="193"/>
  <c r="T26" i="193"/>
  <c r="T30" i="193"/>
  <c r="T22" i="193"/>
  <c r="T34" i="193"/>
  <c r="T27" i="193"/>
  <c r="T16" i="193"/>
  <c r="T28" i="193"/>
  <c r="T15" i="193"/>
  <c r="T33" i="193"/>
  <c r="T6" i="193"/>
  <c r="T31" i="193"/>
  <c r="T12" i="193"/>
  <c r="T7" i="193"/>
  <c r="T21" i="193"/>
  <c r="T32" i="193"/>
  <c r="T18" i="193"/>
  <c r="T35" i="193"/>
  <c r="T20" i="193"/>
  <c r="T19" i="193"/>
  <c r="T17" i="193"/>
  <c r="T25" i="193"/>
  <c r="T23" i="193"/>
  <c r="T9" i="193"/>
  <c r="T24" i="193"/>
  <c r="T8" i="193"/>
  <c r="T13" i="193"/>
  <c r="T29" i="193"/>
  <c r="T10" i="193"/>
  <c r="T11" i="193"/>
  <c r="T12" i="190"/>
  <c r="T11" i="190"/>
  <c r="T9" i="190"/>
  <c r="T18" i="190"/>
  <c r="T22" i="190"/>
  <c r="T26" i="190"/>
  <c r="T30" i="190"/>
  <c r="T7" i="190"/>
  <c r="T21" i="190"/>
  <c r="T33" i="190"/>
  <c r="T8" i="190"/>
  <c r="T19" i="190"/>
  <c r="T23" i="190"/>
  <c r="T27" i="190"/>
  <c r="T31" i="190"/>
  <c r="T17" i="190"/>
  <c r="T6" i="190"/>
  <c r="T35" i="190"/>
  <c r="T16" i="190"/>
  <c r="T20" i="190"/>
  <c r="T24" i="190"/>
  <c r="T28" i="190"/>
  <c r="T32" i="190"/>
  <c r="T34" i="190"/>
  <c r="T25" i="190"/>
  <c r="T29" i="190"/>
  <c r="T13" i="190"/>
  <c r="T15" i="190"/>
  <c r="T14" i="190"/>
  <c r="T6" i="189"/>
  <c r="T12" i="189"/>
  <c r="T14" i="189"/>
  <c r="T35" i="189"/>
  <c r="T16" i="189"/>
  <c r="T22" i="189"/>
  <c r="T25" i="189"/>
  <c r="T19" i="189"/>
  <c r="T7" i="189"/>
  <c r="T30" i="189"/>
  <c r="T33" i="189"/>
  <c r="T10" i="189"/>
  <c r="T18" i="189"/>
  <c r="T13" i="189"/>
  <c r="T27" i="189"/>
  <c r="T32" i="189"/>
  <c r="T31" i="189"/>
  <c r="T17" i="189"/>
  <c r="T11" i="189"/>
  <c r="T24" i="189"/>
  <c r="T26" i="189"/>
  <c r="T21" i="189"/>
  <c r="T15" i="189"/>
  <c r="T9" i="189"/>
  <c r="T23" i="189"/>
  <c r="T29" i="189"/>
  <c r="T28" i="189"/>
  <c r="T8" i="189"/>
  <c r="S10" i="126"/>
  <c r="S13" i="126"/>
  <c r="S24" i="126"/>
  <c r="S28" i="126"/>
  <c r="S11" i="126"/>
  <c r="W5" i="126"/>
  <c r="S33" i="126"/>
  <c r="S25" i="126"/>
  <c r="S18" i="126"/>
  <c r="S19" i="126"/>
  <c r="S20" i="126"/>
  <c r="S31" i="126"/>
  <c r="S26" i="126"/>
  <c r="S9" i="126"/>
  <c r="S29" i="126"/>
  <c r="S30" i="126"/>
  <c r="S32" i="126"/>
  <c r="S17" i="126"/>
  <c r="S21" i="126"/>
  <c r="S22" i="126"/>
  <c r="S27" i="126"/>
  <c r="S12" i="126"/>
  <c r="S35" i="126"/>
  <c r="S16" i="126"/>
  <c r="S23" i="126"/>
  <c r="S14" i="126"/>
  <c r="S34" i="126"/>
  <c r="S15" i="126"/>
  <c r="T18" i="126" l="1"/>
  <c r="T6" i="126"/>
  <c r="T24" i="126"/>
  <c r="T26" i="126"/>
  <c r="T32" i="126"/>
  <c r="T7" i="126"/>
  <c r="T27" i="126"/>
  <c r="T19" i="126"/>
  <c r="T11" i="126"/>
  <c r="T12" i="126"/>
  <c r="T16" i="126"/>
  <c r="T33" i="126"/>
  <c r="T25" i="126"/>
  <c r="T17" i="126"/>
  <c r="T9" i="126"/>
  <c r="T30" i="126"/>
  <c r="T22" i="126"/>
  <c r="T10" i="126"/>
  <c r="T29" i="126"/>
  <c r="T21" i="126"/>
  <c r="T13" i="126"/>
  <c r="T28" i="126"/>
  <c r="T35" i="126"/>
  <c r="T34" i="126"/>
  <c r="T31" i="126"/>
  <c r="T23" i="126"/>
  <c r="T15" i="126"/>
  <c r="T8" i="126"/>
  <c r="T20" i="126"/>
  <c r="T14" i="126"/>
  <c r="L24" i="27" l="1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6" i="27"/>
  <c r="O6" i="27" l="1"/>
  <c r="N7" i="27"/>
  <c r="N6" i="27"/>
  <c r="M35" i="27"/>
  <c r="L35" i="27" s="1"/>
  <c r="M34" i="27"/>
  <c r="M33" i="27"/>
  <c r="M32" i="27"/>
  <c r="M31" i="27"/>
  <c r="M30" i="27"/>
  <c r="G32" i="27" s="1"/>
  <c r="M29" i="27"/>
  <c r="M28" i="27"/>
  <c r="M27" i="27"/>
  <c r="M26" i="27"/>
  <c r="M25" i="27"/>
  <c r="M24" i="27"/>
  <c r="N25" i="27" s="1"/>
  <c r="M23" i="27"/>
  <c r="N24" i="27" s="1"/>
  <c r="M22" i="27"/>
  <c r="N23" i="27" s="1"/>
  <c r="M21" i="27"/>
  <c r="N22" i="27" s="1"/>
  <c r="M20" i="27"/>
  <c r="N21" i="27" s="1"/>
  <c r="M19" i="27"/>
  <c r="M18" i="27"/>
  <c r="M17" i="27"/>
  <c r="M16" i="27"/>
  <c r="O17" i="27" s="1"/>
  <c r="M15" i="27"/>
  <c r="M14" i="27"/>
  <c r="M13" i="27"/>
  <c r="M12" i="27"/>
  <c r="M11" i="27"/>
  <c r="M10" i="27"/>
  <c r="M9" i="27"/>
  <c r="M8" i="27"/>
  <c r="M7" i="27"/>
  <c r="M6" i="27"/>
  <c r="N35" i="27" l="1"/>
  <c r="L34" i="27"/>
  <c r="F32" i="27"/>
  <c r="G33" i="27"/>
  <c r="N33" i="27"/>
  <c r="F33" i="27"/>
  <c r="L32" i="27"/>
  <c r="N34" i="27"/>
  <c r="X34" i="27" s="1"/>
  <c r="L33" i="27"/>
  <c r="N29" i="27"/>
  <c r="G30" i="27"/>
  <c r="F29" i="27"/>
  <c r="L28" i="27"/>
  <c r="N30" i="27"/>
  <c r="G31" i="27"/>
  <c r="F30" i="27"/>
  <c r="L29" i="27"/>
  <c r="N32" i="27"/>
  <c r="L31" i="27"/>
  <c r="N31" i="27"/>
  <c r="F31" i="27"/>
  <c r="L30" i="27"/>
  <c r="N28" i="27"/>
  <c r="L27" i="27"/>
  <c r="N27" i="27"/>
  <c r="L26" i="27"/>
  <c r="N26" i="27"/>
  <c r="L25" i="27"/>
  <c r="N9" i="27"/>
  <c r="N13" i="27"/>
  <c r="N17" i="27"/>
  <c r="N10" i="27"/>
  <c r="V10" i="27" s="1"/>
  <c r="N8" i="27"/>
  <c r="N12" i="27"/>
  <c r="V12" i="27" s="1"/>
  <c r="N16" i="27"/>
  <c r="N20" i="27"/>
  <c r="N14" i="27"/>
  <c r="N18" i="27"/>
  <c r="O7" i="27"/>
  <c r="N11" i="27"/>
  <c r="N15" i="27"/>
  <c r="N19" i="27"/>
  <c r="W19" i="27" s="1"/>
  <c r="O9" i="27"/>
  <c r="O13" i="27"/>
  <c r="O10" i="27"/>
  <c r="O14" i="27"/>
  <c r="O18" i="27"/>
  <c r="O11" i="27"/>
  <c r="O15" i="27"/>
  <c r="O19" i="27"/>
  <c r="O8" i="27"/>
  <c r="O12" i="27"/>
  <c r="O16" i="27"/>
  <c r="O22" i="27"/>
  <c r="O26" i="27"/>
  <c r="O30" i="27"/>
  <c r="O34" i="27"/>
  <c r="O23" i="27"/>
  <c r="O27" i="27"/>
  <c r="O31" i="27"/>
  <c r="O35" i="27"/>
  <c r="O20" i="27"/>
  <c r="O24" i="27"/>
  <c r="O28" i="27"/>
  <c r="O32" i="27"/>
  <c r="O21" i="27"/>
  <c r="O25" i="27"/>
  <c r="O29" i="27"/>
  <c r="O33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7" i="27"/>
  <c r="K6" i="27"/>
  <c r="H35" i="27"/>
  <c r="P35" i="27" s="1"/>
  <c r="H34" i="27"/>
  <c r="I34" i="27" s="1"/>
  <c r="H33" i="27"/>
  <c r="P33" i="27" s="1"/>
  <c r="H32" i="27"/>
  <c r="P32" i="27" s="1"/>
  <c r="H31" i="27"/>
  <c r="P31" i="27" s="1"/>
  <c r="H30" i="27"/>
  <c r="P30" i="27" s="1"/>
  <c r="H29" i="27"/>
  <c r="P29" i="27" s="1"/>
  <c r="H28" i="27"/>
  <c r="P28" i="27" s="1"/>
  <c r="H27" i="27"/>
  <c r="P27" i="27" s="1"/>
  <c r="H26" i="27"/>
  <c r="P26" i="27" s="1"/>
  <c r="H25" i="27"/>
  <c r="P25" i="27" s="1"/>
  <c r="H24" i="27"/>
  <c r="P24" i="27" s="1"/>
  <c r="H23" i="27"/>
  <c r="P23" i="27" s="1"/>
  <c r="H22" i="27"/>
  <c r="P22" i="27" s="1"/>
  <c r="H21" i="27"/>
  <c r="P21" i="27" s="1"/>
  <c r="H20" i="27"/>
  <c r="H19" i="27"/>
  <c r="H18" i="27"/>
  <c r="H17" i="27"/>
  <c r="I17" i="27" s="1"/>
  <c r="H16" i="27"/>
  <c r="P16" i="27" s="1"/>
  <c r="H15" i="27"/>
  <c r="H14" i="27"/>
  <c r="P14" i="27" s="1"/>
  <c r="H13" i="27"/>
  <c r="I13" i="27" s="1"/>
  <c r="H12" i="27"/>
  <c r="I12" i="27" s="1"/>
  <c r="H11" i="27"/>
  <c r="P11" i="27" s="1"/>
  <c r="H10" i="27"/>
  <c r="H9" i="27"/>
  <c r="I9" i="27" s="1"/>
  <c r="H8" i="27"/>
  <c r="I8" i="27" s="1"/>
  <c r="H7" i="27"/>
  <c r="I7" i="27" s="1"/>
  <c r="H6" i="27"/>
  <c r="I6" i="27" s="1"/>
  <c r="I33" i="27"/>
  <c r="I32" i="27"/>
  <c r="I29" i="27"/>
  <c r="I28" i="27"/>
  <c r="I27" i="27"/>
  <c r="I24" i="27"/>
  <c r="I23" i="27"/>
  <c r="I22" i="27"/>
  <c r="I21" i="27"/>
  <c r="I20" i="27"/>
  <c r="I18" i="27"/>
  <c r="I16" i="27"/>
  <c r="I15" i="27"/>
  <c r="I14" i="27"/>
  <c r="I10" i="27"/>
  <c r="J35" i="27"/>
  <c r="J34" i="27"/>
  <c r="J33" i="27"/>
  <c r="J32" i="27"/>
  <c r="J31" i="27"/>
  <c r="J30" i="27"/>
  <c r="J29" i="27"/>
  <c r="J28" i="27"/>
  <c r="J27" i="27"/>
  <c r="J26" i="27"/>
  <c r="J25" i="27"/>
  <c r="J24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11" i="27"/>
  <c r="J10" i="27"/>
  <c r="J9" i="27"/>
  <c r="J8" i="27"/>
  <c r="J7" i="27"/>
  <c r="J6" i="27"/>
  <c r="X14" i="27"/>
  <c r="C36" i="27"/>
  <c r="D36" i="27"/>
  <c r="E36" i="27"/>
  <c r="W34" i="27"/>
  <c r="X33" i="27"/>
  <c r="V34" i="27"/>
  <c r="X32" i="27"/>
  <c r="W33" i="27"/>
  <c r="W32" i="27"/>
  <c r="X30" i="27"/>
  <c r="W30" i="27"/>
  <c r="V30" i="27"/>
  <c r="X31" i="27"/>
  <c r="X29" i="27"/>
  <c r="W29" i="27"/>
  <c r="V29" i="27"/>
  <c r="V28" i="27"/>
  <c r="X27" i="27"/>
  <c r="X28" i="27"/>
  <c r="W27" i="27"/>
  <c r="X26" i="27"/>
  <c r="V23" i="27"/>
  <c r="X22" i="27"/>
  <c r="V22" i="27"/>
  <c r="W21" i="27"/>
  <c r="V21" i="27"/>
  <c r="X20" i="27"/>
  <c r="X8" i="27"/>
  <c r="W8" i="27"/>
  <c r="V8" i="27"/>
  <c r="S8" i="27"/>
  <c r="X7" i="27"/>
  <c r="W7" i="27"/>
  <c r="V7" i="27"/>
  <c r="S7" i="27"/>
  <c r="X6" i="27"/>
  <c r="W6" i="27"/>
  <c r="V6" i="27"/>
  <c r="S6" i="27"/>
  <c r="V5" i="27"/>
  <c r="R21" i="27" s="1"/>
  <c r="V20" i="27"/>
  <c r="W23" i="27"/>
  <c r="X21" i="27"/>
  <c r="X23" i="27"/>
  <c r="X24" i="27"/>
  <c r="W26" i="27"/>
  <c r="W28" i="27"/>
  <c r="V31" i="27"/>
  <c r="W31" i="27"/>
  <c r="V32" i="27"/>
  <c r="V33" i="27"/>
  <c r="V35" i="27"/>
  <c r="W35" i="27"/>
  <c r="X35" i="27"/>
  <c r="W20" i="27"/>
  <c r="W22" i="27"/>
  <c r="X19" i="27"/>
  <c r="V19" i="27"/>
  <c r="V26" i="27"/>
  <c r="V27" i="27"/>
  <c r="W24" i="27"/>
  <c r="V24" i="27"/>
  <c r="V25" i="27"/>
  <c r="W25" i="27"/>
  <c r="X25" i="27"/>
  <c r="V9" i="27"/>
  <c r="W9" i="27"/>
  <c r="X9" i="27"/>
  <c r="V16" i="27"/>
  <c r="V15" i="27"/>
  <c r="X15" i="27"/>
  <c r="W15" i="27"/>
  <c r="I35" i="27" l="1"/>
  <c r="P34" i="27"/>
  <c r="I30" i="27"/>
  <c r="I31" i="27"/>
  <c r="I26" i="27"/>
  <c r="I25" i="27"/>
  <c r="P20" i="27"/>
  <c r="P10" i="27"/>
  <c r="P19" i="27"/>
  <c r="P15" i="27"/>
  <c r="I11" i="27"/>
  <c r="P18" i="27"/>
  <c r="P13" i="27"/>
  <c r="P7" i="27"/>
  <c r="P9" i="27"/>
  <c r="P6" i="27"/>
  <c r="P12" i="27"/>
  <c r="P17" i="27"/>
  <c r="P8" i="27"/>
  <c r="I19" i="27"/>
  <c r="W13" i="27"/>
  <c r="V17" i="27"/>
  <c r="W16" i="27"/>
  <c r="W17" i="27"/>
  <c r="X13" i="27"/>
  <c r="X16" i="27"/>
  <c r="X17" i="27"/>
  <c r="V18" i="27"/>
  <c r="W14" i="27"/>
  <c r="X18" i="27"/>
  <c r="W10" i="27"/>
  <c r="X10" i="27"/>
  <c r="W18" i="27"/>
  <c r="V13" i="27"/>
  <c r="X12" i="27"/>
  <c r="W12" i="27"/>
  <c r="V14" i="27"/>
  <c r="Q30" i="27"/>
  <c r="R33" i="27"/>
  <c r="R12" i="27"/>
  <c r="R13" i="27"/>
  <c r="R6" i="27"/>
  <c r="R11" i="27"/>
  <c r="R8" i="27"/>
  <c r="R20" i="27"/>
  <c r="R18" i="27"/>
  <c r="R35" i="27"/>
  <c r="Q6" i="27"/>
  <c r="Q10" i="27"/>
  <c r="Q20" i="27"/>
  <c r="Q14" i="27"/>
  <c r="Q31" i="27"/>
  <c r="Q19" i="27"/>
  <c r="Q8" i="27"/>
  <c r="Q17" i="27"/>
  <c r="Q28" i="27"/>
  <c r="Q26" i="27"/>
  <c r="Q35" i="27"/>
  <c r="Q7" i="27"/>
  <c r="Q33" i="27"/>
  <c r="Q11" i="27"/>
  <c r="Q25" i="27"/>
  <c r="Q29" i="27"/>
  <c r="Q21" i="27"/>
  <c r="Q16" i="27"/>
  <c r="Q15" i="27"/>
  <c r="Q24" i="27"/>
  <c r="Q13" i="27"/>
  <c r="Q27" i="27"/>
  <c r="Q18" i="27"/>
  <c r="Q34" i="27"/>
  <c r="Q32" i="27"/>
  <c r="Q22" i="27"/>
  <c r="Q9" i="27"/>
  <c r="Q23" i="27"/>
  <c r="Q12" i="27"/>
  <c r="R30" i="27"/>
  <c r="R24" i="27"/>
  <c r="R7" i="27"/>
  <c r="R32" i="27"/>
  <c r="R19" i="27"/>
  <c r="R16" i="27"/>
  <c r="R27" i="27"/>
  <c r="R14" i="27"/>
  <c r="R17" i="27"/>
  <c r="R29" i="27"/>
  <c r="R31" i="27"/>
  <c r="R15" i="27"/>
  <c r="R10" i="27"/>
  <c r="R9" i="27"/>
  <c r="R23" i="27"/>
  <c r="R22" i="27"/>
  <c r="R28" i="27"/>
  <c r="R26" i="27"/>
  <c r="R34" i="27"/>
  <c r="R25" i="27"/>
  <c r="S9" i="27" l="1"/>
  <c r="W11" i="27"/>
  <c r="V11" i="27"/>
  <c r="X11" i="27"/>
  <c r="S17" i="27"/>
  <c r="W5" i="27" l="1"/>
  <c r="T14" i="27" s="1"/>
  <c r="S35" i="27"/>
  <c r="S28" i="27"/>
  <c r="S13" i="27"/>
  <c r="S11" i="27"/>
  <c r="S12" i="27"/>
  <c r="S24" i="27"/>
  <c r="S25" i="27"/>
  <c r="S19" i="27"/>
  <c r="S14" i="27"/>
  <c r="S18" i="27"/>
  <c r="S23" i="27"/>
  <c r="S15" i="27"/>
  <c r="S20" i="27"/>
  <c r="S30" i="27"/>
  <c r="S32" i="27"/>
  <c r="S26" i="27"/>
  <c r="S21" i="27"/>
  <c r="S31" i="27"/>
  <c r="S33" i="27"/>
  <c r="S16" i="27"/>
  <c r="S29" i="27"/>
  <c r="S22" i="27"/>
  <c r="S27" i="27"/>
  <c r="S34" i="27"/>
  <c r="S10" i="27"/>
  <c r="T30" i="27" l="1"/>
  <c r="T27" i="27"/>
  <c r="T24" i="27"/>
  <c r="T23" i="27"/>
  <c r="T21" i="27"/>
  <c r="T33" i="27"/>
  <c r="T29" i="27"/>
  <c r="T31" i="27"/>
  <c r="T11" i="27"/>
  <c r="T32" i="27"/>
  <c r="T17" i="27"/>
  <c r="T19" i="27"/>
  <c r="T10" i="27"/>
  <c r="T16" i="27"/>
  <c r="T8" i="27"/>
  <c r="T35" i="27"/>
  <c r="T18" i="27"/>
  <c r="T7" i="27"/>
  <c r="T34" i="27"/>
  <c r="T25" i="27"/>
  <c r="T28" i="27"/>
  <c r="T9" i="27"/>
  <c r="T13" i="27"/>
  <c r="T6" i="27"/>
  <c r="T22" i="27"/>
  <c r="T12" i="27"/>
  <c r="T15" i="27"/>
  <c r="T26" i="27"/>
  <c r="T20" i="27"/>
</calcChain>
</file>

<file path=xl/sharedStrings.xml><?xml version="1.0" encoding="utf-8"?>
<sst xmlns="http://schemas.openxmlformats.org/spreadsheetml/2006/main" count="4671" uniqueCount="205">
  <si>
    <t>g1</t>
  </si>
  <si>
    <t>g2</t>
  </si>
  <si>
    <t>g3</t>
  </si>
  <si>
    <t>series</t>
  </si>
  <si>
    <t>wky</t>
  </si>
  <si>
    <t>average</t>
  </si>
  <si>
    <t>score</t>
  </si>
  <si>
    <t>wk1</t>
  </si>
  <si>
    <t>wk2</t>
  </si>
  <si>
    <t>wk3</t>
  </si>
  <si>
    <t>wk4</t>
  </si>
  <si>
    <t>wk5</t>
  </si>
  <si>
    <t>wk7</t>
  </si>
  <si>
    <t>wk8</t>
  </si>
  <si>
    <t>wk6</t>
  </si>
  <si>
    <t>wk9</t>
  </si>
  <si>
    <t>wk10</t>
  </si>
  <si>
    <t>wk11</t>
  </si>
  <si>
    <t>wk12</t>
  </si>
  <si>
    <t>wk13</t>
  </si>
  <si>
    <t>wk14</t>
  </si>
  <si>
    <t>wk15</t>
  </si>
  <si>
    <t>wk16</t>
  </si>
  <si>
    <t>wk17</t>
  </si>
  <si>
    <t>wk18</t>
  </si>
  <si>
    <t>wk19</t>
  </si>
  <si>
    <t>wk20</t>
  </si>
  <si>
    <t>wk21</t>
  </si>
  <si>
    <t>wk22</t>
  </si>
  <si>
    <t>wk23</t>
  </si>
  <si>
    <t>wk24</t>
  </si>
  <si>
    <t>wk25</t>
  </si>
  <si>
    <t>wk26</t>
  </si>
  <si>
    <t>wk27</t>
  </si>
  <si>
    <t>wk28</t>
  </si>
  <si>
    <t>wk29</t>
  </si>
  <si>
    <t>wk30</t>
  </si>
  <si>
    <t>game</t>
  </si>
  <si>
    <t>high hcp</t>
  </si>
  <si>
    <t>cumulative</t>
  </si>
  <si>
    <t xml:space="preserve">high </t>
  </si>
  <si>
    <t>high</t>
  </si>
  <si>
    <t>games</t>
  </si>
  <si>
    <t>hdcp</t>
  </si>
  <si>
    <t>book average:</t>
  </si>
  <si>
    <t xml:space="preserve">Name: </t>
  </si>
  <si>
    <t>Roshini Sharma</t>
  </si>
  <si>
    <t>Morgan Thomas</t>
  </si>
  <si>
    <t>Mary Robles</t>
  </si>
  <si>
    <t>Steve Anderson</t>
  </si>
  <si>
    <t>Tammy Lang</t>
  </si>
  <si>
    <t>Andy Thomson</t>
  </si>
  <si>
    <t>Andy Hellhake</t>
  </si>
  <si>
    <t>wk#</t>
  </si>
  <si>
    <t>Perfect Attendance:</t>
  </si>
  <si>
    <t>Devi Sharma</t>
  </si>
  <si>
    <t>Alan Dennis</t>
  </si>
  <si>
    <t>Mike Doyel</t>
  </si>
  <si>
    <t>Jan Woodard</t>
  </si>
  <si>
    <t>Tom Woodard</t>
  </si>
  <si>
    <t>Dave Green</t>
  </si>
  <si>
    <t>Patty Green</t>
  </si>
  <si>
    <t>Ray Kummer</t>
  </si>
  <si>
    <t>David Brazell</t>
  </si>
  <si>
    <t>Paul Schaffer</t>
  </si>
  <si>
    <t>Tim Sikes</t>
  </si>
  <si>
    <t>Charlene Connell</t>
  </si>
  <si>
    <t>Annette Spohr</t>
  </si>
  <si>
    <t>Lisa Harjak</t>
  </si>
  <si>
    <t>Marty Fridley</t>
  </si>
  <si>
    <t>Melissa Stoufer</t>
  </si>
  <si>
    <t>Marilyn Thomson</t>
  </si>
  <si>
    <t>John Orcutt</t>
  </si>
  <si>
    <t>Mike Schirman</t>
  </si>
  <si>
    <t>Ginny Ruhl</t>
  </si>
  <si>
    <t>Lauren Ruhl</t>
  </si>
  <si>
    <t>Skip Ruhl</t>
  </si>
  <si>
    <t>Dick Harkey</t>
  </si>
  <si>
    <t>LouAnn Plasse</t>
  </si>
  <si>
    <t>Ron Plasse</t>
  </si>
  <si>
    <t>Bill Roffeld</t>
  </si>
  <si>
    <t>Steve Parson</t>
  </si>
  <si>
    <t>Barbara Cahill</t>
  </si>
  <si>
    <t>Kevin Hough</t>
  </si>
  <si>
    <t>Josie Bisler</t>
  </si>
  <si>
    <t>Bob Bisler</t>
  </si>
  <si>
    <t>Cheryl Brady</t>
  </si>
  <si>
    <t>Rich Giuliani</t>
  </si>
  <si>
    <t>Liz Line</t>
  </si>
  <si>
    <t>Ken Davis</t>
  </si>
  <si>
    <t>Tim Lewallen</t>
  </si>
  <si>
    <t>Tammy Kummer</t>
  </si>
  <si>
    <t>Brian Wibben</t>
  </si>
  <si>
    <t>Tyler Hunt</t>
  </si>
  <si>
    <t>Katie Tockey</t>
  </si>
  <si>
    <t>Tim Brady</t>
  </si>
  <si>
    <t>Larry Childs</t>
  </si>
  <si>
    <t>Name:</t>
  </si>
  <si>
    <t>wk#:</t>
  </si>
  <si>
    <t>Anthony Rarang</t>
  </si>
  <si>
    <t>team#:</t>
  </si>
  <si>
    <t>MaryAnn Harkey</t>
  </si>
  <si>
    <t>Steve Parsons</t>
  </si>
  <si>
    <t>6-over wk:</t>
  </si>
  <si>
    <t>6 Over Avg</t>
  </si>
  <si>
    <t>Wky#:</t>
  </si>
  <si>
    <t>Duwayne Hogan</t>
  </si>
  <si>
    <t>Wednesday Fun Fours 2018/19 season</t>
  </si>
  <si>
    <t>Carolyn Orcutt</t>
  </si>
  <si>
    <t>Kenneth Mosser</t>
  </si>
  <si>
    <t>Jasmine Brady</t>
  </si>
  <si>
    <t>Lena Bouldridge</t>
  </si>
  <si>
    <t>Kristine Cader</t>
  </si>
  <si>
    <t>Carole Huygen</t>
  </si>
  <si>
    <t>Allan Stern</t>
  </si>
  <si>
    <t>Matt Clark</t>
  </si>
  <si>
    <t>Scott Arrow</t>
  </si>
  <si>
    <t>Danny Arrow</t>
  </si>
  <si>
    <t>Kevin Wade</t>
  </si>
  <si>
    <t>Drew Silveri</t>
  </si>
  <si>
    <t>Ryan Decker</t>
  </si>
  <si>
    <t>Cassius Camus</t>
  </si>
  <si>
    <t>Devin Steenwyk</t>
  </si>
  <si>
    <t>Chelsea Deetken</t>
  </si>
  <si>
    <t>Margaret Healy</t>
  </si>
  <si>
    <t>David Goodwin</t>
  </si>
  <si>
    <t>Andrew Longman</t>
  </si>
  <si>
    <t>TKummer6</t>
  </si>
  <si>
    <t>R2</t>
  </si>
  <si>
    <t>Tlewallen</t>
  </si>
  <si>
    <t>Bwibben</t>
  </si>
  <si>
    <t>Thunt6</t>
  </si>
  <si>
    <t>Rsharma</t>
  </si>
  <si>
    <t>Alongman</t>
  </si>
  <si>
    <t>B2</t>
  </si>
  <si>
    <t>k3</t>
  </si>
  <si>
    <t>Ccamus</t>
  </si>
  <si>
    <t>Cbrady</t>
  </si>
  <si>
    <t>Corcutt</t>
  </si>
  <si>
    <t>Rdecker</t>
  </si>
  <si>
    <t>Lline</t>
  </si>
  <si>
    <t>Rgiuliani</t>
  </si>
  <si>
    <t>Kdavis</t>
  </si>
  <si>
    <t>Khough</t>
  </si>
  <si>
    <t>Bbisler</t>
  </si>
  <si>
    <t>Jbisler</t>
  </si>
  <si>
    <t>Sparsons</t>
  </si>
  <si>
    <t>Jorcutt</t>
  </si>
  <si>
    <t>Mstoufer</t>
  </si>
  <si>
    <t>Mthomson</t>
  </si>
  <si>
    <t>Aspohr</t>
  </si>
  <si>
    <t>Dsteenwyk</t>
  </si>
  <si>
    <t>Dsilveri</t>
  </si>
  <si>
    <t>Sarrow6</t>
  </si>
  <si>
    <t>Darrow</t>
  </si>
  <si>
    <t>Kwade6</t>
  </si>
  <si>
    <t>Eric Dycus</t>
  </si>
  <si>
    <t>Edycus</t>
  </si>
  <si>
    <t>Lharjak</t>
  </si>
  <si>
    <t>Pschaffer</t>
  </si>
  <si>
    <t>Tsikes</t>
  </si>
  <si>
    <t>Tlang</t>
  </si>
  <si>
    <t>Mdoyel</t>
  </si>
  <si>
    <t>Adennis</t>
  </si>
  <si>
    <t>Sanderson</t>
  </si>
  <si>
    <t>Dsharma</t>
  </si>
  <si>
    <t>Cconnell</t>
  </si>
  <si>
    <t>Chuygen</t>
  </si>
  <si>
    <t>Astern</t>
  </si>
  <si>
    <t>K3</t>
  </si>
  <si>
    <t>Mclark</t>
  </si>
  <si>
    <t>Dharkey6</t>
  </si>
  <si>
    <t>Mharkey6</t>
  </si>
  <si>
    <t>Lplasse6</t>
  </si>
  <si>
    <t>Rplasse6</t>
  </si>
  <si>
    <t>Athomson6</t>
  </si>
  <si>
    <t>Ahellhake6</t>
  </si>
  <si>
    <t>Mthomas6</t>
  </si>
  <si>
    <t>Mrobles6</t>
  </si>
  <si>
    <t>Pgreen6</t>
  </si>
  <si>
    <t>Twoodard6</t>
  </si>
  <si>
    <t>Jwoodard6</t>
  </si>
  <si>
    <t>Rkummer6</t>
  </si>
  <si>
    <t>Dbrazell6</t>
  </si>
  <si>
    <t>Ktockey6</t>
  </si>
  <si>
    <t>Tbrady6</t>
  </si>
  <si>
    <t>Dgoodwin</t>
  </si>
  <si>
    <t>Dhogan</t>
  </si>
  <si>
    <t>Stever Anderson</t>
  </si>
  <si>
    <t>Lbouldridge</t>
  </si>
  <si>
    <t>Kcader6</t>
  </si>
  <si>
    <t>Jbrady6</t>
  </si>
  <si>
    <t>Kmosser</t>
  </si>
  <si>
    <t>Ken Mosser</t>
  </si>
  <si>
    <t>Lchilds6</t>
  </si>
  <si>
    <t>Lruhl6</t>
  </si>
  <si>
    <t>Mary Ann Harkey</t>
  </si>
  <si>
    <t>Dgreen6</t>
  </si>
  <si>
    <t>Mfridley6</t>
  </si>
  <si>
    <t>Mschirman6</t>
  </si>
  <si>
    <t>Gruhl6</t>
  </si>
  <si>
    <t>Broffeld6</t>
  </si>
  <si>
    <t>Anthony Gordon</t>
  </si>
  <si>
    <t>Mhealy</t>
  </si>
  <si>
    <t>Bcahill6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</si>
</sst>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14" fontId="0" fillId="0" borderId="0" xfId="0" applyNumberFormat="1"/>
    <xf numFmtId="14" fontId="2" fillId="0" borderId="0" xfId="0" applyNumberFormat="1" applyFont="1"/>
    <xf numFmtId="16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F32D-E99C-4351-9917-2717D7F8FE76}">
  <sheetPr codeName="Sheet3"/>
  <dimension ref="A1:AC36"/>
  <sheetViews>
    <sheetView zoomScaleNormal="100" workbookViewId="0">
      <selection activeCell="H1" sqref="H1"/>
    </sheetView>
  </sheetViews>
  <sheetFormatPr defaultRowHeight="12.75" x14ac:dyDescent="0.2"/>
  <cols>
    <col min="1" max="1" width="6.42578125" customWidth="1"/>
    <col min="2" max="2" width="13.7109375" customWidth="1"/>
    <col min="3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3" x14ac:dyDescent="0.2">
      <c r="H1" t="s">
        <v>107</v>
      </c>
    </row>
    <row r="2" spans="1:23" x14ac:dyDescent="0.2">
      <c r="A2" s="4"/>
    </row>
    <row r="3" spans="1:23" x14ac:dyDescent="0.2">
      <c r="B3" s="3"/>
    </row>
    <row r="4" spans="1:23" x14ac:dyDescent="0.2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3" x14ac:dyDescent="0.2">
      <c r="C5" s="1"/>
      <c r="D5" s="1"/>
      <c r="E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V5">
        <f>MAX(C6:E35)</f>
        <v>0</v>
      </c>
      <c r="W5">
        <f>MAX(V6:X35)</f>
        <v>0</v>
      </c>
    </row>
    <row r="6" spans="1:23" x14ac:dyDescent="0.2">
      <c r="A6" t="s">
        <v>7</v>
      </c>
      <c r="B6" s="5">
        <v>43348</v>
      </c>
    </row>
    <row r="7" spans="1:23" x14ac:dyDescent="0.2">
      <c r="A7" t="s">
        <v>8</v>
      </c>
      <c r="B7" s="5">
        <v>43355</v>
      </c>
    </row>
    <row r="8" spans="1:23" x14ac:dyDescent="0.2">
      <c r="A8" t="s">
        <v>9</v>
      </c>
      <c r="B8" s="5">
        <v>43362</v>
      </c>
    </row>
    <row r="9" spans="1:23" x14ac:dyDescent="0.2">
      <c r="A9" t="s">
        <v>10</v>
      </c>
      <c r="B9" s="5">
        <v>43369</v>
      </c>
    </row>
    <row r="10" spans="1:23" x14ac:dyDescent="0.2">
      <c r="A10" t="s">
        <v>11</v>
      </c>
      <c r="B10" s="5">
        <v>43376</v>
      </c>
    </row>
    <row r="11" spans="1:23" x14ac:dyDescent="0.2">
      <c r="A11" t="s">
        <v>14</v>
      </c>
      <c r="B11" s="5">
        <v>43383</v>
      </c>
    </row>
    <row r="12" spans="1:23" x14ac:dyDescent="0.2">
      <c r="A12" t="s">
        <v>12</v>
      </c>
      <c r="B12" s="5">
        <v>43390</v>
      </c>
    </row>
    <row r="13" spans="1:23" x14ac:dyDescent="0.2">
      <c r="A13" t="s">
        <v>13</v>
      </c>
      <c r="B13" s="5">
        <v>43397</v>
      </c>
    </row>
    <row r="14" spans="1:23" x14ac:dyDescent="0.2">
      <c r="A14" t="s">
        <v>15</v>
      </c>
      <c r="B14" s="5">
        <v>43404</v>
      </c>
    </row>
    <row r="15" spans="1:23" x14ac:dyDescent="0.2">
      <c r="A15" t="s">
        <v>16</v>
      </c>
      <c r="B15" s="5">
        <v>43411</v>
      </c>
    </row>
    <row r="16" spans="1:23" x14ac:dyDescent="0.2">
      <c r="A16" t="s">
        <v>17</v>
      </c>
      <c r="B16" s="6">
        <v>43418</v>
      </c>
    </row>
    <row r="17" spans="1:2" x14ac:dyDescent="0.2">
      <c r="A17" t="s">
        <v>18</v>
      </c>
      <c r="B17" s="5">
        <v>43432</v>
      </c>
    </row>
    <row r="18" spans="1:2" x14ac:dyDescent="0.2">
      <c r="A18" t="s">
        <v>19</v>
      </c>
      <c r="B18" s="5">
        <v>43439</v>
      </c>
    </row>
    <row r="19" spans="1:2" x14ac:dyDescent="0.2">
      <c r="A19" t="s">
        <v>20</v>
      </c>
      <c r="B19" s="5">
        <v>43446</v>
      </c>
    </row>
    <row r="20" spans="1:2" x14ac:dyDescent="0.2">
      <c r="A20" t="s">
        <v>21</v>
      </c>
      <c r="B20" s="5">
        <v>43453</v>
      </c>
    </row>
    <row r="21" spans="1:2" x14ac:dyDescent="0.2">
      <c r="A21" t="s">
        <v>22</v>
      </c>
      <c r="B21" s="5">
        <v>43467</v>
      </c>
    </row>
    <row r="22" spans="1:2" x14ac:dyDescent="0.2">
      <c r="A22" t="s">
        <v>23</v>
      </c>
      <c r="B22" s="5">
        <v>43474</v>
      </c>
    </row>
    <row r="23" spans="1:2" x14ac:dyDescent="0.2">
      <c r="A23" t="s">
        <v>24</v>
      </c>
      <c r="B23" s="5">
        <v>43481</v>
      </c>
    </row>
    <row r="24" spans="1:2" x14ac:dyDescent="0.2">
      <c r="A24" t="s">
        <v>25</v>
      </c>
      <c r="B24" s="5">
        <v>43488</v>
      </c>
    </row>
    <row r="25" spans="1:2" x14ac:dyDescent="0.2">
      <c r="A25" t="s">
        <v>26</v>
      </c>
      <c r="B25" s="5">
        <v>43495</v>
      </c>
    </row>
    <row r="26" spans="1:2" x14ac:dyDescent="0.2">
      <c r="A26" t="s">
        <v>27</v>
      </c>
      <c r="B26" s="5">
        <v>43502</v>
      </c>
    </row>
    <row r="27" spans="1:2" x14ac:dyDescent="0.2">
      <c r="A27" t="s">
        <v>28</v>
      </c>
      <c r="B27" s="5">
        <v>43509</v>
      </c>
    </row>
    <row r="28" spans="1:2" x14ac:dyDescent="0.2">
      <c r="A28" t="s">
        <v>29</v>
      </c>
      <c r="B28" s="5">
        <v>43516</v>
      </c>
    </row>
    <row r="29" spans="1:2" x14ac:dyDescent="0.2">
      <c r="A29" t="s">
        <v>30</v>
      </c>
      <c r="B29" s="5">
        <v>43523</v>
      </c>
    </row>
    <row r="30" spans="1:2" x14ac:dyDescent="0.2">
      <c r="A30" t="s">
        <v>31</v>
      </c>
      <c r="B30" s="5">
        <v>43530</v>
      </c>
    </row>
    <row r="31" spans="1:2" x14ac:dyDescent="0.2">
      <c r="A31" t="s">
        <v>32</v>
      </c>
      <c r="B31" s="5">
        <v>43537</v>
      </c>
    </row>
    <row r="32" spans="1:2" x14ac:dyDescent="0.2">
      <c r="A32" t="s">
        <v>33</v>
      </c>
      <c r="B32" s="5">
        <v>43544</v>
      </c>
    </row>
    <row r="33" spans="1:5" x14ac:dyDescent="0.2">
      <c r="A33" t="s">
        <v>34</v>
      </c>
      <c r="B33" s="5">
        <v>43551</v>
      </c>
    </row>
    <row r="34" spans="1:5" x14ac:dyDescent="0.2">
      <c r="A34" t="s">
        <v>35</v>
      </c>
      <c r="B34" s="5">
        <v>43558</v>
      </c>
    </row>
    <row r="35" spans="1:5" x14ac:dyDescent="0.2">
      <c r="A35" t="s">
        <v>36</v>
      </c>
      <c r="B35" s="5">
        <v>43565</v>
      </c>
    </row>
    <row r="36" spans="1:5" x14ac:dyDescent="0.2">
      <c r="C36" s="2"/>
      <c r="D36" s="2"/>
      <c r="E36" s="2"/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0E3F-1533-40F6-A405-6715C6A3268D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109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187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269</v>
      </c>
      <c r="W5">
        <f>MAX(V6:X35)</f>
        <v>312</v>
      </c>
    </row>
    <row r="6" spans="1:29" x14ac:dyDescent="0.2">
      <c r="A6" t="s">
        <v>7</v>
      </c>
      <c r="B6" s="7">
        <f>Calendar!B6</f>
        <v>43348</v>
      </c>
      <c r="C6">
        <v>212</v>
      </c>
      <c r="D6">
        <v>185</v>
      </c>
      <c r="E6">
        <v>159</v>
      </c>
      <c r="H6">
        <f t="shared" ref="H6:H35" si="0">IF(COUNT(C6:E6)&lt;1," ",SUM(C6:E6))</f>
        <v>556</v>
      </c>
      <c r="I6">
        <f>IF(COUNT(C6:E6)&lt;1," ",TRUNC(H6/COUNT(C6:E6)))</f>
        <v>185</v>
      </c>
      <c r="J6">
        <f>_xlfn.IFS(SUM(C6:E6)&lt;1,"",SUM(C6:E6)&gt;=1,SUM($C$6:E6))</f>
        <v>556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187</v>
      </c>
      <c r="M6">
        <f>IF(COUNT($C$6:E6)&gt;=1,TRUNC(SUM($C$6:E6)/COUNT($C$6:E6)),0)</f>
        <v>185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193</v>
      </c>
      <c r="D7">
        <v>176</v>
      </c>
      <c r="E7">
        <v>150</v>
      </c>
      <c r="H7">
        <f t="shared" si="0"/>
        <v>519</v>
      </c>
      <c r="I7">
        <f t="shared" ref="I7:I35" si="5">IF(COUNT(C7:E7)&lt;1," ",TRUNC(H7/COUNT(C7:E7)))</f>
        <v>173</v>
      </c>
      <c r="J7">
        <f>_xlfn.IFS(SUM(C7:E7)&lt;1,"",SUM(C7:E7)&gt;=1,SUM($C$6:E7))</f>
        <v>1075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187</v>
      </c>
      <c r="M7">
        <f>IF(COUNT($C$6:E7)&gt;=1,TRUNC(SUM($C$6:E7)/COUNT($C$6:E7)),0)</f>
        <v>179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137</v>
      </c>
      <c r="D8">
        <v>190</v>
      </c>
      <c r="E8">
        <v>147</v>
      </c>
      <c r="H8">
        <f t="shared" si="0"/>
        <v>474</v>
      </c>
      <c r="I8">
        <f t="shared" si="5"/>
        <v>158</v>
      </c>
      <c r="J8">
        <f>_xlfn.IFS(SUM(C8:E8)&lt;1,"",SUM(C8:E8)&gt;=1,SUM($C$6:E8))</f>
        <v>1549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187</v>
      </c>
      <c r="M8">
        <f>IF(COUNT($C$6:E8)&gt;=1,TRUNC(SUM($C$6:E8)/COUNT($C$6:E8)),0)</f>
        <v>172</v>
      </c>
      <c r="N8">
        <f>IF(COUNT($C$6:E8)&lt;=6,0,TRUNC((230-M7)*0.9))</f>
        <v>45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176</v>
      </c>
      <c r="D9">
        <v>210</v>
      </c>
      <c r="E9">
        <v>162</v>
      </c>
      <c r="H9">
        <f t="shared" si="0"/>
        <v>548</v>
      </c>
      <c r="I9">
        <f t="shared" si="5"/>
        <v>182</v>
      </c>
      <c r="J9">
        <f>_xlfn.IFS(SUM(C9:E9)&lt;1,"",SUM(C9:E9)&gt;=1,SUM($C$6:E9))</f>
        <v>2097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174</v>
      </c>
      <c r="M9">
        <f>IF(COUNT($C$6:E9)&gt;=1,TRUNC(SUM($C$6:E9)/COUNT($C$6:E9)),0)</f>
        <v>174</v>
      </c>
      <c r="N9">
        <f>IF(COUNT($C$6:E9)&lt;=6,0,TRUNC((230-M8)*0.9))</f>
        <v>52</v>
      </c>
      <c r="O9">
        <f>_xlfn.IFS(SUM(C9:E9)&lt;1,"",COUNT($C$6:E9)&gt;9,TRUNC((230-M8)*(0.9)),COUNT($C$6:E9)&lt;=9,0)</f>
        <v>52</v>
      </c>
      <c r="P9">
        <f>_xlfn.IFS(SUM(C9:E9)&lt;1,"",COUNT($C$6:E9)&gt;9,N9*3+H9,COUNT($C$6:E9)&lt;=9,0)</f>
        <v>704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228</v>
      </c>
      <c r="W9">
        <f>IF(COUNT(C9:E9)&lt;1,0,IF(COUNT($C$6:E9)&gt;9,D9+N9,0))</f>
        <v>262</v>
      </c>
      <c r="X9">
        <f>IF(COUNT(C9:E9)&lt;1,0,IF(COUNT($C$6:E9)&gt;9,E9+N9,0))</f>
        <v>214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206</v>
      </c>
      <c r="D10">
        <v>161</v>
      </c>
      <c r="E10">
        <v>157</v>
      </c>
      <c r="F10" t="str">
        <f>IF(COUNT(C10:E10)&lt;1," ",IF(AND(C10&gt;M9,D10&gt;M9,E10&gt;M9,COUNT($C$6:E9)&gt;=12),"*"," "))</f>
        <v xml:space="preserve"> </v>
      </c>
      <c r="H10">
        <f t="shared" si="0"/>
        <v>524</v>
      </c>
      <c r="I10">
        <f t="shared" si="5"/>
        <v>174</v>
      </c>
      <c r="J10">
        <f>_xlfn.IFS(SUM(C10:E10)&lt;1,"",SUM(C10:E10)&gt;=1,SUM($C$6:E10))</f>
        <v>2621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174</v>
      </c>
      <c r="M10">
        <f>IF(COUNT($C$6:E10)&gt;=1,TRUNC(SUM($C$6:E10)/COUNT($C$6:E10)),0)</f>
        <v>174</v>
      </c>
      <c r="N10">
        <f>IF(COUNT($C$6:E10)&lt;=6,0,TRUNC((230-M9)*0.9))</f>
        <v>50</v>
      </c>
      <c r="O10">
        <f>_xlfn.IFS(SUM(C10:E10)&lt;1,"",COUNT($C$6:E10)&gt;9,TRUNC((230-M9)*(0.9)),COUNT($C$6:E10)&lt;=9,0)</f>
        <v>50</v>
      </c>
      <c r="P10">
        <f>_xlfn.IFS(SUM(C10:E10)&lt;1,"",COUNT($C$6:E10)&gt;9,N10*3+H10,COUNT($C$6:E10)&lt;=9,0)</f>
        <v>674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256</v>
      </c>
      <c r="W10">
        <f>IF(COUNT(C10:E10)&lt;1,0,IF(COUNT($C$6:E10)&gt;9,D10+N10,0))</f>
        <v>211</v>
      </c>
      <c r="X10">
        <f>IF(COUNT(C10:E10)&lt;1,0,IF(COUNT($C$6:E10)&gt;9,E10+N10,0))</f>
        <v>207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192</v>
      </c>
      <c r="D11">
        <v>158</v>
      </c>
      <c r="E11">
        <v>169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519</v>
      </c>
      <c r="I11">
        <f t="shared" si="5"/>
        <v>173</v>
      </c>
      <c r="J11">
        <f>_xlfn.IFS(SUM(C11:E11)&lt;1,"",SUM(C11:E11)&gt;=1,SUM($C$6:E11))</f>
        <v>3140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174</v>
      </c>
      <c r="M11">
        <f>IF(COUNT($C$6:E11)&gt;=1,TRUNC(SUM($C$6:E11)/COUNT($C$6:E11)),0)</f>
        <v>174</v>
      </c>
      <c r="N11">
        <f>IF(COUNT($C$6:E11)&lt;=6,0,TRUNC((230-M10)*0.9))</f>
        <v>50</v>
      </c>
      <c r="O11">
        <f>_xlfn.IFS(SUM(C11:E11)&lt;1,"",COUNT($C$6:E11)&gt;9,TRUNC((230-M10)*(0.9)),COUNT($C$6:E11)&lt;=9,0)</f>
        <v>50</v>
      </c>
      <c r="P11">
        <f>_xlfn.IFS(SUM(C11:E11)&lt;1,"",COUNT($C$6:E11)&gt;9,N11*3+H11,COUNT($C$6:E11)&lt;=9,0)</f>
        <v>669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242</v>
      </c>
      <c r="W11">
        <f>IF(COUNT(C11:E11)&lt;1,0,IF(COUNT($C$6:E11)&gt;9,D11+N11,0))</f>
        <v>208</v>
      </c>
      <c r="X11">
        <f>IF(COUNT(C11:E11)&lt;1,0,IF(COUNT($C$6:E11)&gt;9,E11+N11,0))</f>
        <v>219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211</v>
      </c>
      <c r="D12">
        <v>231</v>
      </c>
      <c r="E12">
        <v>199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641</v>
      </c>
      <c r="I12">
        <f t="shared" si="5"/>
        <v>213</v>
      </c>
      <c r="J12">
        <f>_xlfn.IFS(SUM(C12:E12)&lt;1,"",SUM(C12:E12)&gt;=1,SUM($C$6:E12))</f>
        <v>3781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180</v>
      </c>
      <c r="M12">
        <f>IF(COUNT($C$6:E12)&gt;=1,TRUNC(SUM($C$6:E12)/COUNT($C$6:E12)),0)</f>
        <v>180</v>
      </c>
      <c r="N12">
        <f>IF(COUNT($C$6:E12)&lt;=6,0,TRUNC((230-M11)*0.9))</f>
        <v>50</v>
      </c>
      <c r="O12">
        <f>_xlfn.IFS(SUM(C12:E12)&lt;1,"",COUNT($C$6:E12)&gt;9,TRUNC((230-M11)*(0.9)),COUNT($C$6:E12)&lt;=9,0)</f>
        <v>50</v>
      </c>
      <c r="P12">
        <f>_xlfn.IFS(SUM(C12:E12)&lt;1,"",COUNT($C$6:E12)&gt;9,N12*3+H12,COUNT($C$6:E12)&lt;=9,0)</f>
        <v>791</v>
      </c>
      <c r="Q12">
        <f t="shared" si="1"/>
        <v>641</v>
      </c>
      <c r="R12" t="str">
        <f t="shared" si="2"/>
        <v xml:space="preserve"> </v>
      </c>
      <c r="S12">
        <f>IF(COUNT($C$6:E12)&gt;9,IF(P12=MAX($P$6:$P$35),P12," "),"")</f>
        <v>791</v>
      </c>
      <c r="T12" t="str">
        <f t="shared" si="3"/>
        <v xml:space="preserve"> </v>
      </c>
      <c r="V12">
        <f>IF(COUNT(C12:E12)&lt;1,0,IF(COUNT($C$6:E12)&gt;9,C12+N12,0))</f>
        <v>261</v>
      </c>
      <c r="W12">
        <f>IF(COUNT(C12:E12)&lt;1,0,IF(COUNT($C$6:E12)&gt;9,D12+N12,0))</f>
        <v>281</v>
      </c>
      <c r="X12">
        <f>IF(COUNT(C12:E12)&lt;1,0,IF(COUNT($C$6:E12)&gt;9,E12+N12,0))</f>
        <v>249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266</v>
      </c>
      <c r="D13">
        <v>189</v>
      </c>
      <c r="E13">
        <v>150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605</v>
      </c>
      <c r="I13">
        <f t="shared" si="5"/>
        <v>201</v>
      </c>
      <c r="J13">
        <f>_xlfn.IFS(SUM(C13:E13)&lt;1,"",SUM(C13:E13)&gt;=1,SUM($C$6:E13))</f>
        <v>4386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182</v>
      </c>
      <c r="M13">
        <f>IF(COUNT($C$6:E13)&gt;=1,TRUNC(SUM($C$6:E13)/COUNT($C$6:E13)),0)</f>
        <v>182</v>
      </c>
      <c r="N13">
        <f>IF(COUNT($C$6:E13)&lt;=6,0,TRUNC((230-M12)*0.9))</f>
        <v>45</v>
      </c>
      <c r="O13">
        <f>_xlfn.IFS(SUM(C13:E13)&lt;1,"",COUNT($C$6:E13)&gt;9,TRUNC((230-M12)*(0.9)),COUNT($C$6:E13)&lt;=9,0)</f>
        <v>45</v>
      </c>
      <c r="P13">
        <f>_xlfn.IFS(SUM(C13:E13)&lt;1,"",COUNT($C$6:E13)&gt;9,N13*3+H13,COUNT($C$6:E13)&lt;=9,0)</f>
        <v>740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311</v>
      </c>
      <c r="W13">
        <f>IF(COUNT(C13:E13)&lt;1,0,IF(COUNT($C$6:E13)&gt;9,D13+N13,0))</f>
        <v>234</v>
      </c>
      <c r="X13">
        <f>IF(COUNT(C13:E13)&lt;1,0,IF(COUNT($C$6:E13)&gt;9,E13+N13,0))</f>
        <v>195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182</v>
      </c>
      <c r="N14">
        <f>IF(COUNT($C$6:E14)&lt;=6,0,TRUNC((230-M13)*0.9))</f>
        <v>43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171</v>
      </c>
      <c r="D15">
        <v>189</v>
      </c>
      <c r="E15">
        <v>184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544</v>
      </c>
      <c r="I15">
        <f t="shared" si="5"/>
        <v>181</v>
      </c>
      <c r="J15">
        <f>_xlfn.IFS(SUM(C15:E15)&lt;1,"",SUM(C15:E15)&gt;=1,SUM($C$6:E15))</f>
        <v>4930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182</v>
      </c>
      <c r="M15">
        <f>IF(COUNT($C$6:E15)&gt;=1,TRUNC(SUM($C$6:E15)/COUNT($C$6:E15)),0)</f>
        <v>182</v>
      </c>
      <c r="N15">
        <f>IF(COUNT($C$6:E15)&lt;=6,0,TRUNC((230-M14)*0.9))</f>
        <v>43</v>
      </c>
      <c r="O15">
        <f>_xlfn.IFS(SUM(C15:E15)&lt;1,"",COUNT($C$6:E15)&gt;9,TRUNC((230-M14)*(0.9)),COUNT($C$6:E15)&lt;=9,0)</f>
        <v>43</v>
      </c>
      <c r="P15">
        <f>_xlfn.IFS(SUM(C15:E15)&lt;1,"",COUNT($C$6:E15)&gt;9,N15*3+H15,COUNT($C$6:E15)&lt;=9,0)</f>
        <v>673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214</v>
      </c>
      <c r="W15">
        <f>IF(COUNT(C15:E15)&lt;1,0,IF(COUNT($C$6:E15)&gt;9,D15+N15,0))</f>
        <v>232</v>
      </c>
      <c r="X15">
        <f>IF(COUNT(C15:E15)&lt;1,0,IF(COUNT($C$6:E15)&gt;9,E15+N15,0))</f>
        <v>227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172</v>
      </c>
      <c r="D16">
        <v>205</v>
      </c>
      <c r="E16">
        <v>168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545</v>
      </c>
      <c r="I16">
        <f t="shared" si="5"/>
        <v>181</v>
      </c>
      <c r="J16">
        <f>_xlfn.IFS(SUM(C16:E16)&lt;1,"",SUM(C16:E16)&gt;=1,SUM($C$6:E16))</f>
        <v>5475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182</v>
      </c>
      <c r="M16">
        <f>IF(COUNT($C$6:E16)&gt;=1,TRUNC(SUM($C$6:E16)/COUNT($C$6:E16)),0)</f>
        <v>182</v>
      </c>
      <c r="N16">
        <f>IF(COUNT($C$6:E16)&lt;=6,0,TRUNC((230-M15)*0.9))</f>
        <v>43</v>
      </c>
      <c r="O16">
        <f>_xlfn.IFS(SUM(C16:E16)&lt;1,"",COUNT($C$6:E16)&gt;9,TRUNC((230-M15)*(0.9)),COUNT($C$6:E16)&lt;=9,0)</f>
        <v>43</v>
      </c>
      <c r="P16">
        <f>_xlfn.IFS(SUM(C16:E16)&lt;1,"",COUNT($C$6:E16)&gt;9,N16*3+H16,COUNT($C$6:E16)&lt;=9,0)</f>
        <v>674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215</v>
      </c>
      <c r="W16">
        <f>IF(COUNT(C16:E16)&lt;1,0,IF(COUNT($C$6:E16)&gt;9,D16+N16,0))</f>
        <v>248</v>
      </c>
      <c r="X16">
        <f>IF(COUNT(C16:E16)&lt;1,0,IF(COUNT($C$6:E16)&gt;9,E16+N16,0))</f>
        <v>211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269</v>
      </c>
      <c r="D17">
        <v>150</v>
      </c>
      <c r="E17">
        <v>170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589</v>
      </c>
      <c r="I17">
        <f t="shared" si="5"/>
        <v>196</v>
      </c>
      <c r="J17">
        <f>_xlfn.IFS(SUM(C17:E17)&lt;1,"",SUM(C17:E17)&gt;=1,SUM($C$6:E17))</f>
        <v>6064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183</v>
      </c>
      <c r="M17">
        <f>IF(COUNT($C$6:E17)&gt;=1,TRUNC(SUM($C$6:E17)/COUNT($C$6:E17)),0)</f>
        <v>183</v>
      </c>
      <c r="N17">
        <f>IF(COUNT($C$6:E17)&lt;=6,0,TRUNC((230-M16)*0.9))</f>
        <v>43</v>
      </c>
      <c r="O17">
        <f>_xlfn.IFS(SUM(C17:E17)&lt;1,"",COUNT($C$6:E17)&gt;9,TRUNC((230-M16)*(0.9)),COUNT($C$6:E17)&lt;=9,0)</f>
        <v>43</v>
      </c>
      <c r="P17">
        <f>_xlfn.IFS(SUM(C17:E17)&lt;1,"",COUNT($C$6:E17)&gt;9,N17*3+H17,COUNT($C$6:E17)&lt;=9,0)</f>
        <v>718</v>
      </c>
      <c r="Q17" t="str">
        <f t="shared" si="1"/>
        <v xml:space="preserve"> </v>
      </c>
      <c r="R17">
        <f t="shared" si="2"/>
        <v>269</v>
      </c>
      <c r="S17" t="str">
        <f>IF(COUNT($C$6:E17)&gt;9,IF(P17=MAX($P$6:$P$35),P17," "),"")</f>
        <v xml:space="preserve"> </v>
      </c>
      <c r="T17">
        <f t="shared" si="3"/>
        <v>312</v>
      </c>
      <c r="V17">
        <f>IF(COUNT(C17:E17)&lt;1,0,IF(COUNT($C$6:E17)&gt;9,C17+N17,0))</f>
        <v>312</v>
      </c>
      <c r="W17">
        <f>IF(COUNT(C17:E17)&lt;1,0,IF(COUNT($C$6:E17)&gt;9,D17+N17,0))</f>
        <v>193</v>
      </c>
      <c r="X17">
        <f>IF(COUNT(C17:E17)&lt;1,0,IF(COUNT($C$6:E17)&gt;9,E17+N17,0))</f>
        <v>213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190</v>
      </c>
      <c r="D18">
        <v>224</v>
      </c>
      <c r="E18">
        <v>157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571</v>
      </c>
      <c r="I18">
        <f t="shared" si="5"/>
        <v>190</v>
      </c>
      <c r="J18">
        <f>_xlfn.IFS(SUM(C18:E18)&lt;1,"",SUM(C18:E18)&gt;=1,SUM($C$6:E18))</f>
        <v>6635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184</v>
      </c>
      <c r="M18">
        <f>IF(COUNT($C$6:E18)&gt;=1,TRUNC(SUM($C$6:E18)/COUNT($C$6:E18)),0)</f>
        <v>184</v>
      </c>
      <c r="N18">
        <f>IF(COUNT($C$6:E18)&lt;=6,0,TRUNC((230-M17)*0.9))</f>
        <v>42</v>
      </c>
      <c r="O18">
        <f>_xlfn.IFS(SUM(C18:E18)&lt;1,"",COUNT($C$6:E18)&gt;9,TRUNC((230-M17)*(0.9)),COUNT($C$6:E18)&lt;=9,0)</f>
        <v>42</v>
      </c>
      <c r="P18">
        <f>_xlfn.IFS(SUM(C18:E18)&lt;1,"",COUNT($C$6:E18)&gt;9,N18*3+H18,COUNT($C$6:E18)&lt;=9,0)</f>
        <v>697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232</v>
      </c>
      <c r="W18">
        <f>IF(COUNT(C18:E18)&lt;1,0,IF(COUNT($C$6:E18)&gt;9,D18+N18,0))</f>
        <v>266</v>
      </c>
      <c r="X18">
        <f>IF(COUNT(C18:E18)&lt;1,0,IF(COUNT($C$6:E18)&gt;9,E18+N18,0))</f>
        <v>199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184</v>
      </c>
      <c r="N19">
        <f>IF(COUNT($C$6:E19)&lt;=6,0,TRUNC((230-M18)*0.9))</f>
        <v>41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181</v>
      </c>
      <c r="D20">
        <v>158</v>
      </c>
      <c r="E20">
        <v>148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487</v>
      </c>
      <c r="I20">
        <f t="shared" si="5"/>
        <v>162</v>
      </c>
      <c r="J20">
        <f>_xlfn.IFS(SUM(C20:E20)&lt;1,"",SUM(C20:E20)&gt;=1,SUM($C$6:E20))</f>
        <v>7122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182</v>
      </c>
      <c r="M20">
        <f>IF(COUNT($C$6:E20)&gt;=1,TRUNC(SUM($C$6:E20)/COUNT($C$6:E20)),0)</f>
        <v>182</v>
      </c>
      <c r="N20">
        <f>IF(COUNT($C$6:E20)&lt;=6,0,TRUNC((230-M19)*0.9))</f>
        <v>41</v>
      </c>
      <c r="O20">
        <f>_xlfn.IFS(SUM(C20:E20)&lt;1,"",COUNT($C$6:E20)&gt;9,TRUNC((230-M19)*(0.9)),COUNT($C$6:E20)&lt;=9,0)</f>
        <v>41</v>
      </c>
      <c r="P20">
        <f>_xlfn.IFS(SUM(C20:E20)&lt;1,"",COUNT($C$6:E20)&gt;9,N20*3+H20,COUNT($C$6:E20)&lt;=9,0)</f>
        <v>610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222</v>
      </c>
      <c r="W20">
        <f>IF(COUNT(C20:E20)&lt;1,0,IF(COUNT($C$6:E20)&gt;9,D20+N20,0))</f>
        <v>199</v>
      </c>
      <c r="X20">
        <f>IF(COUNT(C20:E20)&lt;1,0,IF(COUNT($C$6:E20)&gt;9,E20+N20,0))</f>
        <v>189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182</v>
      </c>
      <c r="N21">
        <f>IF(COUNT($C$6:E21)&lt;=6,0,TRUNC((230-M20)*0.9))</f>
        <v>43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182</v>
      </c>
      <c r="N22">
        <f>IF(COUNT($C$6:E22)&lt;=6,0,TRUNC((230-M21)*0.9))</f>
        <v>43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182</v>
      </c>
      <c r="N23">
        <f>IF(COUNT($C$6:E23)&lt;=6,0,TRUNC((230-M22)*0.9))</f>
        <v>43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182</v>
      </c>
      <c r="N24">
        <f>IF(COUNT($C$6:E24)&lt;=6,0,TRUNC((230-M23)*0.9))</f>
        <v>43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182</v>
      </c>
      <c r="N25">
        <f>IF(COUNT($C$6:E25)&lt;=6,0,TRUNC((230-M24)*0.9))</f>
        <v>43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183</v>
      </c>
      <c r="D26">
        <v>194</v>
      </c>
      <c r="E26">
        <v>178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555</v>
      </c>
      <c r="I26">
        <f t="shared" si="5"/>
        <v>185</v>
      </c>
      <c r="J26">
        <f>_xlfn.IFS(SUM(C26:E26)&lt;1,"",SUM(C26:E26)&gt;=1,SUM($C$6:E26))</f>
        <v>7677</v>
      </c>
      <c r="K26">
        <f>_xlfn.IFS(COUNT(C26:E26)&lt;1,"",COUNT($C$6:E26)&gt;=1,COUNT($C$6:E26))</f>
        <v>42</v>
      </c>
      <c r="L26">
        <f>_xlfn.IFS(COUNT(C26:E26)&lt;1,"",AND(COUNT($C$6:E26)&lt;=9,$C$4&gt;1),$C$4,COUNT(C26:E26)&gt;=1,M26)</f>
        <v>182</v>
      </c>
      <c r="M26">
        <f>IF(COUNT($C$6:E26)&gt;=1,TRUNC(SUM($C$6:E26)/COUNT($C$6:E26)),0)</f>
        <v>182</v>
      </c>
      <c r="N26">
        <f>IF(COUNT($C$6:E26)&lt;=6,0,TRUNC((230-M25)*0.9))</f>
        <v>43</v>
      </c>
      <c r="O26">
        <f>_xlfn.IFS(SUM(C26:E26)&lt;1,"",COUNT($C$6:E26)&gt;9,TRUNC((230-M25)*(0.9)),COUNT($C$6:E26)&lt;=9,0)</f>
        <v>43</v>
      </c>
      <c r="P26">
        <f>_xlfn.IFS(SUM(C26:E26)&lt;1,"",COUNT($C$6:E26)&gt;9,N26*3+H26,COUNT($C$6:E26)&lt;=9,0)</f>
        <v>684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226</v>
      </c>
      <c r="W26">
        <f>IF(COUNT(C26:E26)&lt;1,0,IF(COUNT($C$6:E26)&gt;9,D26+N26,0))</f>
        <v>237</v>
      </c>
      <c r="X26">
        <f>IF(COUNT(C26:E26)&lt;1,0,IF(COUNT($C$6:E26)&gt;9,E26+N26,0))</f>
        <v>221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135</v>
      </c>
      <c r="D27">
        <v>147</v>
      </c>
      <c r="E27">
        <v>161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443</v>
      </c>
      <c r="I27">
        <f t="shared" si="5"/>
        <v>147</v>
      </c>
      <c r="J27">
        <f>_xlfn.IFS(SUM(C27:E27)&lt;1,"",SUM(C27:E27)&gt;=1,SUM($C$6:E27))</f>
        <v>8120</v>
      </c>
      <c r="K27">
        <f>_xlfn.IFS(COUNT(C27:E27)&lt;1,"",COUNT($C$6:E27)&gt;=1,COUNT($C$6:E27))</f>
        <v>45</v>
      </c>
      <c r="L27">
        <f>_xlfn.IFS(COUNT(C27:E27)&lt;1,"",AND(COUNT($C$6:E27)&lt;=9,$C$4&gt;1),$C$4,COUNT(C27:E27)&gt;=1,M27)</f>
        <v>180</v>
      </c>
      <c r="M27">
        <f>IF(COUNT($C$6:E27)&gt;=1,TRUNC(SUM($C$6:E27)/COUNT($C$6:E27)),0)</f>
        <v>180</v>
      </c>
      <c r="N27">
        <f>IF(COUNT($C$6:E27)&lt;=6,0,TRUNC((230-M26)*0.9))</f>
        <v>43</v>
      </c>
      <c r="O27">
        <f>_xlfn.IFS(SUM(C27:E27)&lt;1,"",COUNT($C$6:E27)&gt;9,TRUNC((230-M26)*(0.9)),COUNT($C$6:E27)&lt;=9,0)</f>
        <v>43</v>
      </c>
      <c r="P27">
        <f>_xlfn.IFS(SUM(C27:E27)&lt;1,"",COUNT($C$6:E27)&gt;9,N27*3+H27,COUNT($C$6:E27)&lt;=9,0)</f>
        <v>572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178</v>
      </c>
      <c r="W27">
        <f>IF(COUNT(C27:E27)&lt;1,0,IF(COUNT($C$6:E27)&gt;9,D27+N27,0))</f>
        <v>190</v>
      </c>
      <c r="X27">
        <f>IF(COUNT(C27:E27)&lt;1,0,IF(COUNT($C$6:E27)&gt;9,E27+N27,0))</f>
        <v>204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180</v>
      </c>
      <c r="N28">
        <f>IF(COUNT($C$6:E28)&lt;=6,0,TRUNC((230-M27)*0.9))</f>
        <v>45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202</v>
      </c>
      <c r="D29">
        <v>192</v>
      </c>
      <c r="E29">
        <v>162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556</v>
      </c>
      <c r="I29">
        <f t="shared" si="5"/>
        <v>185</v>
      </c>
      <c r="J29">
        <f>_xlfn.IFS(SUM(C29:E29)&lt;1,"",SUM(C29:E29)&gt;=1,SUM($C$6:E29))</f>
        <v>8676</v>
      </c>
      <c r="K29">
        <f>_xlfn.IFS(COUNT(C29:E29)&lt;1,"",COUNT($C$6:E29)&gt;=1,COUNT($C$6:E29))</f>
        <v>48</v>
      </c>
      <c r="L29">
        <f>_xlfn.IFS(COUNT(C29:E29)&lt;1,"",AND(COUNT($C$6:E29)&lt;=9,$C$4&gt;1),$C$4,COUNT(C29:E29)&gt;=1,M29)</f>
        <v>180</v>
      </c>
      <c r="M29">
        <f>IF(COUNT($C$6:E29)&gt;=1,TRUNC(SUM($C$6:E29)/COUNT($C$6:E29)),0)</f>
        <v>180</v>
      </c>
      <c r="N29">
        <f>IF(COUNT($C$6:E29)&lt;=6,0,TRUNC((230-M28)*0.9))</f>
        <v>45</v>
      </c>
      <c r="O29">
        <f>_xlfn.IFS(SUM(C29:E29)&lt;1,"",COUNT($C$6:E29)&gt;9,TRUNC((230-M28)*(0.9)),COUNT($C$6:E29)&lt;=9,0)</f>
        <v>45</v>
      </c>
      <c r="P29">
        <f>_xlfn.IFS(SUM(C29:E29)&lt;1,"",COUNT($C$6:E29)&gt;9,N29*3+H29,COUNT($C$6:E29)&lt;=9,0)</f>
        <v>691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247</v>
      </c>
      <c r="W29">
        <f>IF(COUNT(C29:E29)&lt;1,0,IF(COUNT($C$6:E29)&gt;9,D29+N29,0))</f>
        <v>237</v>
      </c>
      <c r="X29">
        <f>IF(COUNT(C29:E29)&lt;1,0,IF(COUNT($C$6:E29)&gt;9,E29+N29,0))</f>
        <v>207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137</v>
      </c>
      <c r="D30">
        <v>177</v>
      </c>
      <c r="E30">
        <v>137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451</v>
      </c>
      <c r="I30">
        <f t="shared" si="5"/>
        <v>150</v>
      </c>
      <c r="J30">
        <f>_xlfn.IFS(SUM(C30:E30)&lt;1,"",SUM(C30:E30)&gt;=1,SUM($C$6:E30))</f>
        <v>9127</v>
      </c>
      <c r="K30">
        <f>_xlfn.IFS(COUNT(C30:E30)&lt;1,"",COUNT($C$6:E30)&gt;=1,COUNT($C$6:E30))</f>
        <v>51</v>
      </c>
      <c r="L30">
        <f>_xlfn.IFS(COUNT(C30:E30)&lt;1,"",AND(COUNT($C$6:E30)&lt;=9,$C$4&gt;1),$C$4,COUNT(C30:E30)&gt;=1,M30)</f>
        <v>178</v>
      </c>
      <c r="M30">
        <f>IF(COUNT($C$6:E30)&gt;=1,TRUNC(SUM($C$6:E30)/COUNT($C$6:E30)),0)</f>
        <v>178</v>
      </c>
      <c r="N30">
        <f>IF(COUNT($C$6:E30)&lt;=6,0,TRUNC((230-M29)*0.9))</f>
        <v>45</v>
      </c>
      <c r="O30">
        <f>_xlfn.IFS(SUM(C30:E30)&lt;1,"",COUNT($C$6:E30)&gt;9,TRUNC((230-M29)*(0.9)),COUNT($C$6:E30)&lt;=9,0)</f>
        <v>45</v>
      </c>
      <c r="P30">
        <f>_xlfn.IFS(SUM(C30:E30)&lt;1,"",COUNT($C$6:E30)&gt;9,N30*3+H30,COUNT($C$6:E30)&lt;=9,0)</f>
        <v>586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182</v>
      </c>
      <c r="W30">
        <f>IF(COUNT(C30:E30)&lt;1,0,IF(COUNT($C$6:E30)&gt;9,D30+N30,0))</f>
        <v>222</v>
      </c>
      <c r="X30">
        <f>IF(COUNT(C30:E30)&lt;1,0,IF(COUNT($C$6:E30)&gt;9,E30+N30,0))</f>
        <v>182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159</v>
      </c>
      <c r="D31">
        <v>172</v>
      </c>
      <c r="E31">
        <v>209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540</v>
      </c>
      <c r="I31">
        <f t="shared" si="5"/>
        <v>180</v>
      </c>
      <c r="J31">
        <f>_xlfn.IFS(SUM(C31:E31)&lt;1,"",SUM(C31:E31)&gt;=1,SUM($C$6:E31))</f>
        <v>9667</v>
      </c>
      <c r="K31">
        <f>_xlfn.IFS(COUNT(C31:E31)&lt;1,"",COUNT($C$6:E31)&gt;=1,COUNT($C$6:E31))</f>
        <v>54</v>
      </c>
      <c r="L31">
        <f>_xlfn.IFS(COUNT(C31:E31)&lt;1,"",AND(COUNT($C$6:E31)&lt;=9,$C$4&gt;1),$C$4,COUNT(C31:E31)&gt;=1,M31)</f>
        <v>179</v>
      </c>
      <c r="M31">
        <f>IF(COUNT($C$6:E31)&gt;=1,TRUNC(SUM($C$6:E31)/COUNT($C$6:E31)),0)</f>
        <v>179</v>
      </c>
      <c r="N31">
        <f>IF(COUNT($C$6:E31)&lt;=6,0,TRUNC((230-M30)*0.9))</f>
        <v>46</v>
      </c>
      <c r="O31">
        <f>_xlfn.IFS(SUM(C31:E31)&lt;1,"",COUNT($C$6:E31)&gt;9,TRUNC((230-M30)*(0.9)),COUNT($C$6:E31)&lt;=9,0)</f>
        <v>46</v>
      </c>
      <c r="P31">
        <f>_xlfn.IFS(SUM(C31:E31)&lt;1,"",COUNT($C$6:E31)&gt;9,N31*3+H31,COUNT($C$6:E31)&lt;=9,0)</f>
        <v>678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205</v>
      </c>
      <c r="W31">
        <f>IF(COUNT(C31:E31)&lt;1,0,IF(COUNT($C$6:E31)&gt;9,D31+N31,0))</f>
        <v>218</v>
      </c>
      <c r="X31">
        <f>IF(COUNT(C31:E31)&lt;1,0,IF(COUNT($C$6:E31)&gt;9,E31+N31,0))</f>
        <v>255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179</v>
      </c>
      <c r="N32">
        <f>IF(COUNT($C$6:E32)&lt;=6,0,TRUNC((230-M31)*0.9))</f>
        <v>45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141</v>
      </c>
      <c r="D33">
        <v>166</v>
      </c>
      <c r="E33">
        <v>186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493</v>
      </c>
      <c r="I33">
        <f t="shared" si="5"/>
        <v>164</v>
      </c>
      <c r="J33">
        <f>_xlfn.IFS(SUM(C33:E33)&lt;1,"",SUM(C33:E33)&gt;=1,SUM($C$6:E33))</f>
        <v>10160</v>
      </c>
      <c r="K33">
        <f>_xlfn.IFS(COUNT(C33:E33)&lt;1,"",COUNT($C$6:E33)&gt;=1,COUNT($C$6:E33))</f>
        <v>57</v>
      </c>
      <c r="L33">
        <f>_xlfn.IFS(COUNT(C33:E33)&lt;1,"",AND(COUNT($C$6:E33)&lt;=9,$C$4&gt;1),$C$4,COUNT(C33:E33)&gt;=1,M33)</f>
        <v>178</v>
      </c>
      <c r="M33">
        <f>IF(COUNT($C$6:E33)&gt;=1,TRUNC(SUM($C$6:E33)/COUNT($C$6:E33)),0)</f>
        <v>178</v>
      </c>
      <c r="N33">
        <f>IF(COUNT($C$6:E33)&lt;=6,0,TRUNC((230-M32)*0.9))</f>
        <v>45</v>
      </c>
      <c r="O33">
        <f>_xlfn.IFS(SUM(C33:E33)&lt;1,"",COUNT($C$6:E33)&gt;9,TRUNC((230-M32)*(0.9)),COUNT($C$6:E33)&lt;=9,0)</f>
        <v>45</v>
      </c>
      <c r="P33">
        <f>_xlfn.IFS(SUM(C33:E33)&lt;1,"",COUNT($C$6:E33)&gt;9,N33*3+H33,COUNT($C$6:E33)&lt;=9,0)</f>
        <v>628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186</v>
      </c>
      <c r="W33">
        <f>IF(COUNT(C33:E33)&lt;1,0,IF(COUNT($C$6:E33)&gt;9,D33+N33,0))</f>
        <v>211</v>
      </c>
      <c r="X33">
        <f>IF(COUNT(C33:E33)&lt;1,0,IF(COUNT($C$6:E33)&gt;9,E33+N33,0))</f>
        <v>231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223</v>
      </c>
      <c r="D34">
        <v>212</v>
      </c>
      <c r="E34">
        <v>160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595</v>
      </c>
      <c r="I34">
        <f t="shared" si="5"/>
        <v>198</v>
      </c>
      <c r="J34">
        <f>_xlfn.IFS(SUM(C34:E34)&lt;1,"",SUM(C34:E34)&gt;=1,SUM($C$6:E34))</f>
        <v>10755</v>
      </c>
      <c r="K34">
        <f>_xlfn.IFS(COUNT(C34:E34)&lt;1,"",COUNT($C$6:E34)&gt;=1,COUNT($C$6:E34))</f>
        <v>60</v>
      </c>
      <c r="L34">
        <f>_xlfn.IFS(COUNT(C34:E34)&lt;1,"",AND(COUNT($C$6:E34)&lt;=9,$C$4&gt;1),$C$4,COUNT(C34:E34)&gt;=1,M34)</f>
        <v>179</v>
      </c>
      <c r="M34">
        <f>IF(COUNT($C$6:E34)&gt;=1,TRUNC(SUM($C$6:E34)/COUNT($C$6:E34)),0)</f>
        <v>179</v>
      </c>
      <c r="N34">
        <f>IF(COUNT($C$6:E34)&lt;=6,0,TRUNC((230-M33)*0.9))</f>
        <v>46</v>
      </c>
      <c r="O34">
        <f>_xlfn.IFS(SUM(C34:E34)&lt;1,"",COUNT($C$6:E34)&gt;9,TRUNC((230-M33)*(0.9)),COUNT($C$6:E34)&lt;=9,0)</f>
        <v>46</v>
      </c>
      <c r="P34">
        <f>_xlfn.IFS(SUM(C34:E34)&lt;1,"",COUNT($C$6:E34)&gt;9,N34*3+H34,COUNT($C$6:E34)&lt;=9,0)</f>
        <v>733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269</v>
      </c>
      <c r="W34">
        <f>IF(COUNT(C34:E34)&lt;1,0,IF(COUNT($C$6:E34)&gt;9,D34+N34,0))</f>
        <v>258</v>
      </c>
      <c r="X34">
        <f>IF(COUNT(C34:E34)&lt;1,0,IF(COUNT($C$6:E34)&gt;9,E34+N34,0))</f>
        <v>206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166</v>
      </c>
      <c r="D35">
        <v>169</v>
      </c>
      <c r="E35">
        <v>253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588</v>
      </c>
      <c r="I35">
        <f t="shared" si="5"/>
        <v>196</v>
      </c>
      <c r="J35">
        <f>_xlfn.IFS(SUM(C35:E35)&lt;1,"",SUM(C35:E35)&gt;=1,SUM($C$6:E35))</f>
        <v>11343</v>
      </c>
      <c r="K35">
        <f>_xlfn.IFS(COUNT(C35:E35)&lt;1,"",COUNT($C$6:E35)&gt;=1,COUNT($C$6:E35))</f>
        <v>63</v>
      </c>
      <c r="L35">
        <f>_xlfn.IFS(COUNT(C35:E35)&lt;1,"",AND(COUNT($C$6:E35)&lt;=9,$C$4&gt;1),$C$4,COUNT(C35:E35)&gt;=1,M35)</f>
        <v>180</v>
      </c>
      <c r="M35">
        <f>IF(COUNT($C$6:E35)&gt;=1,TRUNC(SUM($C$6:E35)/COUNT($C$6:E35)),0)</f>
        <v>180</v>
      </c>
      <c r="N35">
        <f>IF(COUNT($C$6:E35)&lt;=6,0,TRUNC((230-M34)*0.9))</f>
        <v>45</v>
      </c>
      <c r="O35">
        <f>_xlfn.IFS(SUM(C35:E35)&lt;1,"",COUNT($C$6:E35)&gt;9,TRUNC((230-M34)*(0.9)),COUNT($C$6:E35)&lt;=9,0)</f>
        <v>45</v>
      </c>
      <c r="P35">
        <f>_xlfn.IFS(SUM(C35:E35)&lt;1,"",COUNT($C$6:E35)&gt;9,N35*3+H35,COUNT($C$6:E35)&lt;=9,0)</f>
        <v>723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211</v>
      </c>
      <c r="W35">
        <f>IF(COUNT(C35:E35)&lt;1,0,IF(COUNT($C$6:E35)&gt;9,D35+N35,0))</f>
        <v>214</v>
      </c>
      <c r="X35">
        <f>IF(COUNT(C35:E35)&lt;1,0,IF(COUNT($C$6:E35)&gt;9,E35+N35,0))</f>
        <v>298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186.76190476190476</v>
      </c>
      <c r="D36" s="2">
        <f>(IF(COUNT(D6:D35)=0," ",(SUM(D6:D35))/COUNT(D6:D35)))</f>
        <v>183.57142857142858</v>
      </c>
      <c r="E36" s="2">
        <f>(IF(COUNT(E6:E35)=0," ",(SUM(E6:E35))/COUNT(E6:E35)))</f>
        <v>169.8095238095238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96EE-BB00-414E-98BF-737F62985300}">
  <sheetPr codeName="Sheet10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8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29</v>
      </c>
      <c r="R2">
        <v>0</v>
      </c>
    </row>
    <row r="3" spans="1:29" x14ac:dyDescent="0.2">
      <c r="A3" t="s">
        <v>45</v>
      </c>
      <c r="B3" s="3" t="s">
        <v>56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171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234</v>
      </c>
      <c r="W5">
        <f>MAX(V6:X35)</f>
        <v>288</v>
      </c>
    </row>
    <row r="6" spans="1:29" x14ac:dyDescent="0.2">
      <c r="A6" t="s">
        <v>7</v>
      </c>
      <c r="B6" s="7">
        <f>Calendar!B6</f>
        <v>43348</v>
      </c>
      <c r="C6">
        <v>138</v>
      </c>
      <c r="D6">
        <v>199</v>
      </c>
      <c r="E6">
        <v>159</v>
      </c>
      <c r="H6">
        <f t="shared" ref="H6:H35" si="0">IF(COUNT(C6:E6)&lt;1," ",SUM(C6:E6))</f>
        <v>496</v>
      </c>
      <c r="I6">
        <f>IF(COUNT(C6:E6)&lt;1," ",TRUNC(H6/COUNT(C6:E6)))</f>
        <v>165</v>
      </c>
      <c r="J6">
        <f>_xlfn.IFS(SUM(C6:E6)&lt;1,"",SUM(C6:E6)&gt;=1,SUM($C$6:E6))</f>
        <v>496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171</v>
      </c>
      <c r="M6">
        <f>IF(COUNT($C$6:E6)&gt;=1,TRUNC(SUM($C$6:E6)/COUNT($C$6:E6)),0)</f>
        <v>165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159</v>
      </c>
      <c r="D7">
        <v>165</v>
      </c>
      <c r="E7">
        <v>207</v>
      </c>
      <c r="H7">
        <f t="shared" si="0"/>
        <v>531</v>
      </c>
      <c r="I7">
        <f t="shared" ref="I7:I35" si="5">IF(COUNT(C7:E7)&lt;1," ",TRUNC(H7/COUNT(C7:E7)))</f>
        <v>177</v>
      </c>
      <c r="J7">
        <f>_xlfn.IFS(SUM(C7:E7)&lt;1,"",SUM(C7:E7)&gt;=1,SUM($C$6:E7))</f>
        <v>1027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171</v>
      </c>
      <c r="M7">
        <f>IF(COUNT($C$6:E7)&gt;=1,TRUNC(SUM($C$6:E7)/COUNT($C$6:E7)),0)</f>
        <v>171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160</v>
      </c>
      <c r="D8">
        <v>155</v>
      </c>
      <c r="E8">
        <v>144</v>
      </c>
      <c r="H8">
        <f t="shared" si="0"/>
        <v>459</v>
      </c>
      <c r="I8">
        <f t="shared" si="5"/>
        <v>153</v>
      </c>
      <c r="J8">
        <f>_xlfn.IFS(SUM(C8:E8)&lt;1,"",SUM(C8:E8)&gt;=1,SUM($C$6:E8))</f>
        <v>1486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171</v>
      </c>
      <c r="M8">
        <f>IF(COUNT($C$6:E8)&gt;=1,TRUNC(SUM($C$6:E8)/COUNT($C$6:E8)),0)</f>
        <v>165</v>
      </c>
      <c r="N8">
        <f>IF(COUNT($C$6:E8)&lt;=6,0,TRUNC((230-M7)*0.9))</f>
        <v>53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115</v>
      </c>
      <c r="D9">
        <v>171</v>
      </c>
      <c r="E9">
        <v>212</v>
      </c>
      <c r="H9">
        <f t="shared" si="0"/>
        <v>498</v>
      </c>
      <c r="I9">
        <f t="shared" si="5"/>
        <v>166</v>
      </c>
      <c r="J9">
        <f>_xlfn.IFS(SUM(C9:E9)&lt;1,"",SUM(C9:E9)&gt;=1,SUM($C$6:E9))</f>
        <v>1984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165</v>
      </c>
      <c r="M9">
        <f>IF(COUNT($C$6:E9)&gt;=1,TRUNC(SUM($C$6:E9)/COUNT($C$6:E9)),0)</f>
        <v>165</v>
      </c>
      <c r="N9">
        <f>IF(COUNT($C$6:E9)&lt;=6,0,TRUNC((230-M8)*0.9))</f>
        <v>58</v>
      </c>
      <c r="O9">
        <f>_xlfn.IFS(SUM(C9:E9)&lt;1,"",COUNT($C$6:E9)&gt;9,TRUNC((230-M8)*(0.9)),COUNT($C$6:E9)&lt;=9,0)</f>
        <v>58</v>
      </c>
      <c r="P9">
        <f>_xlfn.IFS(SUM(C9:E9)&lt;1,"",COUNT($C$6:E9)&gt;9,N9*3+H9,COUNT($C$6:E9)&lt;=9,0)</f>
        <v>672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173</v>
      </c>
      <c r="W9">
        <f>IF(COUNT(C9:E9)&lt;1,0,IF(COUNT($C$6:E9)&gt;9,D9+N9,0))</f>
        <v>229</v>
      </c>
      <c r="X9">
        <f>IF(COUNT(C9:E9)&lt;1,0,IF(COUNT($C$6:E9)&gt;9,E9+N9,0))</f>
        <v>270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224</v>
      </c>
      <c r="D10">
        <v>161</v>
      </c>
      <c r="E10">
        <v>188</v>
      </c>
      <c r="F10" t="str">
        <f>IF(COUNT(C10:E10)&lt;1," ",IF(AND(C10&gt;M9,D10&gt;M9,E10&gt;M9,COUNT($C$6:E9)&gt;=12),"*"," "))</f>
        <v xml:space="preserve"> </v>
      </c>
      <c r="H10">
        <f t="shared" si="0"/>
        <v>573</v>
      </c>
      <c r="I10">
        <f t="shared" si="5"/>
        <v>191</v>
      </c>
      <c r="J10">
        <f>_xlfn.IFS(SUM(C10:E10)&lt;1,"",SUM(C10:E10)&gt;=1,SUM($C$6:E10))</f>
        <v>2557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170</v>
      </c>
      <c r="M10">
        <f>IF(COUNT($C$6:E10)&gt;=1,TRUNC(SUM($C$6:E10)/COUNT($C$6:E10)),0)</f>
        <v>170</v>
      </c>
      <c r="N10">
        <f>IF(COUNT($C$6:E10)&lt;=6,0,TRUNC((230-M9)*0.9))</f>
        <v>58</v>
      </c>
      <c r="O10">
        <f>_xlfn.IFS(SUM(C10:E10)&lt;1,"",COUNT($C$6:E10)&gt;9,TRUNC((230-M9)*(0.9)),COUNT($C$6:E10)&lt;=9,0)</f>
        <v>58</v>
      </c>
      <c r="P10">
        <f>_xlfn.IFS(SUM(C10:E10)&lt;1,"",COUNT($C$6:E10)&gt;9,N10*3+H10,COUNT($C$6:E10)&lt;=9,0)</f>
        <v>747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282</v>
      </c>
      <c r="W10">
        <f>IF(COUNT(C10:E10)&lt;1,0,IF(COUNT($C$6:E10)&gt;9,D10+N10,0))</f>
        <v>219</v>
      </c>
      <c r="X10">
        <f>IF(COUNT(C10:E10)&lt;1,0,IF(COUNT($C$6:E10)&gt;9,E10+N10,0))</f>
        <v>246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159</v>
      </c>
      <c r="D11">
        <v>223</v>
      </c>
      <c r="E11">
        <v>234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616</v>
      </c>
      <c r="I11">
        <f t="shared" si="5"/>
        <v>205</v>
      </c>
      <c r="J11">
        <f>_xlfn.IFS(SUM(C11:E11)&lt;1,"",SUM(C11:E11)&gt;=1,SUM($C$6:E11))</f>
        <v>3173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176</v>
      </c>
      <c r="M11">
        <f>IF(COUNT($C$6:E11)&gt;=1,TRUNC(SUM($C$6:E11)/COUNT($C$6:E11)),0)</f>
        <v>176</v>
      </c>
      <c r="N11">
        <f>IF(COUNT($C$6:E11)&lt;=6,0,TRUNC((230-M10)*0.9))</f>
        <v>54</v>
      </c>
      <c r="O11">
        <f>_xlfn.IFS(SUM(C11:E11)&lt;1,"",COUNT($C$6:E11)&gt;9,TRUNC((230-M10)*(0.9)),COUNT($C$6:E11)&lt;=9,0)</f>
        <v>54</v>
      </c>
      <c r="P11">
        <f>_xlfn.IFS(SUM(C11:E11)&lt;1,"",COUNT($C$6:E11)&gt;9,N11*3+H11,COUNT($C$6:E11)&lt;=9,0)</f>
        <v>778</v>
      </c>
      <c r="Q11" t="str">
        <f t="shared" si="1"/>
        <v xml:space="preserve"> </v>
      </c>
      <c r="R11">
        <f t="shared" si="2"/>
        <v>234</v>
      </c>
      <c r="S11" t="str">
        <f>IF(COUNT($C$6:E11)&gt;9,IF(P11=MAX($P$6:$P$35),P11," "),"")</f>
        <v xml:space="preserve"> </v>
      </c>
      <c r="T11">
        <f t="shared" si="3"/>
        <v>288</v>
      </c>
      <c r="V11">
        <f>IF(COUNT(C11:E11)&lt;1,0,IF(COUNT($C$6:E11)&gt;9,C11+N11,0))</f>
        <v>213</v>
      </c>
      <c r="W11">
        <f>IF(COUNT(C11:E11)&lt;1,0,IF(COUNT($C$6:E11)&gt;9,D11+N11,0))</f>
        <v>277</v>
      </c>
      <c r="X11">
        <f>IF(COUNT(C11:E11)&lt;1,0,IF(COUNT($C$6:E11)&gt;9,E11+N11,0))</f>
        <v>288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232</v>
      </c>
      <c r="D12">
        <v>202</v>
      </c>
      <c r="E12">
        <v>224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658</v>
      </c>
      <c r="I12">
        <f t="shared" si="5"/>
        <v>219</v>
      </c>
      <c r="J12">
        <f>_xlfn.IFS(SUM(C12:E12)&lt;1,"",SUM(C12:E12)&gt;=1,SUM($C$6:E12))</f>
        <v>3831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182</v>
      </c>
      <c r="M12">
        <f>IF(COUNT($C$6:E12)&gt;=1,TRUNC(SUM($C$6:E12)/COUNT($C$6:E12)),0)</f>
        <v>182</v>
      </c>
      <c r="N12">
        <f>IF(COUNT($C$6:E12)&lt;=6,0,TRUNC((230-M11)*0.9))</f>
        <v>48</v>
      </c>
      <c r="O12">
        <f>_xlfn.IFS(SUM(C12:E12)&lt;1,"",COUNT($C$6:E12)&gt;9,TRUNC((230-M11)*(0.9)),COUNT($C$6:E12)&lt;=9,0)</f>
        <v>48</v>
      </c>
      <c r="P12">
        <f>_xlfn.IFS(SUM(C12:E12)&lt;1,"",COUNT($C$6:E12)&gt;9,N12*3+H12,COUNT($C$6:E12)&lt;=9,0)</f>
        <v>802</v>
      </c>
      <c r="Q12">
        <f t="shared" si="1"/>
        <v>658</v>
      </c>
      <c r="R12" t="str">
        <f t="shared" si="2"/>
        <v xml:space="preserve"> </v>
      </c>
      <c r="S12">
        <f>IF(COUNT($C$6:E12)&gt;9,IF(P12=MAX($P$6:$P$35),P12," "),"")</f>
        <v>802</v>
      </c>
      <c r="T12" t="str">
        <f t="shared" si="3"/>
        <v xml:space="preserve"> </v>
      </c>
      <c r="V12">
        <f>IF(COUNT(C12:E12)&lt;1,0,IF(COUNT($C$6:E12)&gt;9,C12+N12,0))</f>
        <v>280</v>
      </c>
      <c r="W12">
        <f>IF(COUNT(C12:E12)&lt;1,0,IF(COUNT($C$6:E12)&gt;9,D12+N12,0))</f>
        <v>250</v>
      </c>
      <c r="X12">
        <f>IF(COUNT(C12:E12)&lt;1,0,IF(COUNT($C$6:E12)&gt;9,E12+N12,0))</f>
        <v>272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151</v>
      </c>
      <c r="D13">
        <v>179</v>
      </c>
      <c r="E13">
        <v>137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467</v>
      </c>
      <c r="I13">
        <f t="shared" si="5"/>
        <v>155</v>
      </c>
      <c r="J13">
        <f>_xlfn.IFS(SUM(C13:E13)&lt;1,"",SUM(C13:E13)&gt;=1,SUM($C$6:E13))</f>
        <v>4298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179</v>
      </c>
      <c r="M13">
        <f>IF(COUNT($C$6:E13)&gt;=1,TRUNC(SUM($C$6:E13)/COUNT($C$6:E13)),0)</f>
        <v>179</v>
      </c>
      <c r="N13">
        <f>IF(COUNT($C$6:E13)&lt;=6,0,TRUNC((230-M12)*0.9))</f>
        <v>43</v>
      </c>
      <c r="O13">
        <f>_xlfn.IFS(SUM(C13:E13)&lt;1,"",COUNT($C$6:E13)&gt;9,TRUNC((230-M12)*(0.9)),COUNT($C$6:E13)&lt;=9,0)</f>
        <v>43</v>
      </c>
      <c r="P13">
        <f>_xlfn.IFS(SUM(C13:E13)&lt;1,"",COUNT($C$6:E13)&gt;9,N13*3+H13,COUNT($C$6:E13)&lt;=9,0)</f>
        <v>596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194</v>
      </c>
      <c r="W13">
        <f>IF(COUNT(C13:E13)&lt;1,0,IF(COUNT($C$6:E13)&gt;9,D13+N13,0))</f>
        <v>222</v>
      </c>
      <c r="X13">
        <f>IF(COUNT(C13:E13)&lt;1,0,IF(COUNT($C$6:E13)&gt;9,E13+N13,0))</f>
        <v>180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167</v>
      </c>
      <c r="D14">
        <v>143</v>
      </c>
      <c r="E14">
        <v>156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466</v>
      </c>
      <c r="I14">
        <f t="shared" si="5"/>
        <v>155</v>
      </c>
      <c r="J14">
        <f>_xlfn.IFS(SUM(C14:E14)&lt;1,"",SUM(C14:E14)&gt;=1,SUM($C$6:E14))</f>
        <v>4764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176</v>
      </c>
      <c r="M14">
        <f>IF(COUNT($C$6:E14)&gt;=1,TRUNC(SUM($C$6:E14)/COUNT($C$6:E14)),0)</f>
        <v>176</v>
      </c>
      <c r="N14">
        <f>IF(COUNT($C$6:E14)&lt;=6,0,TRUNC((230-M13)*0.9))</f>
        <v>45</v>
      </c>
      <c r="O14">
        <f>_xlfn.IFS(SUM(C14:E14)&lt;1,"",COUNT($C$6:E14)&gt;9,TRUNC((230-M13)*(0.9)),COUNT($C$6:E14)&lt;=9,0)</f>
        <v>45</v>
      </c>
      <c r="P14">
        <f>_xlfn.IFS(SUM(C14:E14)&lt;1,"",COUNT($C$6:E14)&gt;9,N14*3+H14,COUNT($C$6:E14)&lt;=9,0)</f>
        <v>601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212</v>
      </c>
      <c r="W14">
        <f>IF(COUNT(C14:E14)&lt;1,0,IF(COUNT($C$6:E14)&gt;9,D14+N14,0))</f>
        <v>188</v>
      </c>
      <c r="X14">
        <f>IF(COUNT(C14:E14)&lt;1,0,IF(COUNT($C$6:E14)&gt;9,E14+N14,0))</f>
        <v>201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139</v>
      </c>
      <c r="D15">
        <v>225</v>
      </c>
      <c r="E15">
        <v>149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513</v>
      </c>
      <c r="I15">
        <f t="shared" si="5"/>
        <v>171</v>
      </c>
      <c r="J15">
        <f>_xlfn.IFS(SUM(C15:E15)&lt;1,"",SUM(C15:E15)&gt;=1,SUM($C$6:E15))</f>
        <v>5277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175</v>
      </c>
      <c r="M15">
        <f>IF(COUNT($C$6:E15)&gt;=1,TRUNC(SUM($C$6:E15)/COUNT($C$6:E15)),0)</f>
        <v>175</v>
      </c>
      <c r="N15">
        <f>IF(COUNT($C$6:E15)&lt;=6,0,TRUNC((230-M14)*0.9))</f>
        <v>48</v>
      </c>
      <c r="O15">
        <f>_xlfn.IFS(SUM(C15:E15)&lt;1,"",COUNT($C$6:E15)&gt;9,TRUNC((230-M14)*(0.9)),COUNT($C$6:E15)&lt;=9,0)</f>
        <v>48</v>
      </c>
      <c r="P15">
        <f>_xlfn.IFS(SUM(C15:E15)&lt;1,"",COUNT($C$6:E15)&gt;9,N15*3+H15,COUNT($C$6:E15)&lt;=9,0)</f>
        <v>657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187</v>
      </c>
      <c r="W15">
        <f>IF(COUNT(C15:E15)&lt;1,0,IF(COUNT($C$6:E15)&gt;9,D15+N15,0))</f>
        <v>273</v>
      </c>
      <c r="X15">
        <f>IF(COUNT(C15:E15)&lt;1,0,IF(COUNT($C$6:E15)&gt;9,E15+N15,0))</f>
        <v>197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160</v>
      </c>
      <c r="D16">
        <v>132</v>
      </c>
      <c r="E16">
        <v>176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468</v>
      </c>
      <c r="I16">
        <f t="shared" si="5"/>
        <v>156</v>
      </c>
      <c r="J16">
        <f>_xlfn.IFS(SUM(C16:E16)&lt;1,"",SUM(C16:E16)&gt;=1,SUM($C$6:E16))</f>
        <v>5745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174</v>
      </c>
      <c r="M16">
        <f>IF(COUNT($C$6:E16)&gt;=1,TRUNC(SUM($C$6:E16)/COUNT($C$6:E16)),0)</f>
        <v>174</v>
      </c>
      <c r="N16">
        <f>IF(COUNT($C$6:E16)&lt;=6,0,TRUNC((230-M15)*0.9))</f>
        <v>49</v>
      </c>
      <c r="O16">
        <f>_xlfn.IFS(SUM(C16:E16)&lt;1,"",COUNT($C$6:E16)&gt;9,TRUNC((230-M15)*(0.9)),COUNT($C$6:E16)&lt;=9,0)</f>
        <v>49</v>
      </c>
      <c r="P16">
        <f>_xlfn.IFS(SUM(C16:E16)&lt;1,"",COUNT($C$6:E16)&gt;9,N16*3+H16,COUNT($C$6:E16)&lt;=9,0)</f>
        <v>615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209</v>
      </c>
      <c r="W16">
        <f>IF(COUNT(C16:E16)&lt;1,0,IF(COUNT($C$6:E16)&gt;9,D16+N16,0))</f>
        <v>181</v>
      </c>
      <c r="X16">
        <f>IF(COUNT(C16:E16)&lt;1,0,IF(COUNT($C$6:E16)&gt;9,E16+N16,0))</f>
        <v>225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171</v>
      </c>
      <c r="D17">
        <v>159</v>
      </c>
      <c r="E17">
        <v>143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473</v>
      </c>
      <c r="I17">
        <f t="shared" si="5"/>
        <v>157</v>
      </c>
      <c r="J17">
        <f>_xlfn.IFS(SUM(C17:E17)&lt;1,"",SUM(C17:E17)&gt;=1,SUM($C$6:E17))</f>
        <v>6218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172</v>
      </c>
      <c r="M17">
        <f>IF(COUNT($C$6:E17)&gt;=1,TRUNC(SUM($C$6:E17)/COUNT($C$6:E17)),0)</f>
        <v>172</v>
      </c>
      <c r="N17">
        <f>IF(COUNT($C$6:E17)&lt;=6,0,TRUNC((230-M16)*0.9))</f>
        <v>50</v>
      </c>
      <c r="O17">
        <f>_xlfn.IFS(SUM(C17:E17)&lt;1,"",COUNT($C$6:E17)&gt;9,TRUNC((230-M16)*(0.9)),COUNT($C$6:E17)&lt;=9,0)</f>
        <v>50</v>
      </c>
      <c r="P17">
        <f>_xlfn.IFS(SUM(C17:E17)&lt;1,"",COUNT($C$6:E17)&gt;9,N17*3+H17,COUNT($C$6:E17)&lt;=9,0)</f>
        <v>623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221</v>
      </c>
      <c r="W17">
        <f>IF(COUNT(C17:E17)&lt;1,0,IF(COUNT($C$6:E17)&gt;9,D17+N17,0))</f>
        <v>209</v>
      </c>
      <c r="X17">
        <f>IF(COUNT(C17:E17)&lt;1,0,IF(COUNT($C$6:E17)&gt;9,E17+N17,0))</f>
        <v>193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124</v>
      </c>
      <c r="D18">
        <v>157</v>
      </c>
      <c r="E18">
        <v>173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454</v>
      </c>
      <c r="I18">
        <f t="shared" si="5"/>
        <v>151</v>
      </c>
      <c r="J18">
        <f>_xlfn.IFS(SUM(C18:E18)&lt;1,"",SUM(C18:E18)&gt;=1,SUM($C$6:E18))</f>
        <v>6672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171</v>
      </c>
      <c r="M18">
        <f>IF(COUNT($C$6:E18)&gt;=1,TRUNC(SUM($C$6:E18)/COUNT($C$6:E18)),0)</f>
        <v>171</v>
      </c>
      <c r="N18">
        <f>IF(COUNT($C$6:E18)&lt;=6,0,TRUNC((230-M17)*0.9))</f>
        <v>52</v>
      </c>
      <c r="O18">
        <f>_xlfn.IFS(SUM(C18:E18)&lt;1,"",COUNT($C$6:E18)&gt;9,TRUNC((230-M17)*(0.9)),COUNT($C$6:E18)&lt;=9,0)</f>
        <v>52</v>
      </c>
      <c r="P18">
        <f>_xlfn.IFS(SUM(C18:E18)&lt;1,"",COUNT($C$6:E18)&gt;9,N18*3+H18,COUNT($C$6:E18)&lt;=9,0)</f>
        <v>610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176</v>
      </c>
      <c r="W18">
        <f>IF(COUNT(C18:E18)&lt;1,0,IF(COUNT($C$6:E18)&gt;9,D18+N18,0))</f>
        <v>209</v>
      </c>
      <c r="X18">
        <f>IF(COUNT(C18:E18)&lt;1,0,IF(COUNT($C$6:E18)&gt;9,E18+N18,0))</f>
        <v>225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184</v>
      </c>
      <c r="D19">
        <v>167</v>
      </c>
      <c r="E19">
        <v>144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495</v>
      </c>
      <c r="I19">
        <f t="shared" si="5"/>
        <v>165</v>
      </c>
      <c r="J19">
        <f>_xlfn.IFS(SUM(C19:E19)&lt;1,"",SUM(C19:E19)&gt;=1,SUM($C$6:E19))</f>
        <v>7167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170</v>
      </c>
      <c r="M19">
        <f>IF(COUNT($C$6:E19)&gt;=1,TRUNC(SUM($C$6:E19)/COUNT($C$6:E19)),0)</f>
        <v>170</v>
      </c>
      <c r="N19">
        <f>IF(COUNT($C$6:E19)&lt;=6,0,TRUNC((230-M18)*0.9))</f>
        <v>53</v>
      </c>
      <c r="O19">
        <f>_xlfn.IFS(SUM(C19:E19)&lt;1,"",COUNT($C$6:E19)&gt;9,TRUNC((230-M18)*(0.9)),COUNT($C$6:E19)&lt;=9,0)</f>
        <v>53</v>
      </c>
      <c r="P19">
        <f>_xlfn.IFS(SUM(C19:E19)&lt;1,"",COUNT($C$6:E19)&gt;9,N19*3+H19,COUNT($C$6:E19)&lt;=9,0)</f>
        <v>654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237</v>
      </c>
      <c r="W19">
        <f>IF(COUNT(C19:E19)&lt;1,0,IF(COUNT($C$6:E19)&gt;9,D19+N19,0))</f>
        <v>220</v>
      </c>
      <c r="X19">
        <f>IF(COUNT(C19:E19)&lt;1,0,IF(COUNT($C$6:E19)&gt;9,E19+N19,0))</f>
        <v>197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177</v>
      </c>
      <c r="D20">
        <v>173</v>
      </c>
      <c r="E20">
        <v>141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491</v>
      </c>
      <c r="I20">
        <f t="shared" si="5"/>
        <v>163</v>
      </c>
      <c r="J20">
        <f>_xlfn.IFS(SUM(C20:E20)&lt;1,"",SUM(C20:E20)&gt;=1,SUM($C$6:E20))</f>
        <v>7658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170</v>
      </c>
      <c r="M20">
        <f>IF(COUNT($C$6:E20)&gt;=1,TRUNC(SUM($C$6:E20)/COUNT($C$6:E20)),0)</f>
        <v>170</v>
      </c>
      <c r="N20">
        <f>IF(COUNT($C$6:E20)&lt;=6,0,TRUNC((230-M19)*0.9))</f>
        <v>54</v>
      </c>
      <c r="O20">
        <f>_xlfn.IFS(SUM(C20:E20)&lt;1,"",COUNT($C$6:E20)&gt;9,TRUNC((230-M19)*(0.9)),COUNT($C$6:E20)&lt;=9,0)</f>
        <v>54</v>
      </c>
      <c r="P20">
        <f>_xlfn.IFS(SUM(C20:E20)&lt;1,"",COUNT($C$6:E20)&gt;9,N20*3+H20,COUNT($C$6:E20)&lt;=9,0)</f>
        <v>653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231</v>
      </c>
      <c r="W20">
        <f>IF(COUNT(C20:E20)&lt;1,0,IF(COUNT($C$6:E20)&gt;9,D20+N20,0))</f>
        <v>227</v>
      </c>
      <c r="X20">
        <f>IF(COUNT(C20:E20)&lt;1,0,IF(COUNT($C$6:E20)&gt;9,E20+N20,0))</f>
        <v>195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172</v>
      </c>
      <c r="D21">
        <v>147</v>
      </c>
      <c r="E21">
        <v>135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454</v>
      </c>
      <c r="I21">
        <f t="shared" si="5"/>
        <v>151</v>
      </c>
      <c r="J21">
        <f>_xlfn.IFS(SUM(C21:E21)&lt;1,"",SUM(C21:E21)&gt;=1,SUM($C$6:E21))</f>
        <v>8112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169</v>
      </c>
      <c r="M21">
        <f>IF(COUNT($C$6:E21)&gt;=1,TRUNC(SUM($C$6:E21)/COUNT($C$6:E21)),0)</f>
        <v>169</v>
      </c>
      <c r="N21">
        <f>IF(COUNT($C$6:E21)&lt;=6,0,TRUNC((230-M20)*0.9))</f>
        <v>54</v>
      </c>
      <c r="O21">
        <f>_xlfn.IFS(SUM(C21:E21)&lt;1,"",COUNT($C$6:E21)&gt;9,TRUNC((230-M20)*(0.9)),COUNT($C$6:E21)&lt;=9,0)</f>
        <v>54</v>
      </c>
      <c r="P21">
        <f>_xlfn.IFS(SUM(C21:E21)&lt;1,"",COUNT($C$6:E21)&gt;9,N21*3+H21,COUNT($C$6:E21)&lt;=9,0)</f>
        <v>616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226</v>
      </c>
      <c r="W21">
        <f>IF(COUNT(C21:E21)&lt;1,0,IF(COUNT($C$6:E21)&gt;9,D21+N21,0))</f>
        <v>201</v>
      </c>
      <c r="X21">
        <f>IF(COUNT(C21:E21)&lt;1,0,IF(COUNT($C$6:E21)&gt;9,E21+N21,0))</f>
        <v>189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176</v>
      </c>
      <c r="D22">
        <v>182</v>
      </c>
      <c r="E22">
        <v>187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545</v>
      </c>
      <c r="I22">
        <f t="shared" si="5"/>
        <v>181</v>
      </c>
      <c r="J22">
        <f>_xlfn.IFS(SUM(C22:E22)&lt;1,"",SUM(C22:E22)&gt;=1,SUM($C$6:E22))</f>
        <v>8657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169</v>
      </c>
      <c r="M22">
        <f>IF(COUNT($C$6:E22)&gt;=1,TRUNC(SUM($C$6:E22)/COUNT($C$6:E22)),0)</f>
        <v>169</v>
      </c>
      <c r="N22">
        <f>IF(COUNT($C$6:E22)&lt;=6,0,TRUNC((230-M21)*0.9))</f>
        <v>54</v>
      </c>
      <c r="O22">
        <f>_xlfn.IFS(SUM(C22:E22)&lt;1,"",COUNT($C$6:E22)&gt;9,TRUNC((230-M21)*(0.9)),COUNT($C$6:E22)&lt;=9,0)</f>
        <v>54</v>
      </c>
      <c r="P22">
        <f>_xlfn.IFS(SUM(C22:E22)&lt;1,"",COUNT($C$6:E22)&gt;9,N22*3+H22,COUNT($C$6:E22)&lt;=9,0)</f>
        <v>707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230</v>
      </c>
      <c r="W22">
        <f>IF(COUNT(C22:E22)&lt;1,0,IF(COUNT($C$6:E22)&gt;9,D22+N22,0))</f>
        <v>236</v>
      </c>
      <c r="X22">
        <f>IF(COUNT(C22:E22)&lt;1,0,IF(COUNT($C$6:E22)&gt;9,E22+N22,0))</f>
        <v>241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178</v>
      </c>
      <c r="D23">
        <v>180</v>
      </c>
      <c r="E23">
        <v>148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506</v>
      </c>
      <c r="I23">
        <f t="shared" si="5"/>
        <v>168</v>
      </c>
      <c r="J23">
        <f>_xlfn.IFS(SUM(C23:E23)&lt;1,"",SUM(C23:E23)&gt;=1,SUM($C$6:E23))</f>
        <v>9163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169</v>
      </c>
      <c r="M23">
        <f>IF(COUNT($C$6:E23)&gt;=1,TRUNC(SUM($C$6:E23)/COUNT($C$6:E23)),0)</f>
        <v>169</v>
      </c>
      <c r="N23">
        <f>IF(COUNT($C$6:E23)&lt;=6,0,TRUNC((230-M22)*0.9))</f>
        <v>54</v>
      </c>
      <c r="O23">
        <f>_xlfn.IFS(SUM(C23:E23)&lt;1,"",COUNT($C$6:E23)&gt;9,TRUNC((230-M22)*(0.9)),COUNT($C$6:E23)&lt;=9,0)</f>
        <v>54</v>
      </c>
      <c r="P23">
        <f>_xlfn.IFS(SUM(C23:E23)&lt;1,"",COUNT($C$6:E23)&gt;9,N23*3+H23,COUNT($C$6:E23)&lt;=9,0)</f>
        <v>668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232</v>
      </c>
      <c r="W23">
        <f>IF(COUNT(C23:E23)&lt;1,0,IF(COUNT($C$6:E23)&gt;9,D23+N23,0))</f>
        <v>234</v>
      </c>
      <c r="X23">
        <f>IF(COUNT(C23:E23)&lt;1,0,IF(COUNT($C$6:E23)&gt;9,E23+N23,0))</f>
        <v>202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153</v>
      </c>
      <c r="D24">
        <v>176</v>
      </c>
      <c r="E24">
        <v>176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505</v>
      </c>
      <c r="I24">
        <f t="shared" si="5"/>
        <v>168</v>
      </c>
      <c r="J24">
        <f>_xlfn.IFS(SUM(C24:E24)&lt;1,"",SUM(C24:E24)&gt;=1,SUM($C$6:E24))</f>
        <v>9668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169</v>
      </c>
      <c r="M24">
        <f>IF(COUNT($C$6:E24)&gt;=1,TRUNC(SUM($C$6:E24)/COUNT($C$6:E24)),0)</f>
        <v>169</v>
      </c>
      <c r="N24">
        <f>IF(COUNT($C$6:E24)&lt;=6,0,TRUNC((230-M23)*0.9))</f>
        <v>54</v>
      </c>
      <c r="O24">
        <f>_xlfn.IFS(SUM(C24:E24)&lt;1,"",COUNT($C$6:E24)&gt;9,TRUNC((230-M23)*(0.9)),COUNT($C$6:E24)&lt;=9,0)</f>
        <v>54</v>
      </c>
      <c r="P24">
        <f>_xlfn.IFS(SUM(C24:E24)&lt;1,"",COUNT($C$6:E24)&gt;9,N24*3+H24,COUNT($C$6:E24)&lt;=9,0)</f>
        <v>667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207</v>
      </c>
      <c r="W24">
        <f>IF(COUNT(C24:E24)&lt;1,0,IF(COUNT($C$6:E24)&gt;9,D24+N24,0))</f>
        <v>230</v>
      </c>
      <c r="X24">
        <f>IF(COUNT(C24:E24)&lt;1,0,IF(COUNT($C$6:E24)&gt;9,E24+N24,0))</f>
        <v>230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160</v>
      </c>
      <c r="D25">
        <v>164</v>
      </c>
      <c r="E25">
        <v>134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458</v>
      </c>
      <c r="I25">
        <f t="shared" si="5"/>
        <v>152</v>
      </c>
      <c r="J25">
        <f>_xlfn.IFS(SUM(C25:E25)&lt;1,"",SUM(C25:E25)&gt;=1,SUM($C$6:E25))</f>
        <v>10126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168</v>
      </c>
      <c r="M25">
        <f>IF(COUNT($C$6:E25)&gt;=1,TRUNC(SUM($C$6:E25)/COUNT($C$6:E25)),0)</f>
        <v>168</v>
      </c>
      <c r="N25">
        <f>IF(COUNT($C$6:E25)&lt;=6,0,TRUNC((230-M24)*0.9))</f>
        <v>54</v>
      </c>
      <c r="O25">
        <f>_xlfn.IFS(SUM(C25:E25)&lt;1,"",COUNT($C$6:E25)&gt;9,TRUNC((230-M24)*(0.9)),COUNT($C$6:E25)&lt;=9,0)</f>
        <v>54</v>
      </c>
      <c r="P25">
        <f>_xlfn.IFS(SUM(C25:E25)&lt;1,"",COUNT($C$6:E25)&gt;9,N25*3+H25,COUNT($C$6:E25)&lt;=9,0)</f>
        <v>620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214</v>
      </c>
      <c r="W25">
        <f>IF(COUNT(C25:E25)&lt;1,0,IF(COUNT($C$6:E25)&gt;9,D25+N25,0))</f>
        <v>218</v>
      </c>
      <c r="X25">
        <f>IF(COUNT(C25:E25)&lt;1,0,IF(COUNT($C$6:E25)&gt;9,E25+N25,0))</f>
        <v>188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201</v>
      </c>
      <c r="D26">
        <v>174</v>
      </c>
      <c r="E26">
        <v>150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525</v>
      </c>
      <c r="I26">
        <f t="shared" si="5"/>
        <v>175</v>
      </c>
      <c r="J26">
        <f>_xlfn.IFS(SUM(C26:E26)&lt;1,"",SUM(C26:E26)&gt;=1,SUM($C$6:E26))</f>
        <v>10651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169</v>
      </c>
      <c r="M26">
        <f>IF(COUNT($C$6:E26)&gt;=1,TRUNC(SUM($C$6:E26)/COUNT($C$6:E26)),0)</f>
        <v>169</v>
      </c>
      <c r="N26">
        <f>IF(COUNT($C$6:E26)&lt;=6,0,TRUNC((230-M25)*0.9))</f>
        <v>55</v>
      </c>
      <c r="O26">
        <f>_xlfn.IFS(SUM(C26:E26)&lt;1,"",COUNT($C$6:E26)&gt;9,TRUNC((230-M25)*(0.9)),COUNT($C$6:E26)&lt;=9,0)</f>
        <v>55</v>
      </c>
      <c r="P26">
        <f>_xlfn.IFS(SUM(C26:E26)&lt;1,"",COUNT($C$6:E26)&gt;9,N26*3+H26,COUNT($C$6:E26)&lt;=9,0)</f>
        <v>690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256</v>
      </c>
      <c r="W26">
        <f>IF(COUNT(C26:E26)&lt;1,0,IF(COUNT($C$6:E26)&gt;9,D26+N26,0))</f>
        <v>229</v>
      </c>
      <c r="X26">
        <f>IF(COUNT(C26:E26)&lt;1,0,IF(COUNT($C$6:E26)&gt;9,E26+N26,0))</f>
        <v>205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189</v>
      </c>
      <c r="D27">
        <v>208</v>
      </c>
      <c r="E27">
        <v>159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556</v>
      </c>
      <c r="I27">
        <f t="shared" si="5"/>
        <v>185</v>
      </c>
      <c r="J27">
        <f>_xlfn.IFS(SUM(C27:E27)&lt;1,"",SUM(C27:E27)&gt;=1,SUM($C$6:E27))</f>
        <v>11207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169</v>
      </c>
      <c r="M27">
        <f>IF(COUNT($C$6:E27)&gt;=1,TRUNC(SUM($C$6:E27)/COUNT($C$6:E27)),0)</f>
        <v>169</v>
      </c>
      <c r="N27">
        <f>IF(COUNT($C$6:E27)&lt;=6,0,TRUNC((230-M26)*0.9))</f>
        <v>54</v>
      </c>
      <c r="O27">
        <f>_xlfn.IFS(SUM(C27:E27)&lt;1,"",COUNT($C$6:E27)&gt;9,TRUNC((230-M26)*(0.9)),COUNT($C$6:E27)&lt;=9,0)</f>
        <v>54</v>
      </c>
      <c r="P27">
        <f>_xlfn.IFS(SUM(C27:E27)&lt;1,"",COUNT($C$6:E27)&gt;9,N27*3+H27,COUNT($C$6:E27)&lt;=9,0)</f>
        <v>718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243</v>
      </c>
      <c r="W27">
        <f>IF(COUNT(C27:E27)&lt;1,0,IF(COUNT($C$6:E27)&gt;9,D27+N27,0))</f>
        <v>262</v>
      </c>
      <c r="X27">
        <f>IF(COUNT(C27:E27)&lt;1,0,IF(COUNT($C$6:E27)&gt;9,E27+N27,0))</f>
        <v>213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180</v>
      </c>
      <c r="D28">
        <v>226</v>
      </c>
      <c r="E28">
        <v>215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621</v>
      </c>
      <c r="I28">
        <f t="shared" si="5"/>
        <v>207</v>
      </c>
      <c r="J28">
        <f>_xlfn.IFS(SUM(C28:E28)&lt;1,"",SUM(C28:E28)&gt;=1,SUM($C$6:E28))</f>
        <v>11828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171</v>
      </c>
      <c r="M28">
        <f>IF(COUNT($C$6:E28)&gt;=1,TRUNC(SUM($C$6:E28)/COUNT($C$6:E28)),0)</f>
        <v>171</v>
      </c>
      <c r="N28">
        <f>IF(COUNT($C$6:E28)&lt;=6,0,TRUNC((230-M27)*0.9))</f>
        <v>54</v>
      </c>
      <c r="O28">
        <f>_xlfn.IFS(SUM(C28:E28)&lt;1,"",COUNT($C$6:E28)&gt;9,TRUNC((230-M27)*(0.9)),COUNT($C$6:E28)&lt;=9,0)</f>
        <v>54</v>
      </c>
      <c r="P28">
        <f>_xlfn.IFS(SUM(C28:E28)&lt;1,"",COUNT($C$6:E28)&gt;9,N28*3+H28,COUNT($C$6:E28)&lt;=9,0)</f>
        <v>783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234</v>
      </c>
      <c r="W28">
        <f>IF(COUNT(C28:E28)&lt;1,0,IF(COUNT($C$6:E28)&gt;9,D28+N28,0))</f>
        <v>280</v>
      </c>
      <c r="X28">
        <f>IF(COUNT(C28:E28)&lt;1,0,IF(COUNT($C$6:E28)&gt;9,E28+N28,0))</f>
        <v>269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150</v>
      </c>
      <c r="D29">
        <v>126</v>
      </c>
      <c r="E29">
        <v>173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449</v>
      </c>
      <c r="I29">
        <f t="shared" si="5"/>
        <v>149</v>
      </c>
      <c r="J29">
        <f>_xlfn.IFS(SUM(C29:E29)&lt;1,"",SUM(C29:E29)&gt;=1,SUM($C$6:E29))</f>
        <v>12277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170</v>
      </c>
      <c r="M29">
        <f>IF(COUNT($C$6:E29)&gt;=1,TRUNC(SUM($C$6:E29)/COUNT($C$6:E29)),0)</f>
        <v>170</v>
      </c>
      <c r="N29">
        <f>IF(COUNT($C$6:E29)&lt;=6,0,TRUNC((230-M28)*0.9))</f>
        <v>53</v>
      </c>
      <c r="O29">
        <f>_xlfn.IFS(SUM(C29:E29)&lt;1,"",COUNT($C$6:E29)&gt;9,TRUNC((230-M28)*(0.9)),COUNT($C$6:E29)&lt;=9,0)</f>
        <v>53</v>
      </c>
      <c r="P29">
        <f>_xlfn.IFS(SUM(C29:E29)&lt;1,"",COUNT($C$6:E29)&gt;9,N29*3+H29,COUNT($C$6:E29)&lt;=9,0)</f>
        <v>608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203</v>
      </c>
      <c r="W29">
        <f>IF(COUNT(C29:E29)&lt;1,0,IF(COUNT($C$6:E29)&gt;9,D29+N29,0))</f>
        <v>179</v>
      </c>
      <c r="X29">
        <f>IF(COUNT(C29:E29)&lt;1,0,IF(COUNT($C$6:E29)&gt;9,E29+N29,0))</f>
        <v>226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170</v>
      </c>
      <c r="N30">
        <f>IF(COUNT($C$6:E30)&lt;=6,0,TRUNC((230-M29)*0.9))</f>
        <v>54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164</v>
      </c>
      <c r="D31">
        <v>141</v>
      </c>
      <c r="E31">
        <v>173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478</v>
      </c>
      <c r="I31">
        <f t="shared" si="5"/>
        <v>159</v>
      </c>
      <c r="J31">
        <f>_xlfn.IFS(SUM(C31:E31)&lt;1,"",SUM(C31:E31)&gt;=1,SUM($C$6:E31))</f>
        <v>12755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170</v>
      </c>
      <c r="M31">
        <f>IF(COUNT($C$6:E31)&gt;=1,TRUNC(SUM($C$6:E31)/COUNT($C$6:E31)),0)</f>
        <v>170</v>
      </c>
      <c r="N31">
        <f>IF(COUNT($C$6:E31)&lt;=6,0,TRUNC((230-M30)*0.9))</f>
        <v>54</v>
      </c>
      <c r="O31">
        <f>_xlfn.IFS(SUM(C31:E31)&lt;1,"",COUNT($C$6:E31)&gt;9,TRUNC((230-M30)*(0.9)),COUNT($C$6:E31)&lt;=9,0)</f>
        <v>54</v>
      </c>
      <c r="P31">
        <f>_xlfn.IFS(SUM(C31:E31)&lt;1,"",COUNT($C$6:E31)&gt;9,N31*3+H31,COUNT($C$6:E31)&lt;=9,0)</f>
        <v>640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218</v>
      </c>
      <c r="W31">
        <f>IF(COUNT(C31:E31)&lt;1,0,IF(COUNT($C$6:E31)&gt;9,D31+N31,0))</f>
        <v>195</v>
      </c>
      <c r="X31">
        <f>IF(COUNT(C31:E31)&lt;1,0,IF(COUNT($C$6:E31)&gt;9,E31+N31,0))</f>
        <v>227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210</v>
      </c>
      <c r="D32">
        <v>156</v>
      </c>
      <c r="E32">
        <v>173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539</v>
      </c>
      <c r="I32">
        <f t="shared" si="5"/>
        <v>179</v>
      </c>
      <c r="J32">
        <f>_xlfn.IFS(SUM(C32:E32)&lt;1,"",SUM(C32:E32)&gt;=1,SUM($C$6:E32))</f>
        <v>13294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170</v>
      </c>
      <c r="M32">
        <f>IF(COUNT($C$6:E32)&gt;=1,TRUNC(SUM($C$6:E32)/COUNT($C$6:E32)),0)</f>
        <v>170</v>
      </c>
      <c r="N32">
        <f>IF(COUNT($C$6:E32)&lt;=6,0,TRUNC((230-M31)*0.9))</f>
        <v>54</v>
      </c>
      <c r="O32">
        <f>_xlfn.IFS(SUM(C32:E32)&lt;1,"",COUNT($C$6:E32)&gt;9,TRUNC((230-M31)*(0.9)),COUNT($C$6:E32)&lt;=9,0)</f>
        <v>54</v>
      </c>
      <c r="P32">
        <f>_xlfn.IFS(SUM(C32:E32)&lt;1,"",COUNT($C$6:E32)&gt;9,N32*3+H32,COUNT($C$6:E32)&lt;=9,0)</f>
        <v>701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264</v>
      </c>
      <c r="W32">
        <f>IF(COUNT(C32:E32)&lt;1,0,IF(COUNT($C$6:E32)&gt;9,D32+N32,0))</f>
        <v>210</v>
      </c>
      <c r="X32">
        <f>IF(COUNT(C32:E32)&lt;1,0,IF(COUNT($C$6:E32)&gt;9,E32+N32,0))</f>
        <v>227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188</v>
      </c>
      <c r="D33">
        <v>178</v>
      </c>
      <c r="E33">
        <v>130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496</v>
      </c>
      <c r="I33">
        <f t="shared" si="5"/>
        <v>165</v>
      </c>
      <c r="J33">
        <f>_xlfn.IFS(SUM(C33:E33)&lt;1,"",SUM(C33:E33)&gt;=1,SUM($C$6:E33))</f>
        <v>13790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170</v>
      </c>
      <c r="M33">
        <f>IF(COUNT($C$6:E33)&gt;=1,TRUNC(SUM($C$6:E33)/COUNT($C$6:E33)),0)</f>
        <v>170</v>
      </c>
      <c r="N33">
        <f>IF(COUNT($C$6:E33)&lt;=6,0,TRUNC((230-M32)*0.9))</f>
        <v>54</v>
      </c>
      <c r="O33">
        <f>_xlfn.IFS(SUM(C33:E33)&lt;1,"",COUNT($C$6:E33)&gt;9,TRUNC((230-M32)*(0.9)),COUNT($C$6:E33)&lt;=9,0)</f>
        <v>54</v>
      </c>
      <c r="P33">
        <f>_xlfn.IFS(SUM(C33:E33)&lt;1,"",COUNT($C$6:E33)&gt;9,N33*3+H33,COUNT($C$6:E33)&lt;=9,0)</f>
        <v>658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242</v>
      </c>
      <c r="W33">
        <f>IF(COUNT(C33:E33)&lt;1,0,IF(COUNT($C$6:E33)&gt;9,D33+N33,0))</f>
        <v>232</v>
      </c>
      <c r="X33">
        <f>IF(COUNT(C33:E33)&lt;1,0,IF(COUNT($C$6:E33)&gt;9,E33+N33,0))</f>
        <v>184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128</v>
      </c>
      <c r="D34">
        <v>148</v>
      </c>
      <c r="E34">
        <v>178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454</v>
      </c>
      <c r="I34">
        <f t="shared" si="5"/>
        <v>151</v>
      </c>
      <c r="J34">
        <f>_xlfn.IFS(SUM(C34:E34)&lt;1,"",SUM(C34:E34)&gt;=1,SUM($C$6:E34))</f>
        <v>14244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169</v>
      </c>
      <c r="M34">
        <f>IF(COUNT($C$6:E34)&gt;=1,TRUNC(SUM($C$6:E34)/COUNT($C$6:E34)),0)</f>
        <v>169</v>
      </c>
      <c r="N34">
        <f>IF(COUNT($C$6:E34)&lt;=6,0,TRUNC((230-M33)*0.9))</f>
        <v>54</v>
      </c>
      <c r="O34">
        <f>_xlfn.IFS(SUM(C34:E34)&lt;1,"",COUNT($C$6:E34)&gt;9,TRUNC((230-M33)*(0.9)),COUNT($C$6:E34)&lt;=9,0)</f>
        <v>54</v>
      </c>
      <c r="P34">
        <f>_xlfn.IFS(SUM(C34:E34)&lt;1,"",COUNT($C$6:E34)&gt;9,N34*3+H34,COUNT($C$6:E34)&lt;=9,0)</f>
        <v>616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182</v>
      </c>
      <c r="W34">
        <f>IF(COUNT(C34:E34)&lt;1,0,IF(COUNT($C$6:E34)&gt;9,D34+N34,0))</f>
        <v>202</v>
      </c>
      <c r="X34">
        <f>IF(COUNT(C34:E34)&lt;1,0,IF(COUNT($C$6:E34)&gt;9,E34+N34,0))</f>
        <v>232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169</v>
      </c>
      <c r="N35">
        <f>IF(COUNT($C$6:E35)&lt;=6,0,TRUNC((230-M34)*0.9))</f>
        <v>54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168.17857142857142</v>
      </c>
      <c r="D36" s="2">
        <f>(IF(COUNT(D6:D35)=0," ",(SUM(D6:D35))/COUNT(D6:D35)))</f>
        <v>172.03571428571428</v>
      </c>
      <c r="E36" s="2">
        <f>(IF(COUNT(E6:E35)=0," ",(SUM(E6:E35))/COUNT(E6:E35)))</f>
        <v>168.5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A5D9-C6CB-4982-ABFA-0CC9169D9B3F}">
  <sheetPr codeName="Sheet9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28</v>
      </c>
      <c r="R2">
        <v>0</v>
      </c>
    </row>
    <row r="3" spans="1:29" x14ac:dyDescent="0.2">
      <c r="A3" t="s">
        <v>45</v>
      </c>
      <c r="B3" s="3" t="s">
        <v>49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168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222</v>
      </c>
      <c r="W5">
        <f>MAX(V6:X35)</f>
        <v>282</v>
      </c>
    </row>
    <row r="6" spans="1:29" x14ac:dyDescent="0.2">
      <c r="A6" t="s">
        <v>7</v>
      </c>
      <c r="B6" s="7">
        <f>Calendar!B6</f>
        <v>43348</v>
      </c>
      <c r="C6">
        <v>166</v>
      </c>
      <c r="D6">
        <v>141</v>
      </c>
      <c r="E6">
        <v>179</v>
      </c>
      <c r="H6">
        <f t="shared" ref="H6:H35" si="0">IF(COUNT(C6:E6)&lt;1," ",SUM(C6:E6))</f>
        <v>486</v>
      </c>
      <c r="I6">
        <f>IF(COUNT(C6:E6)&lt;1," ",TRUNC(H6/COUNT(C6:E6)))</f>
        <v>162</v>
      </c>
      <c r="J6">
        <f>_xlfn.IFS(SUM(C6:E6)&lt;1,"",SUM(C6:E6)&gt;=1,SUM($C$6:E6))</f>
        <v>486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168</v>
      </c>
      <c r="M6">
        <f>IF(COUNT($C$6:E6)&gt;=1,TRUNC(SUM($C$6:E6)/COUNT($C$6:E6)),0)</f>
        <v>162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171</v>
      </c>
      <c r="D7">
        <v>138</v>
      </c>
      <c r="E7">
        <v>166</v>
      </c>
      <c r="H7">
        <f t="shared" si="0"/>
        <v>475</v>
      </c>
      <c r="I7">
        <f t="shared" ref="I7:I35" si="5">IF(COUNT(C7:E7)&lt;1," ",TRUNC(H7/COUNT(C7:E7)))</f>
        <v>158</v>
      </c>
      <c r="J7">
        <f>_xlfn.IFS(SUM(C7:E7)&lt;1,"",SUM(C7:E7)&gt;=1,SUM($C$6:E7))</f>
        <v>961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168</v>
      </c>
      <c r="M7">
        <f>IF(COUNT($C$6:E7)&gt;=1,TRUNC(SUM($C$6:E7)/COUNT($C$6:E7)),0)</f>
        <v>160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145</v>
      </c>
      <c r="D8">
        <v>138</v>
      </c>
      <c r="E8">
        <v>131</v>
      </c>
      <c r="H8">
        <f t="shared" si="0"/>
        <v>414</v>
      </c>
      <c r="I8">
        <f t="shared" si="5"/>
        <v>138</v>
      </c>
      <c r="J8">
        <f>_xlfn.IFS(SUM(C8:E8)&lt;1,"",SUM(C8:E8)&gt;=1,SUM($C$6:E8))</f>
        <v>1375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168</v>
      </c>
      <c r="M8">
        <f>IF(COUNT($C$6:E8)&gt;=1,TRUNC(SUM($C$6:E8)/COUNT($C$6:E8)),0)</f>
        <v>152</v>
      </c>
      <c r="N8">
        <f>IF(COUNT($C$6:E8)&lt;=6,0,TRUNC((230-M7)*0.9))</f>
        <v>63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152</v>
      </c>
      <c r="N9">
        <f>IF(COUNT($C$6:E9)&lt;=6,0,TRUNC((230-M8)*0.9))</f>
        <v>70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152</v>
      </c>
      <c r="N10">
        <f>IF(COUNT($C$6:E10)&lt;=6,0,TRUNC((230-M9)*0.9))</f>
        <v>70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152</v>
      </c>
      <c r="N11">
        <f>IF(COUNT($C$6:E11)&lt;=6,0,TRUNC((230-M10)*0.9))</f>
        <v>70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152</v>
      </c>
      <c r="N12">
        <f>IF(COUNT($C$6:E12)&lt;=6,0,TRUNC((230-M11)*0.9))</f>
        <v>70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152</v>
      </c>
      <c r="N13">
        <f>IF(COUNT($C$6:E13)&lt;=6,0,TRUNC((230-M12)*0.9))</f>
        <v>70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162</v>
      </c>
      <c r="D14">
        <v>179</v>
      </c>
      <c r="E14">
        <v>169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510</v>
      </c>
      <c r="I14">
        <f t="shared" si="5"/>
        <v>170</v>
      </c>
      <c r="J14">
        <f>_xlfn.IFS(SUM(C14:E14)&lt;1,"",SUM(C14:E14)&gt;=1,SUM($C$6:E14))</f>
        <v>1885</v>
      </c>
      <c r="K14">
        <f>_xlfn.IFS(COUNT(C14:E14)&lt;1,"",COUNT($C$6:E14)&gt;=1,COUNT($C$6:E14))</f>
        <v>12</v>
      </c>
      <c r="L14">
        <f>_xlfn.IFS(COUNT(C14:E14)&lt;1,"",AND(COUNT($C$6:E14)&lt;=9,$C$4&gt;1),$C$4,COUNT(C14:E14)&gt;=1,M14)</f>
        <v>157</v>
      </c>
      <c r="M14">
        <f>IF(COUNT($C$6:E14)&gt;=1,TRUNC(SUM($C$6:E14)/COUNT($C$6:E14)),0)</f>
        <v>157</v>
      </c>
      <c r="N14">
        <f>IF(COUNT($C$6:E14)&lt;=6,0,TRUNC((230-M13)*0.9))</f>
        <v>70</v>
      </c>
      <c r="O14">
        <f>_xlfn.IFS(SUM(C14:E14)&lt;1,"",COUNT($C$6:E14)&gt;9,TRUNC((230-M13)*(0.9)),COUNT($C$6:E14)&lt;=9,0)</f>
        <v>70</v>
      </c>
      <c r="P14">
        <f>_xlfn.IFS(SUM(C14:E14)&lt;1,"",COUNT($C$6:E14)&gt;9,N14*3+H14,COUNT($C$6:E14)&lt;=9,0)</f>
        <v>720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232</v>
      </c>
      <c r="W14">
        <f>IF(COUNT(C14:E14)&lt;1,0,IF(COUNT($C$6:E14)&gt;9,D14+N14,0))</f>
        <v>249</v>
      </c>
      <c r="X14">
        <f>IF(COUNT(C14:E14)&lt;1,0,IF(COUNT($C$6:E14)&gt;9,E14+N14,0))</f>
        <v>239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156</v>
      </c>
      <c r="D15">
        <v>144</v>
      </c>
      <c r="E15">
        <v>165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465</v>
      </c>
      <c r="I15">
        <f t="shared" si="5"/>
        <v>155</v>
      </c>
      <c r="J15">
        <f>_xlfn.IFS(SUM(C15:E15)&lt;1,"",SUM(C15:E15)&gt;=1,SUM($C$6:E15))</f>
        <v>2350</v>
      </c>
      <c r="K15">
        <f>_xlfn.IFS(COUNT(C15:E15)&lt;1,"",COUNT($C$6:E15)&gt;=1,COUNT($C$6:E15))</f>
        <v>15</v>
      </c>
      <c r="L15">
        <f>_xlfn.IFS(COUNT(C15:E15)&lt;1,"",AND(COUNT($C$6:E15)&lt;=9,$C$4&gt;1),$C$4,COUNT(C15:E15)&gt;=1,M15)</f>
        <v>156</v>
      </c>
      <c r="M15">
        <f>IF(COUNT($C$6:E15)&gt;=1,TRUNC(SUM($C$6:E15)/COUNT($C$6:E15)),0)</f>
        <v>156</v>
      </c>
      <c r="N15">
        <f>IF(COUNT($C$6:E15)&lt;=6,0,TRUNC((230-M14)*0.9))</f>
        <v>65</v>
      </c>
      <c r="O15">
        <f>_xlfn.IFS(SUM(C15:E15)&lt;1,"",COUNT($C$6:E15)&gt;9,TRUNC((230-M14)*(0.9)),COUNT($C$6:E15)&lt;=9,0)</f>
        <v>65</v>
      </c>
      <c r="P15">
        <f>_xlfn.IFS(SUM(C15:E15)&lt;1,"",COUNT($C$6:E15)&gt;9,N15*3+H15,COUNT($C$6:E15)&lt;=9,0)</f>
        <v>660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221</v>
      </c>
      <c r="W15">
        <f>IF(COUNT(C15:E15)&lt;1,0,IF(COUNT($C$6:E15)&gt;9,D15+N15,0))</f>
        <v>209</v>
      </c>
      <c r="X15">
        <f>IF(COUNT(C15:E15)&lt;1,0,IF(COUNT($C$6:E15)&gt;9,E15+N15,0))</f>
        <v>230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211</v>
      </c>
      <c r="D16">
        <v>202</v>
      </c>
      <c r="E16">
        <v>174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587</v>
      </c>
      <c r="I16">
        <f t="shared" si="5"/>
        <v>195</v>
      </c>
      <c r="J16">
        <f>_xlfn.IFS(SUM(C16:E16)&lt;1,"",SUM(C16:E16)&gt;=1,SUM($C$6:E16))</f>
        <v>2937</v>
      </c>
      <c r="K16">
        <f>_xlfn.IFS(COUNT(C16:E16)&lt;1,"",COUNT($C$6:E16)&gt;=1,COUNT($C$6:E16))</f>
        <v>18</v>
      </c>
      <c r="L16">
        <f>_xlfn.IFS(COUNT(C16:E16)&lt;1,"",AND(COUNT($C$6:E16)&lt;=9,$C$4&gt;1),$C$4,COUNT(C16:E16)&gt;=1,M16)</f>
        <v>163</v>
      </c>
      <c r="M16">
        <f>IF(COUNT($C$6:E16)&gt;=1,TRUNC(SUM($C$6:E16)/COUNT($C$6:E16)),0)</f>
        <v>163</v>
      </c>
      <c r="N16">
        <f>IF(COUNT($C$6:E16)&lt;=6,0,TRUNC((230-M15)*0.9))</f>
        <v>66</v>
      </c>
      <c r="O16">
        <f>_xlfn.IFS(SUM(C16:E16)&lt;1,"",COUNT($C$6:E16)&gt;9,TRUNC((230-M15)*(0.9)),COUNT($C$6:E16)&lt;=9,0)</f>
        <v>66</v>
      </c>
      <c r="P16">
        <f>_xlfn.IFS(SUM(C16:E16)&lt;1,"",COUNT($C$6:E16)&gt;9,N16*3+H16,COUNT($C$6:E16)&lt;=9,0)</f>
        <v>785</v>
      </c>
      <c r="Q16">
        <f t="shared" si="1"/>
        <v>587</v>
      </c>
      <c r="R16" t="str">
        <f t="shared" si="2"/>
        <v xml:space="preserve"> </v>
      </c>
      <c r="S16">
        <f>IF(COUNT($C$6:E16)&gt;9,IF(P16=MAX($P$6:$P$35),P16," "),"")</f>
        <v>785</v>
      </c>
      <c r="T16" t="str">
        <f t="shared" si="3"/>
        <v xml:space="preserve"> </v>
      </c>
      <c r="V16">
        <f>IF(COUNT(C16:E16)&lt;1,0,IF(COUNT($C$6:E16)&gt;9,C16+N16,0))</f>
        <v>277</v>
      </c>
      <c r="W16">
        <f>IF(COUNT(C16:E16)&lt;1,0,IF(COUNT($C$6:E16)&gt;9,D16+N16,0))</f>
        <v>268</v>
      </c>
      <c r="X16">
        <f>IF(COUNT(C16:E16)&lt;1,0,IF(COUNT($C$6:E16)&gt;9,E16+N16,0))</f>
        <v>240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163</v>
      </c>
      <c r="N17">
        <f>IF(COUNT($C$6:E17)&lt;=6,0,TRUNC((230-M16)*0.9))</f>
        <v>60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163</v>
      </c>
      <c r="N18">
        <f>IF(COUNT($C$6:E18)&lt;=6,0,TRUNC((230-M17)*0.9))</f>
        <v>60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163</v>
      </c>
      <c r="N19">
        <f>IF(COUNT($C$6:E19)&lt;=6,0,TRUNC((230-M18)*0.9))</f>
        <v>60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163</v>
      </c>
      <c r="N20">
        <f>IF(COUNT($C$6:E20)&lt;=6,0,TRUNC((230-M19)*0.9))</f>
        <v>60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222</v>
      </c>
      <c r="D21">
        <v>146</v>
      </c>
      <c r="E21">
        <v>150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518</v>
      </c>
      <c r="I21">
        <f t="shared" si="5"/>
        <v>172</v>
      </c>
      <c r="J21">
        <f>_xlfn.IFS(SUM(C21:E21)&lt;1,"",SUM(C21:E21)&gt;=1,SUM($C$6:E21))</f>
        <v>3455</v>
      </c>
      <c r="K21">
        <f>_xlfn.IFS(COUNT(C21:E21)&lt;1,"",COUNT($C$6:E21)&gt;=1,COUNT($C$6:E21))</f>
        <v>21</v>
      </c>
      <c r="L21">
        <f>_xlfn.IFS(COUNT(C21:E21)&lt;1,"",AND(COUNT($C$6:E21)&lt;=9,$C$4&gt;1),$C$4,COUNT(C21:E21)&gt;=1,M21)</f>
        <v>164</v>
      </c>
      <c r="M21">
        <f>IF(COUNT($C$6:E21)&gt;=1,TRUNC(SUM($C$6:E21)/COUNT($C$6:E21)),0)</f>
        <v>164</v>
      </c>
      <c r="N21">
        <f>IF(COUNT($C$6:E21)&lt;=6,0,TRUNC((230-M20)*0.9))</f>
        <v>60</v>
      </c>
      <c r="O21">
        <f>_xlfn.IFS(SUM(C21:E21)&lt;1,"",COUNT($C$6:E21)&gt;9,TRUNC((230-M20)*(0.9)),COUNT($C$6:E21)&lt;=9,0)</f>
        <v>60</v>
      </c>
      <c r="P21">
        <f>_xlfn.IFS(SUM(C21:E21)&lt;1,"",COUNT($C$6:E21)&gt;9,N21*3+H21,COUNT($C$6:E21)&lt;=9,0)</f>
        <v>698</v>
      </c>
      <c r="Q21" t="str">
        <f t="shared" si="1"/>
        <v xml:space="preserve"> </v>
      </c>
      <c r="R21">
        <f t="shared" si="2"/>
        <v>222</v>
      </c>
      <c r="S21" t="str">
        <f>IF(COUNT($C$6:E21)&gt;9,IF(P21=MAX($P$6:$P$35),P21," "),"")</f>
        <v xml:space="preserve"> </v>
      </c>
      <c r="T21">
        <f t="shared" si="3"/>
        <v>282</v>
      </c>
      <c r="V21">
        <f>IF(COUNT(C21:E21)&lt;1,0,IF(COUNT($C$6:E21)&gt;9,C21+N21,0))</f>
        <v>282</v>
      </c>
      <c r="W21">
        <f>IF(COUNT(C21:E21)&lt;1,0,IF(COUNT($C$6:E21)&gt;9,D21+N21,0))</f>
        <v>206</v>
      </c>
      <c r="X21">
        <f>IF(COUNT(C21:E21)&lt;1,0,IF(COUNT($C$6:E21)&gt;9,E21+N21,0))</f>
        <v>210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164</v>
      </c>
      <c r="N22">
        <f>IF(COUNT($C$6:E22)&lt;=6,0,TRUNC((230-M21)*0.9))</f>
        <v>59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164</v>
      </c>
      <c r="N23">
        <f>IF(COUNT($C$6:E23)&lt;=6,0,TRUNC((230-M22)*0.9))</f>
        <v>59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164</v>
      </c>
      <c r="N24">
        <f>IF(COUNT($C$6:E24)&lt;=6,0,TRUNC((230-M23)*0.9))</f>
        <v>59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164</v>
      </c>
      <c r="N25">
        <f>IF(COUNT($C$6:E25)&lt;=6,0,TRUNC((230-M24)*0.9))</f>
        <v>59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131</v>
      </c>
      <c r="D26">
        <v>124</v>
      </c>
      <c r="E26">
        <v>136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391</v>
      </c>
      <c r="I26">
        <f t="shared" si="5"/>
        <v>130</v>
      </c>
      <c r="J26">
        <f>_xlfn.IFS(SUM(C26:E26)&lt;1,"",SUM(C26:E26)&gt;=1,SUM($C$6:E26))</f>
        <v>3846</v>
      </c>
      <c r="K26">
        <f>_xlfn.IFS(COUNT(C26:E26)&lt;1,"",COUNT($C$6:E26)&gt;=1,COUNT($C$6:E26))</f>
        <v>24</v>
      </c>
      <c r="L26">
        <f>_xlfn.IFS(COUNT(C26:E26)&lt;1,"",AND(COUNT($C$6:E26)&lt;=9,$C$4&gt;1),$C$4,COUNT(C26:E26)&gt;=1,M26)</f>
        <v>160</v>
      </c>
      <c r="M26">
        <f>IF(COUNT($C$6:E26)&gt;=1,TRUNC(SUM($C$6:E26)/COUNT($C$6:E26)),0)</f>
        <v>160</v>
      </c>
      <c r="N26">
        <f>IF(COUNT($C$6:E26)&lt;=6,0,TRUNC((230-M25)*0.9))</f>
        <v>59</v>
      </c>
      <c r="O26">
        <f>_xlfn.IFS(SUM(C26:E26)&lt;1,"",COUNT($C$6:E26)&gt;9,TRUNC((230-M25)*(0.9)),COUNT($C$6:E26)&lt;=9,0)</f>
        <v>59</v>
      </c>
      <c r="P26">
        <f>_xlfn.IFS(SUM(C26:E26)&lt;1,"",COUNT($C$6:E26)&gt;9,N26*3+H26,COUNT($C$6:E26)&lt;=9,0)</f>
        <v>568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190</v>
      </c>
      <c r="W26">
        <f>IF(COUNT(C26:E26)&lt;1,0,IF(COUNT($C$6:E26)&gt;9,D26+N26,0))</f>
        <v>183</v>
      </c>
      <c r="X26">
        <f>IF(COUNT(C26:E26)&lt;1,0,IF(COUNT($C$6:E26)&gt;9,E26+N26,0))</f>
        <v>195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137</v>
      </c>
      <c r="D27">
        <v>156</v>
      </c>
      <c r="E27">
        <v>189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482</v>
      </c>
      <c r="I27">
        <f t="shared" si="5"/>
        <v>160</v>
      </c>
      <c r="J27">
        <f>_xlfn.IFS(SUM(C27:E27)&lt;1,"",SUM(C27:E27)&gt;=1,SUM($C$6:E27))</f>
        <v>4328</v>
      </c>
      <c r="K27">
        <f>_xlfn.IFS(COUNT(C27:E27)&lt;1,"",COUNT($C$6:E27)&gt;=1,COUNT($C$6:E27))</f>
        <v>27</v>
      </c>
      <c r="L27">
        <f>_xlfn.IFS(COUNT(C27:E27)&lt;1,"",AND(COUNT($C$6:E27)&lt;=9,$C$4&gt;1),$C$4,COUNT(C27:E27)&gt;=1,M27)</f>
        <v>160</v>
      </c>
      <c r="M27">
        <f>IF(COUNT($C$6:E27)&gt;=1,TRUNC(SUM($C$6:E27)/COUNT($C$6:E27)),0)</f>
        <v>160</v>
      </c>
      <c r="N27">
        <f>IF(COUNT($C$6:E27)&lt;=6,0,TRUNC((230-M26)*0.9))</f>
        <v>63</v>
      </c>
      <c r="O27">
        <f>_xlfn.IFS(SUM(C27:E27)&lt;1,"",COUNT($C$6:E27)&gt;9,TRUNC((230-M26)*(0.9)),COUNT($C$6:E27)&lt;=9,0)</f>
        <v>63</v>
      </c>
      <c r="P27">
        <f>_xlfn.IFS(SUM(C27:E27)&lt;1,"",COUNT($C$6:E27)&gt;9,N27*3+H27,COUNT($C$6:E27)&lt;=9,0)</f>
        <v>671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200</v>
      </c>
      <c r="W27">
        <f>IF(COUNT(C27:E27)&lt;1,0,IF(COUNT($C$6:E27)&gt;9,D27+N27,0))</f>
        <v>219</v>
      </c>
      <c r="X27">
        <f>IF(COUNT(C27:E27)&lt;1,0,IF(COUNT($C$6:E27)&gt;9,E27+N27,0))</f>
        <v>252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160</v>
      </c>
      <c r="N28">
        <f>IF(COUNT($C$6:E28)&lt;=6,0,TRUNC((230-M27)*0.9))</f>
        <v>63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160</v>
      </c>
      <c r="N29">
        <f>IF(COUNT($C$6:E29)&lt;=6,0,TRUNC((230-M28)*0.9))</f>
        <v>63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133</v>
      </c>
      <c r="D30">
        <v>151</v>
      </c>
      <c r="E30">
        <v>128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412</v>
      </c>
      <c r="I30">
        <f t="shared" si="5"/>
        <v>137</v>
      </c>
      <c r="J30">
        <f>_xlfn.IFS(SUM(C30:E30)&lt;1,"",SUM(C30:E30)&gt;=1,SUM($C$6:E30))</f>
        <v>4740</v>
      </c>
      <c r="K30">
        <f>_xlfn.IFS(COUNT(C30:E30)&lt;1,"",COUNT($C$6:E30)&gt;=1,COUNT($C$6:E30))</f>
        <v>30</v>
      </c>
      <c r="L30">
        <f>_xlfn.IFS(COUNT(C30:E30)&lt;1,"",AND(COUNT($C$6:E30)&lt;=9,$C$4&gt;1),$C$4,COUNT(C30:E30)&gt;=1,M30)</f>
        <v>158</v>
      </c>
      <c r="M30">
        <f>IF(COUNT($C$6:E30)&gt;=1,TRUNC(SUM($C$6:E30)/COUNT($C$6:E30)),0)</f>
        <v>158</v>
      </c>
      <c r="N30">
        <f>IF(COUNT($C$6:E30)&lt;=6,0,TRUNC((230-M29)*0.9))</f>
        <v>63</v>
      </c>
      <c r="O30">
        <f>_xlfn.IFS(SUM(C30:E30)&lt;1,"",COUNT($C$6:E30)&gt;9,TRUNC((230-M29)*(0.9)),COUNT($C$6:E30)&lt;=9,0)</f>
        <v>63</v>
      </c>
      <c r="P30">
        <f>_xlfn.IFS(SUM(C30:E30)&lt;1,"",COUNT($C$6:E30)&gt;9,N30*3+H30,COUNT($C$6:E30)&lt;=9,0)</f>
        <v>601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196</v>
      </c>
      <c r="W30">
        <f>IF(COUNT(C30:E30)&lt;1,0,IF(COUNT($C$6:E30)&gt;9,D30+N30,0))</f>
        <v>214</v>
      </c>
      <c r="X30">
        <f>IF(COUNT(C30:E30)&lt;1,0,IF(COUNT($C$6:E30)&gt;9,E30+N30,0))</f>
        <v>191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183</v>
      </c>
      <c r="D31">
        <v>166</v>
      </c>
      <c r="E31">
        <v>167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516</v>
      </c>
      <c r="I31">
        <f t="shared" si="5"/>
        <v>172</v>
      </c>
      <c r="J31">
        <f>_xlfn.IFS(SUM(C31:E31)&lt;1,"",SUM(C31:E31)&gt;=1,SUM($C$6:E31))</f>
        <v>5256</v>
      </c>
      <c r="K31">
        <f>_xlfn.IFS(COUNT(C31:E31)&lt;1,"",COUNT($C$6:E31)&gt;=1,COUNT($C$6:E31))</f>
        <v>33</v>
      </c>
      <c r="L31">
        <f>_xlfn.IFS(COUNT(C31:E31)&lt;1,"",AND(COUNT($C$6:E31)&lt;=9,$C$4&gt;1),$C$4,COUNT(C31:E31)&gt;=1,M31)</f>
        <v>159</v>
      </c>
      <c r="M31">
        <f>IF(COUNT($C$6:E31)&gt;=1,TRUNC(SUM($C$6:E31)/COUNT($C$6:E31)),0)</f>
        <v>159</v>
      </c>
      <c r="N31">
        <f>IF(COUNT($C$6:E31)&lt;=6,0,TRUNC((230-M30)*0.9))</f>
        <v>64</v>
      </c>
      <c r="O31">
        <f>_xlfn.IFS(SUM(C31:E31)&lt;1,"",COUNT($C$6:E31)&gt;9,TRUNC((230-M30)*(0.9)),COUNT($C$6:E31)&lt;=9,0)</f>
        <v>64</v>
      </c>
      <c r="P31">
        <f>_xlfn.IFS(SUM(C31:E31)&lt;1,"",COUNT($C$6:E31)&gt;9,N31*3+H31,COUNT($C$6:E31)&lt;=9,0)</f>
        <v>708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247</v>
      </c>
      <c r="W31">
        <f>IF(COUNT(C31:E31)&lt;1,0,IF(COUNT($C$6:E31)&gt;9,D31+N31,0))</f>
        <v>230</v>
      </c>
      <c r="X31">
        <f>IF(COUNT(C31:E31)&lt;1,0,IF(COUNT($C$6:E31)&gt;9,E31+N31,0))</f>
        <v>231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131</v>
      </c>
      <c r="D32">
        <v>146</v>
      </c>
      <c r="E32">
        <v>179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456</v>
      </c>
      <c r="I32">
        <f t="shared" si="5"/>
        <v>152</v>
      </c>
      <c r="J32">
        <f>_xlfn.IFS(SUM(C32:E32)&lt;1,"",SUM(C32:E32)&gt;=1,SUM($C$6:E32))</f>
        <v>5712</v>
      </c>
      <c r="K32">
        <f>_xlfn.IFS(COUNT(C32:E32)&lt;1,"",COUNT($C$6:E32)&gt;=1,COUNT($C$6:E32))</f>
        <v>36</v>
      </c>
      <c r="L32">
        <f>_xlfn.IFS(COUNT(C32:E32)&lt;1,"",AND(COUNT($C$6:E32)&lt;=9,$C$4&gt;1),$C$4,COUNT(C32:E32)&gt;=1,M32)</f>
        <v>158</v>
      </c>
      <c r="M32">
        <f>IF(COUNT($C$6:E32)&gt;=1,TRUNC(SUM($C$6:E32)/COUNT($C$6:E32)),0)</f>
        <v>158</v>
      </c>
      <c r="N32">
        <f>IF(COUNT($C$6:E32)&lt;=6,0,TRUNC((230-M31)*0.9))</f>
        <v>63</v>
      </c>
      <c r="O32">
        <f>_xlfn.IFS(SUM(C32:E32)&lt;1,"",COUNT($C$6:E32)&gt;9,TRUNC((230-M31)*(0.9)),COUNT($C$6:E32)&lt;=9,0)</f>
        <v>63</v>
      </c>
      <c r="P32">
        <f>_xlfn.IFS(SUM(C32:E32)&lt;1,"",COUNT($C$6:E32)&gt;9,N32*3+H32,COUNT($C$6:E32)&lt;=9,0)</f>
        <v>645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194</v>
      </c>
      <c r="W32">
        <f>IF(COUNT(C32:E32)&lt;1,0,IF(COUNT($C$6:E32)&gt;9,D32+N32,0))</f>
        <v>209</v>
      </c>
      <c r="X32">
        <f>IF(COUNT(C32:E32)&lt;1,0,IF(COUNT($C$6:E32)&gt;9,E32+N32,0))</f>
        <v>242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182</v>
      </c>
      <c r="D33">
        <v>145</v>
      </c>
      <c r="E33">
        <v>171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498</v>
      </c>
      <c r="I33">
        <f t="shared" si="5"/>
        <v>166</v>
      </c>
      <c r="J33">
        <f>_xlfn.IFS(SUM(C33:E33)&lt;1,"",SUM(C33:E33)&gt;=1,SUM($C$6:E33))</f>
        <v>6210</v>
      </c>
      <c r="K33">
        <f>_xlfn.IFS(COUNT(C33:E33)&lt;1,"",COUNT($C$6:E33)&gt;=1,COUNT($C$6:E33))</f>
        <v>39</v>
      </c>
      <c r="L33">
        <f>_xlfn.IFS(COUNT(C33:E33)&lt;1,"",AND(COUNT($C$6:E33)&lt;=9,$C$4&gt;1),$C$4,COUNT(C33:E33)&gt;=1,M33)</f>
        <v>159</v>
      </c>
      <c r="M33">
        <f>IF(COUNT($C$6:E33)&gt;=1,TRUNC(SUM($C$6:E33)/COUNT($C$6:E33)),0)</f>
        <v>159</v>
      </c>
      <c r="N33">
        <f>IF(COUNT($C$6:E33)&lt;=6,0,TRUNC((230-M32)*0.9))</f>
        <v>64</v>
      </c>
      <c r="O33">
        <f>_xlfn.IFS(SUM(C33:E33)&lt;1,"",COUNT($C$6:E33)&gt;9,TRUNC((230-M32)*(0.9)),COUNT($C$6:E33)&lt;=9,0)</f>
        <v>64</v>
      </c>
      <c r="P33">
        <f>_xlfn.IFS(SUM(C33:E33)&lt;1,"",COUNT($C$6:E33)&gt;9,N33*3+H33,COUNT($C$6:E33)&lt;=9,0)</f>
        <v>690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246</v>
      </c>
      <c r="W33">
        <f>IF(COUNT(C33:E33)&lt;1,0,IF(COUNT($C$6:E33)&gt;9,D33+N33,0))</f>
        <v>209</v>
      </c>
      <c r="X33">
        <f>IF(COUNT(C33:E33)&lt;1,0,IF(COUNT($C$6:E33)&gt;9,E33+N33,0))</f>
        <v>235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159</v>
      </c>
      <c r="N34">
        <f>IF(COUNT($C$6:E34)&lt;=6,0,TRUNC((230-M33)*0.9))</f>
        <v>63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159</v>
      </c>
      <c r="N35">
        <f>IF(COUNT($C$6:E35)&lt;=6,0,TRUNC((230-M34)*0.9))</f>
        <v>63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163.84615384615384</v>
      </c>
      <c r="D36" s="2">
        <f>(IF(COUNT(D6:D35)=0," ",(SUM(D6:D35))/COUNT(D6:D35)))</f>
        <v>152</v>
      </c>
      <c r="E36" s="2">
        <f>(IF(COUNT(E6:E35)=0," ",(SUM(E6:E35))/COUNT(E6:E35)))</f>
        <v>161.84615384615384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01A9-FF22-479D-B628-70DC75176E31}">
  <sheetPr codeName="Sheet11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50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good</v>
      </c>
    </row>
    <row r="4" spans="1:29" x14ac:dyDescent="0.2">
      <c r="A4" t="s">
        <v>44</v>
      </c>
      <c r="C4">
        <v>150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221</v>
      </c>
      <c r="W5">
        <f>MAX(V6:X35)</f>
        <v>297</v>
      </c>
    </row>
    <row r="6" spans="1:29" x14ac:dyDescent="0.2">
      <c r="A6" t="s">
        <v>7</v>
      </c>
      <c r="B6" s="7">
        <f>Calendar!B6</f>
        <v>43348</v>
      </c>
      <c r="C6">
        <v>164</v>
      </c>
      <c r="D6">
        <v>139</v>
      </c>
      <c r="E6">
        <v>158</v>
      </c>
      <c r="H6">
        <f t="shared" ref="H6:H35" si="0">IF(COUNT(C6:E6)&lt;1," ",SUM(C6:E6))</f>
        <v>461</v>
      </c>
      <c r="I6">
        <f>IF(COUNT(C6:E6)&lt;1," ",TRUNC(H6/COUNT(C6:E6)))</f>
        <v>153</v>
      </c>
      <c r="J6">
        <f>_xlfn.IFS(SUM(C6:E6)&lt;1,"",SUM(C6:E6)&gt;=1,SUM($C$6:E6))</f>
        <v>461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150</v>
      </c>
      <c r="M6">
        <f>IF(COUNT($C$6:E6)&gt;=1,TRUNC(SUM($C$6:E6)/COUNT($C$6:E6)),0)</f>
        <v>153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140</v>
      </c>
      <c r="D7">
        <v>179</v>
      </c>
      <c r="E7">
        <v>138</v>
      </c>
      <c r="H7">
        <f t="shared" si="0"/>
        <v>457</v>
      </c>
      <c r="I7">
        <f t="shared" ref="I7:I35" si="5">IF(COUNT(C7:E7)&lt;1," ",TRUNC(H7/COUNT(C7:E7)))</f>
        <v>152</v>
      </c>
      <c r="J7">
        <f>_xlfn.IFS(SUM(C7:E7)&lt;1,"",SUM(C7:E7)&gt;=1,SUM($C$6:E7))</f>
        <v>918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150</v>
      </c>
      <c r="M7">
        <f>IF(COUNT($C$6:E7)&gt;=1,TRUNC(SUM($C$6:E7)/COUNT($C$6:E7)),0)</f>
        <v>153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170</v>
      </c>
      <c r="D8">
        <v>122</v>
      </c>
      <c r="E8">
        <v>160</v>
      </c>
      <c r="H8">
        <f t="shared" si="0"/>
        <v>452</v>
      </c>
      <c r="I8">
        <f t="shared" si="5"/>
        <v>150</v>
      </c>
      <c r="J8">
        <f>_xlfn.IFS(SUM(C8:E8)&lt;1,"",SUM(C8:E8)&gt;=1,SUM($C$6:E8))</f>
        <v>1370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150</v>
      </c>
      <c r="M8">
        <f>IF(COUNT($C$6:E8)&gt;=1,TRUNC(SUM($C$6:E8)/COUNT($C$6:E8)),0)</f>
        <v>152</v>
      </c>
      <c r="N8">
        <f>IF(COUNT($C$6:E8)&lt;=6,0,TRUNC((230-M7)*0.9))</f>
        <v>69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124</v>
      </c>
      <c r="D9">
        <v>138</v>
      </c>
      <c r="E9">
        <v>115</v>
      </c>
      <c r="H9">
        <f t="shared" si="0"/>
        <v>377</v>
      </c>
      <c r="I9">
        <f t="shared" si="5"/>
        <v>125</v>
      </c>
      <c r="J9">
        <f>_xlfn.IFS(SUM(C9:E9)&lt;1,"",SUM(C9:E9)&gt;=1,SUM($C$6:E9))</f>
        <v>1747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145</v>
      </c>
      <c r="M9">
        <f>IF(COUNT($C$6:E9)&gt;=1,TRUNC(SUM($C$6:E9)/COUNT($C$6:E9)),0)</f>
        <v>145</v>
      </c>
      <c r="N9">
        <f>IF(COUNT($C$6:E9)&lt;=6,0,TRUNC((230-M8)*0.9))</f>
        <v>70</v>
      </c>
      <c r="O9">
        <f>_xlfn.IFS(SUM(C9:E9)&lt;1,"",COUNT($C$6:E9)&gt;9,TRUNC((230-M8)*(0.9)),COUNT($C$6:E9)&lt;=9,0)</f>
        <v>70</v>
      </c>
      <c r="P9">
        <f>_xlfn.IFS(SUM(C9:E9)&lt;1,"",COUNT($C$6:E9)&gt;9,N9*3+H9,COUNT($C$6:E9)&lt;=9,0)</f>
        <v>587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194</v>
      </c>
      <c r="W9">
        <f>IF(COUNT(C9:E9)&lt;1,0,IF(COUNT($C$6:E9)&gt;9,D9+N9,0))</f>
        <v>208</v>
      </c>
      <c r="X9">
        <f>IF(COUNT(C9:E9)&lt;1,0,IF(COUNT($C$6:E9)&gt;9,E9+N9,0))</f>
        <v>185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149</v>
      </c>
      <c r="D10">
        <v>155</v>
      </c>
      <c r="E10">
        <v>131</v>
      </c>
      <c r="F10" t="str">
        <f>IF(COUNT(C10:E10)&lt;1," ",IF(AND(C10&gt;M9,D10&gt;M9,E10&gt;M9,COUNT($C$6:E9)&gt;=12),"*"," "))</f>
        <v xml:space="preserve"> </v>
      </c>
      <c r="H10">
        <f t="shared" si="0"/>
        <v>435</v>
      </c>
      <c r="I10">
        <f t="shared" si="5"/>
        <v>145</v>
      </c>
      <c r="J10">
        <f>_xlfn.IFS(SUM(C10:E10)&lt;1,"",SUM(C10:E10)&gt;=1,SUM($C$6:E10))</f>
        <v>2182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145</v>
      </c>
      <c r="M10">
        <f>IF(COUNT($C$6:E10)&gt;=1,TRUNC(SUM($C$6:E10)/COUNT($C$6:E10)),0)</f>
        <v>145</v>
      </c>
      <c r="N10">
        <f>IF(COUNT($C$6:E10)&lt;=6,0,TRUNC((230-M9)*0.9))</f>
        <v>76</v>
      </c>
      <c r="O10">
        <f>_xlfn.IFS(SUM(C10:E10)&lt;1,"",COUNT($C$6:E10)&gt;9,TRUNC((230-M9)*(0.9)),COUNT($C$6:E10)&lt;=9,0)</f>
        <v>76</v>
      </c>
      <c r="P10">
        <f>_xlfn.IFS(SUM(C10:E10)&lt;1,"",COUNT($C$6:E10)&gt;9,N10*3+H10,COUNT($C$6:E10)&lt;=9,0)</f>
        <v>663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225</v>
      </c>
      <c r="W10">
        <f>IF(COUNT(C10:E10)&lt;1,0,IF(COUNT($C$6:E10)&gt;9,D10+N10,0))</f>
        <v>231</v>
      </c>
      <c r="X10">
        <f>IF(COUNT(C10:E10)&lt;1,0,IF(COUNT($C$6:E10)&gt;9,E10+N10,0))</f>
        <v>207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135</v>
      </c>
      <c r="D11">
        <v>166</v>
      </c>
      <c r="E11">
        <v>97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398</v>
      </c>
      <c r="I11">
        <f t="shared" si="5"/>
        <v>132</v>
      </c>
      <c r="J11">
        <f>_xlfn.IFS(SUM(C11:E11)&lt;1,"",SUM(C11:E11)&gt;=1,SUM($C$6:E11))</f>
        <v>2580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143</v>
      </c>
      <c r="M11">
        <f>IF(COUNT($C$6:E11)&gt;=1,TRUNC(SUM($C$6:E11)/COUNT($C$6:E11)),0)</f>
        <v>143</v>
      </c>
      <c r="N11">
        <f>IF(COUNT($C$6:E11)&lt;=6,0,TRUNC((230-M10)*0.9))</f>
        <v>76</v>
      </c>
      <c r="O11">
        <f>_xlfn.IFS(SUM(C11:E11)&lt;1,"",COUNT($C$6:E11)&gt;9,TRUNC((230-M10)*(0.9)),COUNT($C$6:E11)&lt;=9,0)</f>
        <v>76</v>
      </c>
      <c r="P11">
        <f>_xlfn.IFS(SUM(C11:E11)&lt;1,"",COUNT($C$6:E11)&gt;9,N11*3+H11,COUNT($C$6:E11)&lt;=9,0)</f>
        <v>626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211</v>
      </c>
      <c r="W11">
        <f>IF(COUNT(C11:E11)&lt;1,0,IF(COUNT($C$6:E11)&gt;9,D11+N11,0))</f>
        <v>242</v>
      </c>
      <c r="X11">
        <f>IF(COUNT(C11:E11)&lt;1,0,IF(COUNT($C$6:E11)&gt;9,E11+N11,0))</f>
        <v>173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152</v>
      </c>
      <c r="D12">
        <v>179</v>
      </c>
      <c r="E12">
        <v>152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483</v>
      </c>
      <c r="I12">
        <f t="shared" si="5"/>
        <v>161</v>
      </c>
      <c r="J12">
        <f>_xlfn.IFS(SUM(C12:E12)&lt;1,"",SUM(C12:E12)&gt;=1,SUM($C$6:E12))</f>
        <v>3063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145</v>
      </c>
      <c r="M12">
        <f>IF(COUNT($C$6:E12)&gt;=1,TRUNC(SUM($C$6:E12)/COUNT($C$6:E12)),0)</f>
        <v>145</v>
      </c>
      <c r="N12">
        <f>IF(COUNT($C$6:E12)&lt;=6,0,TRUNC((230-M11)*0.9))</f>
        <v>78</v>
      </c>
      <c r="O12">
        <f>_xlfn.IFS(SUM(C12:E12)&lt;1,"",COUNT($C$6:E12)&gt;9,TRUNC((230-M11)*(0.9)),COUNT($C$6:E12)&lt;=9,0)</f>
        <v>78</v>
      </c>
      <c r="P12">
        <f>_xlfn.IFS(SUM(C12:E12)&lt;1,"",COUNT($C$6:E12)&gt;9,N12*3+H12,COUNT($C$6:E12)&lt;=9,0)</f>
        <v>717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230</v>
      </c>
      <c r="W12">
        <f>IF(COUNT(C12:E12)&lt;1,0,IF(COUNT($C$6:E12)&gt;9,D12+N12,0))</f>
        <v>257</v>
      </c>
      <c r="X12">
        <f>IF(COUNT(C12:E12)&lt;1,0,IF(COUNT($C$6:E12)&gt;9,E12+N12,0))</f>
        <v>230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163</v>
      </c>
      <c r="D13">
        <v>221</v>
      </c>
      <c r="E13">
        <v>135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519</v>
      </c>
      <c r="I13">
        <f t="shared" si="5"/>
        <v>173</v>
      </c>
      <c r="J13">
        <f>_xlfn.IFS(SUM(C13:E13)&lt;1,"",SUM(C13:E13)&gt;=1,SUM($C$6:E13))</f>
        <v>3582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149</v>
      </c>
      <c r="M13">
        <f>IF(COUNT($C$6:E13)&gt;=1,TRUNC(SUM($C$6:E13)/COUNT($C$6:E13)),0)</f>
        <v>149</v>
      </c>
      <c r="N13">
        <f>IF(COUNT($C$6:E13)&lt;=6,0,TRUNC((230-M12)*0.9))</f>
        <v>76</v>
      </c>
      <c r="O13">
        <f>_xlfn.IFS(SUM(C13:E13)&lt;1,"",COUNT($C$6:E13)&gt;9,TRUNC((230-M12)*(0.9)),COUNT($C$6:E13)&lt;=9,0)</f>
        <v>76</v>
      </c>
      <c r="P13">
        <f>_xlfn.IFS(SUM(C13:E13)&lt;1,"",COUNT($C$6:E13)&gt;9,N13*3+H13,COUNT($C$6:E13)&lt;=9,0)</f>
        <v>747</v>
      </c>
      <c r="Q13" t="str">
        <f t="shared" si="1"/>
        <v xml:space="preserve"> </v>
      </c>
      <c r="R13">
        <f t="shared" si="2"/>
        <v>221</v>
      </c>
      <c r="S13">
        <f>IF(COUNT($C$6:E13)&gt;9,IF(P13=MAX($P$6:$P$35),P13," "),"")</f>
        <v>747</v>
      </c>
      <c r="T13">
        <f t="shared" si="3"/>
        <v>297</v>
      </c>
      <c r="V13">
        <f>IF(COUNT(C13:E13)&lt;1,0,IF(COUNT($C$6:E13)&gt;9,C13+N13,0))</f>
        <v>239</v>
      </c>
      <c r="W13">
        <f>IF(COUNT(C13:E13)&lt;1,0,IF(COUNT($C$6:E13)&gt;9,D13+N13,0))</f>
        <v>297</v>
      </c>
      <c r="X13">
        <f>IF(COUNT(C13:E13)&lt;1,0,IF(COUNT($C$6:E13)&gt;9,E13+N13,0))</f>
        <v>211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138</v>
      </c>
      <c r="D14">
        <v>147</v>
      </c>
      <c r="E14">
        <v>162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447</v>
      </c>
      <c r="I14">
        <f t="shared" si="5"/>
        <v>149</v>
      </c>
      <c r="J14">
        <f>_xlfn.IFS(SUM(C14:E14)&lt;1,"",SUM(C14:E14)&gt;=1,SUM($C$6:E14))</f>
        <v>4029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149</v>
      </c>
      <c r="M14">
        <f>IF(COUNT($C$6:E14)&gt;=1,TRUNC(SUM($C$6:E14)/COUNT($C$6:E14)),0)</f>
        <v>149</v>
      </c>
      <c r="N14">
        <f>IF(COUNT($C$6:E14)&lt;=6,0,TRUNC((230-M13)*0.9))</f>
        <v>72</v>
      </c>
      <c r="O14">
        <f>_xlfn.IFS(SUM(C14:E14)&lt;1,"",COUNT($C$6:E14)&gt;9,TRUNC((230-M13)*(0.9)),COUNT($C$6:E14)&lt;=9,0)</f>
        <v>72</v>
      </c>
      <c r="P14">
        <f>_xlfn.IFS(SUM(C14:E14)&lt;1,"",COUNT($C$6:E14)&gt;9,N14*3+H14,COUNT($C$6:E14)&lt;=9,0)</f>
        <v>663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210</v>
      </c>
      <c r="W14">
        <f>IF(COUNT(C14:E14)&lt;1,0,IF(COUNT($C$6:E14)&gt;9,D14+N14,0))</f>
        <v>219</v>
      </c>
      <c r="X14">
        <f>IF(COUNT(C14:E14)&lt;1,0,IF(COUNT($C$6:E14)&gt;9,E14+N14,0))</f>
        <v>234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162</v>
      </c>
      <c r="D15">
        <v>181</v>
      </c>
      <c r="E15">
        <v>135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478</v>
      </c>
      <c r="I15">
        <f t="shared" si="5"/>
        <v>159</v>
      </c>
      <c r="J15">
        <f>_xlfn.IFS(SUM(C15:E15)&lt;1,"",SUM(C15:E15)&gt;=1,SUM($C$6:E15))</f>
        <v>4507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150</v>
      </c>
      <c r="M15">
        <f>IF(COUNT($C$6:E15)&gt;=1,TRUNC(SUM($C$6:E15)/COUNT($C$6:E15)),0)</f>
        <v>150</v>
      </c>
      <c r="N15">
        <f>IF(COUNT($C$6:E15)&lt;=6,0,TRUNC((230-M14)*0.9))</f>
        <v>72</v>
      </c>
      <c r="O15">
        <f>_xlfn.IFS(SUM(C15:E15)&lt;1,"",COUNT($C$6:E15)&gt;9,TRUNC((230-M14)*(0.9)),COUNT($C$6:E15)&lt;=9,0)</f>
        <v>72</v>
      </c>
      <c r="P15">
        <f>_xlfn.IFS(SUM(C15:E15)&lt;1,"",COUNT($C$6:E15)&gt;9,N15*3+H15,COUNT($C$6:E15)&lt;=9,0)</f>
        <v>694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234</v>
      </c>
      <c r="W15">
        <f>IF(COUNT(C15:E15)&lt;1,0,IF(COUNT($C$6:E15)&gt;9,D15+N15,0))</f>
        <v>253</v>
      </c>
      <c r="X15">
        <f>IF(COUNT(C15:E15)&lt;1,0,IF(COUNT($C$6:E15)&gt;9,E15+N15,0))</f>
        <v>207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135</v>
      </c>
      <c r="D16">
        <v>123</v>
      </c>
      <c r="E16">
        <v>133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391</v>
      </c>
      <c r="I16">
        <f t="shared" si="5"/>
        <v>130</v>
      </c>
      <c r="J16">
        <f>_xlfn.IFS(SUM(C16:E16)&lt;1,"",SUM(C16:E16)&gt;=1,SUM($C$6:E16))</f>
        <v>4898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148</v>
      </c>
      <c r="M16">
        <f>IF(COUNT($C$6:E16)&gt;=1,TRUNC(SUM($C$6:E16)/COUNT($C$6:E16)),0)</f>
        <v>148</v>
      </c>
      <c r="N16">
        <f>IF(COUNT($C$6:E16)&lt;=6,0,TRUNC((230-M15)*0.9))</f>
        <v>72</v>
      </c>
      <c r="O16">
        <f>_xlfn.IFS(SUM(C16:E16)&lt;1,"",COUNT($C$6:E16)&gt;9,TRUNC((230-M15)*(0.9)),COUNT($C$6:E16)&lt;=9,0)</f>
        <v>72</v>
      </c>
      <c r="P16">
        <f>_xlfn.IFS(SUM(C16:E16)&lt;1,"",COUNT($C$6:E16)&gt;9,N16*3+H16,COUNT($C$6:E16)&lt;=9,0)</f>
        <v>607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207</v>
      </c>
      <c r="W16">
        <f>IF(COUNT(C16:E16)&lt;1,0,IF(COUNT($C$6:E16)&gt;9,D16+N16,0))</f>
        <v>195</v>
      </c>
      <c r="X16">
        <f>IF(COUNT(C16:E16)&lt;1,0,IF(COUNT($C$6:E16)&gt;9,E16+N16,0))</f>
        <v>205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171</v>
      </c>
      <c r="D17">
        <v>154</v>
      </c>
      <c r="E17">
        <v>159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484</v>
      </c>
      <c r="I17">
        <f t="shared" si="5"/>
        <v>161</v>
      </c>
      <c r="J17">
        <f>_xlfn.IFS(SUM(C17:E17)&lt;1,"",SUM(C17:E17)&gt;=1,SUM($C$6:E17))</f>
        <v>5382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149</v>
      </c>
      <c r="M17">
        <f>IF(COUNT($C$6:E17)&gt;=1,TRUNC(SUM($C$6:E17)/COUNT($C$6:E17)),0)</f>
        <v>149</v>
      </c>
      <c r="N17">
        <f>IF(COUNT($C$6:E17)&lt;=6,0,TRUNC((230-M16)*0.9))</f>
        <v>73</v>
      </c>
      <c r="O17">
        <f>_xlfn.IFS(SUM(C17:E17)&lt;1,"",COUNT($C$6:E17)&gt;9,TRUNC((230-M16)*(0.9)),COUNT($C$6:E17)&lt;=9,0)</f>
        <v>73</v>
      </c>
      <c r="P17">
        <f>_xlfn.IFS(SUM(C17:E17)&lt;1,"",COUNT($C$6:E17)&gt;9,N17*3+H17,COUNT($C$6:E17)&lt;=9,0)</f>
        <v>703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244</v>
      </c>
      <c r="W17">
        <f>IF(COUNT(C17:E17)&lt;1,0,IF(COUNT($C$6:E17)&gt;9,D17+N17,0))</f>
        <v>227</v>
      </c>
      <c r="X17">
        <f>IF(COUNT(C17:E17)&lt;1,0,IF(COUNT($C$6:E17)&gt;9,E17+N17,0))</f>
        <v>232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170</v>
      </c>
      <c r="D18">
        <v>134</v>
      </c>
      <c r="E18">
        <v>153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457</v>
      </c>
      <c r="I18">
        <f t="shared" si="5"/>
        <v>152</v>
      </c>
      <c r="J18">
        <f>_xlfn.IFS(SUM(C18:E18)&lt;1,"",SUM(C18:E18)&gt;=1,SUM($C$6:E18))</f>
        <v>5839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149</v>
      </c>
      <c r="M18">
        <f>IF(COUNT($C$6:E18)&gt;=1,TRUNC(SUM($C$6:E18)/COUNT($C$6:E18)),0)</f>
        <v>149</v>
      </c>
      <c r="N18">
        <f>IF(COUNT($C$6:E18)&lt;=6,0,TRUNC((230-M17)*0.9))</f>
        <v>72</v>
      </c>
      <c r="O18">
        <f>_xlfn.IFS(SUM(C18:E18)&lt;1,"",COUNT($C$6:E18)&gt;9,TRUNC((230-M17)*(0.9)),COUNT($C$6:E18)&lt;=9,0)</f>
        <v>72</v>
      </c>
      <c r="P18">
        <f>_xlfn.IFS(SUM(C18:E18)&lt;1,"",COUNT($C$6:E18)&gt;9,N18*3+H18,COUNT($C$6:E18)&lt;=9,0)</f>
        <v>673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242</v>
      </c>
      <c r="W18">
        <f>IF(COUNT(C18:E18)&lt;1,0,IF(COUNT($C$6:E18)&gt;9,D18+N18,0))</f>
        <v>206</v>
      </c>
      <c r="X18">
        <f>IF(COUNT(C18:E18)&lt;1,0,IF(COUNT($C$6:E18)&gt;9,E18+N18,0))</f>
        <v>225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136</v>
      </c>
      <c r="D19">
        <v>149</v>
      </c>
      <c r="E19">
        <v>146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431</v>
      </c>
      <c r="I19">
        <f t="shared" si="5"/>
        <v>143</v>
      </c>
      <c r="J19">
        <f>_xlfn.IFS(SUM(C19:E19)&lt;1,"",SUM(C19:E19)&gt;=1,SUM($C$6:E19))</f>
        <v>6270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149</v>
      </c>
      <c r="M19">
        <f>IF(COUNT($C$6:E19)&gt;=1,TRUNC(SUM($C$6:E19)/COUNT($C$6:E19)),0)</f>
        <v>149</v>
      </c>
      <c r="N19">
        <f>IF(COUNT($C$6:E19)&lt;=6,0,TRUNC((230-M18)*0.9))</f>
        <v>72</v>
      </c>
      <c r="O19">
        <f>_xlfn.IFS(SUM(C19:E19)&lt;1,"",COUNT($C$6:E19)&gt;9,TRUNC((230-M18)*(0.9)),COUNT($C$6:E19)&lt;=9,0)</f>
        <v>72</v>
      </c>
      <c r="P19">
        <f>_xlfn.IFS(SUM(C19:E19)&lt;1,"",COUNT($C$6:E19)&gt;9,N19*3+H19,COUNT($C$6:E19)&lt;=9,0)</f>
        <v>647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208</v>
      </c>
      <c r="W19">
        <f>IF(COUNT(C19:E19)&lt;1,0,IF(COUNT($C$6:E19)&gt;9,D19+N19,0))</f>
        <v>221</v>
      </c>
      <c r="X19">
        <f>IF(COUNT(C19:E19)&lt;1,0,IF(COUNT($C$6:E19)&gt;9,E19+N19,0))</f>
        <v>218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135</v>
      </c>
      <c r="D20">
        <v>156</v>
      </c>
      <c r="E20">
        <v>117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408</v>
      </c>
      <c r="I20">
        <f t="shared" si="5"/>
        <v>136</v>
      </c>
      <c r="J20">
        <f>_xlfn.IFS(SUM(C20:E20)&lt;1,"",SUM(C20:E20)&gt;=1,SUM($C$6:E20))</f>
        <v>6678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148</v>
      </c>
      <c r="M20">
        <f>IF(COUNT($C$6:E20)&gt;=1,TRUNC(SUM($C$6:E20)/COUNT($C$6:E20)),0)</f>
        <v>148</v>
      </c>
      <c r="N20">
        <f>IF(COUNT($C$6:E20)&lt;=6,0,TRUNC((230-M19)*0.9))</f>
        <v>72</v>
      </c>
      <c r="O20">
        <f>_xlfn.IFS(SUM(C20:E20)&lt;1,"",COUNT($C$6:E20)&gt;9,TRUNC((230-M19)*(0.9)),COUNT($C$6:E20)&lt;=9,0)</f>
        <v>72</v>
      </c>
      <c r="P20">
        <f>_xlfn.IFS(SUM(C20:E20)&lt;1,"",COUNT($C$6:E20)&gt;9,N20*3+H20,COUNT($C$6:E20)&lt;=9,0)</f>
        <v>624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207</v>
      </c>
      <c r="W20">
        <f>IF(COUNT(C20:E20)&lt;1,0,IF(COUNT($C$6:E20)&gt;9,D20+N20,0))</f>
        <v>228</v>
      </c>
      <c r="X20">
        <f>IF(COUNT(C20:E20)&lt;1,0,IF(COUNT($C$6:E20)&gt;9,E20+N20,0))</f>
        <v>189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185</v>
      </c>
      <c r="D21">
        <v>188</v>
      </c>
      <c r="E21">
        <v>149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 xml:space="preserve"> </v>
      </c>
      <c r="H21">
        <f t="shared" si="0"/>
        <v>522</v>
      </c>
      <c r="I21">
        <f t="shared" si="5"/>
        <v>174</v>
      </c>
      <c r="J21">
        <f>_xlfn.IFS(SUM(C21:E21)&lt;1,"",SUM(C21:E21)&gt;=1,SUM($C$6:E21))</f>
        <v>7200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150</v>
      </c>
      <c r="M21">
        <f>IF(COUNT($C$6:E21)&gt;=1,TRUNC(SUM($C$6:E21)/COUNT($C$6:E21)),0)</f>
        <v>150</v>
      </c>
      <c r="N21">
        <f>IF(COUNT($C$6:E21)&lt;=6,0,TRUNC((230-M20)*0.9))</f>
        <v>73</v>
      </c>
      <c r="O21">
        <f>_xlfn.IFS(SUM(C21:E21)&lt;1,"",COUNT($C$6:E21)&gt;9,TRUNC((230-M20)*(0.9)),COUNT($C$6:E21)&lt;=9,0)</f>
        <v>73</v>
      </c>
      <c r="P21">
        <f>_xlfn.IFS(SUM(C21:E21)&lt;1,"",COUNT($C$6:E21)&gt;9,N21*3+H21,COUNT($C$6:E21)&lt;=9,0)</f>
        <v>741</v>
      </c>
      <c r="Q21">
        <f t="shared" si="1"/>
        <v>522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258</v>
      </c>
      <c r="W21">
        <f>IF(COUNT(C21:E21)&lt;1,0,IF(COUNT($C$6:E21)&gt;9,D21+N21,0))</f>
        <v>261</v>
      </c>
      <c r="X21">
        <f>IF(COUNT(C21:E21)&lt;1,0,IF(COUNT($C$6:E21)&gt;9,E21+N21,0))</f>
        <v>222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210</v>
      </c>
      <c r="D22">
        <v>136</v>
      </c>
      <c r="E22">
        <v>169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515</v>
      </c>
      <c r="I22">
        <f t="shared" si="5"/>
        <v>171</v>
      </c>
      <c r="J22">
        <f>_xlfn.IFS(SUM(C22:E22)&lt;1,"",SUM(C22:E22)&gt;=1,SUM($C$6:E22))</f>
        <v>7715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151</v>
      </c>
      <c r="M22">
        <f>IF(COUNT($C$6:E22)&gt;=1,TRUNC(SUM($C$6:E22)/COUNT($C$6:E22)),0)</f>
        <v>151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731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282</v>
      </c>
      <c r="W22">
        <f>IF(COUNT(C22:E22)&lt;1,0,IF(COUNT($C$6:E22)&gt;9,D22+N22,0))</f>
        <v>208</v>
      </c>
      <c r="X22">
        <f>IF(COUNT(C22:E22)&lt;1,0,IF(COUNT($C$6:E22)&gt;9,E22+N22,0))</f>
        <v>241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113</v>
      </c>
      <c r="D23">
        <v>148</v>
      </c>
      <c r="E23">
        <v>123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384</v>
      </c>
      <c r="I23">
        <f t="shared" si="5"/>
        <v>128</v>
      </c>
      <c r="J23">
        <f>_xlfn.IFS(SUM(C23:E23)&lt;1,"",SUM(C23:E23)&gt;=1,SUM($C$6:E23))</f>
        <v>8099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149</v>
      </c>
      <c r="M23">
        <f>IF(COUNT($C$6:E23)&gt;=1,TRUNC(SUM($C$6:E23)/COUNT($C$6:E23)),0)</f>
        <v>149</v>
      </c>
      <c r="N23">
        <f>IF(COUNT($C$6:E23)&lt;=6,0,TRUNC((230-M22)*0.9))</f>
        <v>71</v>
      </c>
      <c r="O23">
        <f>_xlfn.IFS(SUM(C23:E23)&lt;1,"",COUNT($C$6:E23)&gt;9,TRUNC((230-M22)*(0.9)),COUNT($C$6:E23)&lt;=9,0)</f>
        <v>71</v>
      </c>
      <c r="P23">
        <f>_xlfn.IFS(SUM(C23:E23)&lt;1,"",COUNT($C$6:E23)&gt;9,N23*3+H23,COUNT($C$6:E23)&lt;=9,0)</f>
        <v>597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184</v>
      </c>
      <c r="W23">
        <f>IF(COUNT(C23:E23)&lt;1,0,IF(COUNT($C$6:E23)&gt;9,D23+N23,0))</f>
        <v>219</v>
      </c>
      <c r="X23">
        <f>IF(COUNT(C23:E23)&lt;1,0,IF(COUNT($C$6:E23)&gt;9,E23+N23,0))</f>
        <v>194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124</v>
      </c>
      <c r="D24">
        <v>134</v>
      </c>
      <c r="E24">
        <v>166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424</v>
      </c>
      <c r="I24">
        <f t="shared" si="5"/>
        <v>141</v>
      </c>
      <c r="J24">
        <f>_xlfn.IFS(SUM(C24:E24)&lt;1,"",SUM(C24:E24)&gt;=1,SUM($C$6:E24))</f>
        <v>8523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149</v>
      </c>
      <c r="M24">
        <f>IF(COUNT($C$6:E24)&gt;=1,TRUNC(SUM($C$6:E24)/COUNT($C$6:E24)),0)</f>
        <v>149</v>
      </c>
      <c r="N24">
        <f>IF(COUNT($C$6:E24)&lt;=6,0,TRUNC((230-M23)*0.9))</f>
        <v>72</v>
      </c>
      <c r="O24">
        <f>_xlfn.IFS(SUM(C24:E24)&lt;1,"",COUNT($C$6:E24)&gt;9,TRUNC((230-M23)*(0.9)),COUNT($C$6:E24)&lt;=9,0)</f>
        <v>72</v>
      </c>
      <c r="P24">
        <f>_xlfn.IFS(SUM(C24:E24)&lt;1,"",COUNT($C$6:E24)&gt;9,N24*3+H24,COUNT($C$6:E24)&lt;=9,0)</f>
        <v>640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196</v>
      </c>
      <c r="W24">
        <f>IF(COUNT(C24:E24)&lt;1,0,IF(COUNT($C$6:E24)&gt;9,D24+N24,0))</f>
        <v>206</v>
      </c>
      <c r="X24">
        <f>IF(COUNT(C24:E24)&lt;1,0,IF(COUNT($C$6:E24)&gt;9,E24+N24,0))</f>
        <v>238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159</v>
      </c>
      <c r="D25">
        <v>190</v>
      </c>
      <c r="E25">
        <v>172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521</v>
      </c>
      <c r="I25">
        <f t="shared" si="5"/>
        <v>173</v>
      </c>
      <c r="J25">
        <f>_xlfn.IFS(SUM(C25:E25)&lt;1,"",SUM(C25:E25)&gt;=1,SUM($C$6:E25))</f>
        <v>9044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150</v>
      </c>
      <c r="M25">
        <f>IF(COUNT($C$6:E25)&gt;=1,TRUNC(SUM($C$6:E25)/COUNT($C$6:E25)),0)</f>
        <v>150</v>
      </c>
      <c r="N25">
        <f>IF(COUNT($C$6:E25)&lt;=6,0,TRUNC((230-M24)*0.9))</f>
        <v>72</v>
      </c>
      <c r="O25">
        <f>_xlfn.IFS(SUM(C25:E25)&lt;1,"",COUNT($C$6:E25)&gt;9,TRUNC((230-M24)*(0.9)),COUNT($C$6:E25)&lt;=9,0)</f>
        <v>72</v>
      </c>
      <c r="P25">
        <f>_xlfn.IFS(SUM(C25:E25)&lt;1,"",COUNT($C$6:E25)&gt;9,N25*3+H25,COUNT($C$6:E25)&lt;=9,0)</f>
        <v>737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231</v>
      </c>
      <c r="W25">
        <f>IF(COUNT(C25:E25)&lt;1,0,IF(COUNT($C$6:E25)&gt;9,D25+N25,0))</f>
        <v>262</v>
      </c>
      <c r="X25">
        <f>IF(COUNT(C25:E25)&lt;1,0,IF(COUNT($C$6:E25)&gt;9,E25+N25,0))</f>
        <v>244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107</v>
      </c>
      <c r="D26">
        <v>151</v>
      </c>
      <c r="E26">
        <v>157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415</v>
      </c>
      <c r="I26">
        <f t="shared" si="5"/>
        <v>138</v>
      </c>
      <c r="J26">
        <f>_xlfn.IFS(SUM(C26:E26)&lt;1,"",SUM(C26:E26)&gt;=1,SUM($C$6:E26))</f>
        <v>9459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150</v>
      </c>
      <c r="M26">
        <f>IF(COUNT($C$6:E26)&gt;=1,TRUNC(SUM($C$6:E26)/COUNT($C$6:E26)),0)</f>
        <v>150</v>
      </c>
      <c r="N26">
        <f>IF(COUNT($C$6:E26)&lt;=6,0,TRUNC((230-M25)*0.9))</f>
        <v>72</v>
      </c>
      <c r="O26">
        <f>_xlfn.IFS(SUM(C26:E26)&lt;1,"",COUNT($C$6:E26)&gt;9,TRUNC((230-M25)*(0.9)),COUNT($C$6:E26)&lt;=9,0)</f>
        <v>72</v>
      </c>
      <c r="P26">
        <f>_xlfn.IFS(SUM(C26:E26)&lt;1,"",COUNT($C$6:E26)&gt;9,N26*3+H26,COUNT($C$6:E26)&lt;=9,0)</f>
        <v>631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179</v>
      </c>
      <c r="W26">
        <f>IF(COUNT(C26:E26)&lt;1,0,IF(COUNT($C$6:E26)&gt;9,D26+N26,0))</f>
        <v>223</v>
      </c>
      <c r="X26">
        <f>IF(COUNT(C26:E26)&lt;1,0,IF(COUNT($C$6:E26)&gt;9,E26+N26,0))</f>
        <v>229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156</v>
      </c>
      <c r="D27">
        <v>113</v>
      </c>
      <c r="E27">
        <v>131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400</v>
      </c>
      <c r="I27">
        <f t="shared" si="5"/>
        <v>133</v>
      </c>
      <c r="J27">
        <f>_xlfn.IFS(SUM(C27:E27)&lt;1,"",SUM(C27:E27)&gt;=1,SUM($C$6:E27))</f>
        <v>9859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149</v>
      </c>
      <c r="M27">
        <f>IF(COUNT($C$6:E27)&gt;=1,TRUNC(SUM($C$6:E27)/COUNT($C$6:E27)),0)</f>
        <v>149</v>
      </c>
      <c r="N27">
        <f>IF(COUNT($C$6:E27)&lt;=6,0,TRUNC((230-M26)*0.9))</f>
        <v>72</v>
      </c>
      <c r="O27">
        <f>_xlfn.IFS(SUM(C27:E27)&lt;1,"",COUNT($C$6:E27)&gt;9,TRUNC((230-M26)*(0.9)),COUNT($C$6:E27)&lt;=9,0)</f>
        <v>72</v>
      </c>
      <c r="P27">
        <f>_xlfn.IFS(SUM(C27:E27)&lt;1,"",COUNT($C$6:E27)&gt;9,N27*3+H27,COUNT($C$6:E27)&lt;=9,0)</f>
        <v>616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228</v>
      </c>
      <c r="W27">
        <f>IF(COUNT(C27:E27)&lt;1,0,IF(COUNT($C$6:E27)&gt;9,D27+N27,0))</f>
        <v>185</v>
      </c>
      <c r="X27">
        <f>IF(COUNT(C27:E27)&lt;1,0,IF(COUNT($C$6:E27)&gt;9,E27+N27,0))</f>
        <v>203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126</v>
      </c>
      <c r="D28">
        <v>185</v>
      </c>
      <c r="E28">
        <v>162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473</v>
      </c>
      <c r="I28">
        <f t="shared" si="5"/>
        <v>157</v>
      </c>
      <c r="J28">
        <f>_xlfn.IFS(SUM(C28:E28)&lt;1,"",SUM(C28:E28)&gt;=1,SUM($C$6:E28))</f>
        <v>10332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149</v>
      </c>
      <c r="M28">
        <f>IF(COUNT($C$6:E28)&gt;=1,TRUNC(SUM($C$6:E28)/COUNT($C$6:E28)),0)</f>
        <v>149</v>
      </c>
      <c r="N28">
        <f>IF(COUNT($C$6:E28)&lt;=6,0,TRUNC((230-M27)*0.9))</f>
        <v>72</v>
      </c>
      <c r="O28">
        <f>_xlfn.IFS(SUM(C28:E28)&lt;1,"",COUNT($C$6:E28)&gt;9,TRUNC((230-M27)*(0.9)),COUNT($C$6:E28)&lt;=9,0)</f>
        <v>72</v>
      </c>
      <c r="P28">
        <f>_xlfn.IFS(SUM(C28:E28)&lt;1,"",COUNT($C$6:E28)&gt;9,N28*3+H28,COUNT($C$6:E28)&lt;=9,0)</f>
        <v>689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198</v>
      </c>
      <c r="W28">
        <f>IF(COUNT(C28:E28)&lt;1,0,IF(COUNT($C$6:E28)&gt;9,D28+N28,0))</f>
        <v>257</v>
      </c>
      <c r="X28">
        <f>IF(COUNT(C28:E28)&lt;1,0,IF(COUNT($C$6:E28)&gt;9,E28+N28,0))</f>
        <v>234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144</v>
      </c>
      <c r="D29">
        <v>171</v>
      </c>
      <c r="E29">
        <v>161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476</v>
      </c>
      <c r="I29">
        <f t="shared" si="5"/>
        <v>158</v>
      </c>
      <c r="J29">
        <f>_xlfn.IFS(SUM(C29:E29)&lt;1,"",SUM(C29:E29)&gt;=1,SUM($C$6:E29))</f>
        <v>10808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150</v>
      </c>
      <c r="M29">
        <f>IF(COUNT($C$6:E29)&gt;=1,TRUNC(SUM($C$6:E29)/COUNT($C$6:E29)),0)</f>
        <v>150</v>
      </c>
      <c r="N29">
        <f>IF(COUNT($C$6:E29)&lt;=6,0,TRUNC((230-M28)*0.9))</f>
        <v>72</v>
      </c>
      <c r="O29">
        <f>_xlfn.IFS(SUM(C29:E29)&lt;1,"",COUNT($C$6:E29)&gt;9,TRUNC((230-M28)*(0.9)),COUNT($C$6:E29)&lt;=9,0)</f>
        <v>72</v>
      </c>
      <c r="P29">
        <f>_xlfn.IFS(SUM(C29:E29)&lt;1,"",COUNT($C$6:E29)&gt;9,N29*3+H29,COUNT($C$6:E29)&lt;=9,0)</f>
        <v>692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216</v>
      </c>
      <c r="W29">
        <f>IF(COUNT(C29:E29)&lt;1,0,IF(COUNT($C$6:E29)&gt;9,D29+N29,0))</f>
        <v>243</v>
      </c>
      <c r="X29">
        <f>IF(COUNT(C29:E29)&lt;1,0,IF(COUNT($C$6:E29)&gt;9,E29+N29,0))</f>
        <v>233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134</v>
      </c>
      <c r="D30">
        <v>132</v>
      </c>
      <c r="E30">
        <v>153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419</v>
      </c>
      <c r="I30">
        <f t="shared" si="5"/>
        <v>139</v>
      </c>
      <c r="J30">
        <f>_xlfn.IFS(SUM(C30:E30)&lt;1,"",SUM(C30:E30)&gt;=1,SUM($C$6:E30))</f>
        <v>11227</v>
      </c>
      <c r="K30">
        <f>_xlfn.IFS(COUNT(C30:E30)&lt;1,"",COUNT($C$6:E30)&gt;=1,COUNT($C$6:E30))</f>
        <v>75</v>
      </c>
      <c r="L30">
        <f>_xlfn.IFS(COUNT(C30:E30)&lt;1,"",AND(COUNT($C$6:E30)&lt;=9,$C$4&gt;1),$C$4,COUNT(C30:E30)&gt;=1,M30)</f>
        <v>149</v>
      </c>
      <c r="M30">
        <f>IF(COUNT($C$6:E30)&gt;=1,TRUNC(SUM($C$6:E30)/COUNT($C$6:E30)),0)</f>
        <v>149</v>
      </c>
      <c r="N30">
        <f>IF(COUNT($C$6:E30)&lt;=6,0,TRUNC((230-M29)*0.9))</f>
        <v>72</v>
      </c>
      <c r="O30">
        <f>_xlfn.IFS(SUM(C30:E30)&lt;1,"",COUNT($C$6:E30)&gt;9,TRUNC((230-M29)*(0.9)),COUNT($C$6:E30)&lt;=9,0)</f>
        <v>72</v>
      </c>
      <c r="P30">
        <f>_xlfn.IFS(SUM(C30:E30)&lt;1,"",COUNT($C$6:E30)&gt;9,N30*3+H30,COUNT($C$6:E30)&lt;=9,0)</f>
        <v>635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206</v>
      </c>
      <c r="W30">
        <f>IF(COUNT(C30:E30)&lt;1,0,IF(COUNT($C$6:E30)&gt;9,D30+N30,0))</f>
        <v>204</v>
      </c>
      <c r="X30">
        <f>IF(COUNT(C30:E30)&lt;1,0,IF(COUNT($C$6:E30)&gt;9,E30+N30,0))</f>
        <v>225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145</v>
      </c>
      <c r="D31">
        <v>151</v>
      </c>
      <c r="E31">
        <v>195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491</v>
      </c>
      <c r="I31">
        <f t="shared" si="5"/>
        <v>163</v>
      </c>
      <c r="J31">
        <f>_xlfn.IFS(SUM(C31:E31)&lt;1,"",SUM(C31:E31)&gt;=1,SUM($C$6:E31))</f>
        <v>11718</v>
      </c>
      <c r="K31">
        <f>_xlfn.IFS(COUNT(C31:E31)&lt;1,"",COUNT($C$6:E31)&gt;=1,COUNT($C$6:E31))</f>
        <v>78</v>
      </c>
      <c r="L31">
        <f>_xlfn.IFS(COUNT(C31:E31)&lt;1,"",AND(COUNT($C$6:E31)&lt;=9,$C$4&gt;1),$C$4,COUNT(C31:E31)&gt;=1,M31)</f>
        <v>150</v>
      </c>
      <c r="M31">
        <f>IF(COUNT($C$6:E31)&gt;=1,TRUNC(SUM($C$6:E31)/COUNT($C$6:E31)),0)</f>
        <v>150</v>
      </c>
      <c r="N31">
        <f>IF(COUNT($C$6:E31)&lt;=6,0,TRUNC((230-M30)*0.9))</f>
        <v>72</v>
      </c>
      <c r="O31">
        <f>_xlfn.IFS(SUM(C31:E31)&lt;1,"",COUNT($C$6:E31)&gt;9,TRUNC((230-M30)*(0.9)),COUNT($C$6:E31)&lt;=9,0)</f>
        <v>72</v>
      </c>
      <c r="P31">
        <f>_xlfn.IFS(SUM(C31:E31)&lt;1,"",COUNT($C$6:E31)&gt;9,N31*3+H31,COUNT($C$6:E31)&lt;=9,0)</f>
        <v>707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217</v>
      </c>
      <c r="W31">
        <f>IF(COUNT(C31:E31)&lt;1,0,IF(COUNT($C$6:E31)&gt;9,D31+N31,0))</f>
        <v>223</v>
      </c>
      <c r="X31">
        <f>IF(COUNT(C31:E31)&lt;1,0,IF(COUNT($C$6:E31)&gt;9,E31+N31,0))</f>
        <v>267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151</v>
      </c>
      <c r="D32">
        <v>151</v>
      </c>
      <c r="E32">
        <v>173</v>
      </c>
      <c r="F32" t="str">
        <f>IF(COUNT(C32:E32)&lt;1," ",IF(AND(C32&gt;M31,D32&gt;M31,E32&gt;M31,COUNT($C$6:E31)&gt;=12),"*"," "))</f>
        <v>*</v>
      </c>
      <c r="G32" t="str">
        <f>IF(COUNT(C32:E32)&lt;1," ",IF(AND(C32&gt;M30,D32&gt;M30,E32&gt;M30,COUNT($C$6:E30)&gt;=12),"*"," "))</f>
        <v>*</v>
      </c>
      <c r="H32">
        <f t="shared" si="0"/>
        <v>475</v>
      </c>
      <c r="I32">
        <f t="shared" si="5"/>
        <v>158</v>
      </c>
      <c r="J32">
        <f>_xlfn.IFS(SUM(C32:E32)&lt;1,"",SUM(C32:E32)&gt;=1,SUM($C$6:E32))</f>
        <v>12193</v>
      </c>
      <c r="K32">
        <f>_xlfn.IFS(COUNT(C32:E32)&lt;1,"",COUNT($C$6:E32)&gt;=1,COUNT($C$6:E32))</f>
        <v>81</v>
      </c>
      <c r="L32">
        <f>_xlfn.IFS(COUNT(C32:E32)&lt;1,"",AND(COUNT($C$6:E32)&lt;=9,$C$4&gt;1),$C$4,COUNT(C32:E32)&gt;=1,M32)</f>
        <v>150</v>
      </c>
      <c r="M32">
        <f>IF(COUNT($C$6:E32)&gt;=1,TRUNC(SUM($C$6:E32)/COUNT($C$6:E32)),0)</f>
        <v>150</v>
      </c>
      <c r="N32">
        <f>IF(COUNT($C$6:E32)&lt;=6,0,TRUNC((230-M31)*0.9))</f>
        <v>72</v>
      </c>
      <c r="O32">
        <f>_xlfn.IFS(SUM(C32:E32)&lt;1,"",COUNT($C$6:E32)&gt;9,TRUNC((230-M31)*(0.9)),COUNT($C$6:E32)&lt;=9,0)</f>
        <v>72</v>
      </c>
      <c r="P32">
        <f>_xlfn.IFS(SUM(C32:E32)&lt;1,"",COUNT($C$6:E32)&gt;9,N32*3+H32,COUNT($C$6:E32)&lt;=9,0)</f>
        <v>691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223</v>
      </c>
      <c r="W32">
        <f>IF(COUNT(C32:E32)&lt;1,0,IF(COUNT($C$6:E32)&gt;9,D32+N32,0))</f>
        <v>223</v>
      </c>
      <c r="X32">
        <f>IF(COUNT(C32:E32)&lt;1,0,IF(COUNT($C$6:E32)&gt;9,E32+N32,0))</f>
        <v>245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165</v>
      </c>
      <c r="D33">
        <v>151</v>
      </c>
      <c r="E33">
        <v>149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465</v>
      </c>
      <c r="I33">
        <f t="shared" si="5"/>
        <v>155</v>
      </c>
      <c r="J33">
        <f>_xlfn.IFS(SUM(C33:E33)&lt;1,"",SUM(C33:E33)&gt;=1,SUM($C$6:E33))</f>
        <v>12658</v>
      </c>
      <c r="K33">
        <f>_xlfn.IFS(COUNT(C33:E33)&lt;1,"",COUNT($C$6:E33)&gt;=1,COUNT($C$6:E33))</f>
        <v>84</v>
      </c>
      <c r="L33">
        <f>_xlfn.IFS(COUNT(C33:E33)&lt;1,"",AND(COUNT($C$6:E33)&lt;=9,$C$4&gt;1),$C$4,COUNT(C33:E33)&gt;=1,M33)</f>
        <v>150</v>
      </c>
      <c r="M33">
        <f>IF(COUNT($C$6:E33)&gt;=1,TRUNC(SUM($C$6:E33)/COUNT($C$6:E33)),0)</f>
        <v>150</v>
      </c>
      <c r="N33">
        <f>IF(COUNT($C$6:E33)&lt;=6,0,TRUNC((230-M32)*0.9))</f>
        <v>72</v>
      </c>
      <c r="O33">
        <f>_xlfn.IFS(SUM(C33:E33)&lt;1,"",COUNT($C$6:E33)&gt;9,TRUNC((230-M32)*(0.9)),COUNT($C$6:E33)&lt;=9,0)</f>
        <v>72</v>
      </c>
      <c r="P33">
        <f>_xlfn.IFS(SUM(C33:E33)&lt;1,"",COUNT($C$6:E33)&gt;9,N33*3+H33,COUNT($C$6:E33)&lt;=9,0)</f>
        <v>681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237</v>
      </c>
      <c r="W33">
        <f>IF(COUNT(C33:E33)&lt;1,0,IF(COUNT($C$6:E33)&gt;9,D33+N33,0))</f>
        <v>223</v>
      </c>
      <c r="X33">
        <f>IF(COUNT(C33:E33)&lt;1,0,IF(COUNT($C$6:E33)&gt;9,E33+N33,0))</f>
        <v>221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146</v>
      </c>
      <c r="D34">
        <v>162</v>
      </c>
      <c r="E34">
        <v>151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459</v>
      </c>
      <c r="I34">
        <f t="shared" si="5"/>
        <v>153</v>
      </c>
      <c r="J34">
        <f>_xlfn.IFS(SUM(C34:E34)&lt;1,"",SUM(C34:E34)&gt;=1,SUM($C$6:E34))</f>
        <v>13117</v>
      </c>
      <c r="K34">
        <f>_xlfn.IFS(COUNT(C34:E34)&lt;1,"",COUNT($C$6:E34)&gt;=1,COUNT($C$6:E34))</f>
        <v>87</v>
      </c>
      <c r="L34">
        <f>_xlfn.IFS(COUNT(C34:E34)&lt;1,"",AND(COUNT($C$6:E34)&lt;=9,$C$4&gt;1),$C$4,COUNT(C34:E34)&gt;=1,M34)</f>
        <v>150</v>
      </c>
      <c r="M34">
        <f>IF(COUNT($C$6:E34)&gt;=1,TRUNC(SUM($C$6:E34)/COUNT($C$6:E34)),0)</f>
        <v>150</v>
      </c>
      <c r="N34">
        <f>IF(COUNT($C$6:E34)&lt;=6,0,TRUNC((230-M33)*0.9))</f>
        <v>72</v>
      </c>
      <c r="O34">
        <f>_xlfn.IFS(SUM(C34:E34)&lt;1,"",COUNT($C$6:E34)&gt;9,TRUNC((230-M33)*(0.9)),COUNT($C$6:E34)&lt;=9,0)</f>
        <v>72</v>
      </c>
      <c r="P34">
        <f>_xlfn.IFS(SUM(C34:E34)&lt;1,"",COUNT($C$6:E34)&gt;9,N34*3+H34,COUNT($C$6:E34)&lt;=9,0)</f>
        <v>675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218</v>
      </c>
      <c r="W34">
        <f>IF(COUNT(C34:E34)&lt;1,0,IF(COUNT($C$6:E34)&gt;9,D34+N34,0))</f>
        <v>234</v>
      </c>
      <c r="X34">
        <f>IF(COUNT(C34:E34)&lt;1,0,IF(COUNT($C$6:E34)&gt;9,E34+N34,0))</f>
        <v>223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156</v>
      </c>
      <c r="D35">
        <v>125</v>
      </c>
      <c r="E35">
        <v>171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452</v>
      </c>
      <c r="I35">
        <f t="shared" si="5"/>
        <v>150</v>
      </c>
      <c r="J35">
        <f>_xlfn.IFS(SUM(C35:E35)&lt;1,"",SUM(C35:E35)&gt;=1,SUM($C$6:E35))</f>
        <v>13569</v>
      </c>
      <c r="K35">
        <f>_xlfn.IFS(COUNT(C35:E35)&lt;1,"",COUNT($C$6:E35)&gt;=1,COUNT($C$6:E35))</f>
        <v>90</v>
      </c>
      <c r="L35">
        <f>_xlfn.IFS(COUNT(C35:E35)&lt;1,"",AND(COUNT($C$6:E35)&lt;=9,$C$4&gt;1),$C$4,COUNT(C35:E35)&gt;=1,M35)</f>
        <v>150</v>
      </c>
      <c r="M35">
        <f>IF(COUNT($C$6:E35)&gt;=1,TRUNC(SUM($C$6:E35)/COUNT($C$6:E35)),0)</f>
        <v>150</v>
      </c>
      <c r="N35">
        <f>IF(COUNT($C$6:E35)&lt;=6,0,TRUNC((230-M34)*0.9))</f>
        <v>72</v>
      </c>
      <c r="O35">
        <f>_xlfn.IFS(SUM(C35:E35)&lt;1,"",COUNT($C$6:E35)&gt;9,TRUNC((230-M34)*(0.9)),COUNT($C$6:E35)&lt;=9,0)</f>
        <v>72</v>
      </c>
      <c r="P35">
        <f>_xlfn.IFS(SUM(C35:E35)&lt;1,"",COUNT($C$6:E35)&gt;9,N35*3+H35,COUNT($C$6:E35)&lt;=9,0)</f>
        <v>668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228</v>
      </c>
      <c r="W35">
        <f>IF(COUNT(C35:E35)&lt;1,0,IF(COUNT($C$6:E35)&gt;9,D35+N35,0))</f>
        <v>197</v>
      </c>
      <c r="X35">
        <f>IF(COUNT(C35:E35)&lt;1,0,IF(COUNT($C$6:E35)&gt;9,E35+N35,0))</f>
        <v>243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148.83333333333334</v>
      </c>
      <c r="D36" s="2">
        <f>(IF(COUNT(D6:D35)=0," ",(SUM(D6:D35))/COUNT(D6:D35)))</f>
        <v>154.36666666666667</v>
      </c>
      <c r="E36" s="2">
        <f>(IF(COUNT(E6:E35)=0," ",(SUM(E6:E35))/COUNT(E6:E35)))</f>
        <v>149.1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B109-BF44-48F5-AA38-5B9A382208C5}">
  <sheetPr codeName="Sheet12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9</v>
      </c>
    </row>
    <row r="3" spans="1:29" x14ac:dyDescent="0.2">
      <c r="A3" t="s">
        <v>45</v>
      </c>
      <c r="B3" s="3" t="s">
        <v>51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158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207</v>
      </c>
      <c r="W5">
        <f>MAX(V6:X35)</f>
        <v>278</v>
      </c>
    </row>
    <row r="6" spans="1:29" x14ac:dyDescent="0.2">
      <c r="A6" t="s">
        <v>7</v>
      </c>
      <c r="B6" s="7">
        <f>Calendar!B6</f>
        <v>43348</v>
      </c>
      <c r="C6">
        <v>88</v>
      </c>
      <c r="D6">
        <v>138</v>
      </c>
      <c r="E6">
        <v>140</v>
      </c>
      <c r="H6">
        <f t="shared" ref="H6:H35" si="0">IF(COUNT(C6:E6)&lt;1," ",SUM(C6:E6))</f>
        <v>366</v>
      </c>
      <c r="I6">
        <f>IF(COUNT(C6:E6)&lt;1," ",TRUNC(H6/COUNT(C6:E6)))</f>
        <v>122</v>
      </c>
      <c r="J6">
        <f>_xlfn.IFS(SUM(C6:E6)&lt;1,"",SUM(C6:E6)&gt;=1,SUM($C$6:E6))</f>
        <v>366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158</v>
      </c>
      <c r="M6">
        <f>IF(COUNT($C$6:E6)&gt;=1,TRUNC(SUM($C$6:E6)/COUNT($C$6:E6)),0)</f>
        <v>122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153</v>
      </c>
      <c r="D7">
        <v>156</v>
      </c>
      <c r="E7">
        <v>123</v>
      </c>
      <c r="H7">
        <f t="shared" si="0"/>
        <v>432</v>
      </c>
      <c r="I7">
        <f t="shared" ref="I7:I35" si="5">IF(COUNT(C7:E7)&lt;1," ",TRUNC(H7/COUNT(C7:E7)))</f>
        <v>144</v>
      </c>
      <c r="J7">
        <f>_xlfn.IFS(SUM(C7:E7)&lt;1,"",SUM(C7:E7)&gt;=1,SUM($C$6:E7))</f>
        <v>798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158</v>
      </c>
      <c r="M7">
        <f>IF(COUNT($C$6:E7)&gt;=1,TRUNC(SUM($C$6:E7)/COUNT($C$6:E7)),0)</f>
        <v>133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168</v>
      </c>
      <c r="D8">
        <v>145</v>
      </c>
      <c r="E8">
        <v>146</v>
      </c>
      <c r="H8">
        <f t="shared" si="0"/>
        <v>459</v>
      </c>
      <c r="I8">
        <f t="shared" si="5"/>
        <v>153</v>
      </c>
      <c r="J8">
        <f>_xlfn.IFS(SUM(C8:E8)&lt;1,"",SUM(C8:E8)&gt;=1,SUM($C$6:E8))</f>
        <v>1257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158</v>
      </c>
      <c r="M8">
        <f>IF(COUNT($C$6:E8)&gt;=1,TRUNC(SUM($C$6:E8)/COUNT($C$6:E8)),0)</f>
        <v>139</v>
      </c>
      <c r="N8">
        <f>IF(COUNT($C$6:E8)&lt;=6,0,TRUNC((230-M7)*0.9))</f>
        <v>87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142</v>
      </c>
      <c r="D9">
        <v>127</v>
      </c>
      <c r="E9">
        <v>159</v>
      </c>
      <c r="H9">
        <f t="shared" si="0"/>
        <v>428</v>
      </c>
      <c r="I9">
        <f t="shared" si="5"/>
        <v>142</v>
      </c>
      <c r="J9">
        <f>_xlfn.IFS(SUM(C9:E9)&lt;1,"",SUM(C9:E9)&gt;=1,SUM($C$6:E9))</f>
        <v>1685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140</v>
      </c>
      <c r="M9">
        <f>IF(COUNT($C$6:E9)&gt;=1,TRUNC(SUM($C$6:E9)/COUNT($C$6:E9)),0)</f>
        <v>140</v>
      </c>
      <c r="N9">
        <f>IF(COUNT($C$6:E9)&lt;=6,0,TRUNC((230-M8)*0.9))</f>
        <v>81</v>
      </c>
      <c r="O9">
        <f>_xlfn.IFS(SUM(C9:E9)&lt;1,"",COUNT($C$6:E9)&gt;9,TRUNC((230-M8)*(0.9)),COUNT($C$6:E9)&lt;=9,0)</f>
        <v>81</v>
      </c>
      <c r="P9">
        <f>_xlfn.IFS(SUM(C9:E9)&lt;1,"",COUNT($C$6:E9)&gt;9,N9*3+H9,COUNT($C$6:E9)&lt;=9,0)</f>
        <v>671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223</v>
      </c>
      <c r="W9">
        <f>IF(COUNT(C9:E9)&lt;1,0,IF(COUNT($C$6:E9)&gt;9,D9+N9,0))</f>
        <v>208</v>
      </c>
      <c r="X9">
        <f>IF(COUNT(C9:E9)&lt;1,0,IF(COUNT($C$6:E9)&gt;9,E9+N9,0))</f>
        <v>240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172</v>
      </c>
      <c r="D10">
        <v>115</v>
      </c>
      <c r="E10">
        <v>113</v>
      </c>
      <c r="F10" t="str">
        <f>IF(COUNT(C10:E10)&lt;1," ",IF(AND(C10&gt;M9,D10&gt;M9,E10&gt;M9,COUNT($C$6:E9)&gt;=12),"*"," "))</f>
        <v xml:space="preserve"> </v>
      </c>
      <c r="H10">
        <f t="shared" si="0"/>
        <v>400</v>
      </c>
      <c r="I10">
        <f t="shared" si="5"/>
        <v>133</v>
      </c>
      <c r="J10">
        <f>_xlfn.IFS(SUM(C10:E10)&lt;1,"",SUM(C10:E10)&gt;=1,SUM($C$6:E10))</f>
        <v>2085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139</v>
      </c>
      <c r="M10">
        <f>IF(COUNT($C$6:E10)&gt;=1,TRUNC(SUM($C$6:E10)/COUNT($C$6:E10)),0)</f>
        <v>139</v>
      </c>
      <c r="N10">
        <f>IF(COUNT($C$6:E10)&lt;=6,0,TRUNC((230-M9)*0.9))</f>
        <v>81</v>
      </c>
      <c r="O10">
        <f>_xlfn.IFS(SUM(C10:E10)&lt;1,"",COUNT($C$6:E10)&gt;9,TRUNC((230-M9)*(0.9)),COUNT($C$6:E10)&lt;=9,0)</f>
        <v>81</v>
      </c>
      <c r="P10">
        <f>_xlfn.IFS(SUM(C10:E10)&lt;1,"",COUNT($C$6:E10)&gt;9,N10*3+H10,COUNT($C$6:E10)&lt;=9,0)</f>
        <v>643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253</v>
      </c>
      <c r="W10">
        <f>IF(COUNT(C10:E10)&lt;1,0,IF(COUNT($C$6:E10)&gt;9,D10+N10,0))</f>
        <v>196</v>
      </c>
      <c r="X10">
        <f>IF(COUNT(C10:E10)&lt;1,0,IF(COUNT($C$6:E10)&gt;9,E10+N10,0))</f>
        <v>194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115</v>
      </c>
      <c r="D11">
        <v>150</v>
      </c>
      <c r="E11">
        <v>195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460</v>
      </c>
      <c r="I11">
        <f t="shared" si="5"/>
        <v>153</v>
      </c>
      <c r="J11">
        <f>_xlfn.IFS(SUM(C11:E11)&lt;1,"",SUM(C11:E11)&gt;=1,SUM($C$6:E11))</f>
        <v>2545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141</v>
      </c>
      <c r="M11">
        <f>IF(COUNT($C$6:E11)&gt;=1,TRUNC(SUM($C$6:E11)/COUNT($C$6:E11)),0)</f>
        <v>141</v>
      </c>
      <c r="N11">
        <f>IF(COUNT($C$6:E11)&lt;=6,0,TRUNC((230-M10)*0.9))</f>
        <v>81</v>
      </c>
      <c r="O11">
        <f>_xlfn.IFS(SUM(C11:E11)&lt;1,"",COUNT($C$6:E11)&gt;9,TRUNC((230-M10)*(0.9)),COUNT($C$6:E11)&lt;=9,0)</f>
        <v>81</v>
      </c>
      <c r="P11">
        <f>_xlfn.IFS(SUM(C11:E11)&lt;1,"",COUNT($C$6:E11)&gt;9,N11*3+H11,COUNT($C$6:E11)&lt;=9,0)</f>
        <v>703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196</v>
      </c>
      <c r="W11">
        <f>IF(COUNT(C11:E11)&lt;1,0,IF(COUNT($C$6:E11)&gt;9,D11+N11,0))</f>
        <v>231</v>
      </c>
      <c r="X11">
        <f>IF(COUNT(C11:E11)&lt;1,0,IF(COUNT($C$6:E11)&gt;9,E11+N11,0))</f>
        <v>276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146</v>
      </c>
      <c r="D12">
        <v>169</v>
      </c>
      <c r="E12">
        <v>163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478</v>
      </c>
      <c r="I12">
        <f t="shared" si="5"/>
        <v>159</v>
      </c>
      <c r="J12">
        <f>_xlfn.IFS(SUM(C12:E12)&lt;1,"",SUM(C12:E12)&gt;=1,SUM($C$6:E12))</f>
        <v>3023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143</v>
      </c>
      <c r="M12">
        <f>IF(COUNT($C$6:E12)&gt;=1,TRUNC(SUM($C$6:E12)/COUNT($C$6:E12)),0)</f>
        <v>143</v>
      </c>
      <c r="N12">
        <f>IF(COUNT($C$6:E12)&lt;=6,0,TRUNC((230-M11)*0.9))</f>
        <v>80</v>
      </c>
      <c r="O12">
        <f>_xlfn.IFS(SUM(C12:E12)&lt;1,"",COUNT($C$6:E12)&gt;9,TRUNC((230-M11)*(0.9)),COUNT($C$6:E12)&lt;=9,0)</f>
        <v>80</v>
      </c>
      <c r="P12">
        <f>_xlfn.IFS(SUM(C12:E12)&lt;1,"",COUNT($C$6:E12)&gt;9,N12*3+H12,COUNT($C$6:E12)&lt;=9,0)</f>
        <v>718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226</v>
      </c>
      <c r="W12">
        <f>IF(COUNT(C12:E12)&lt;1,0,IF(COUNT($C$6:E12)&gt;9,D12+N12,0))</f>
        <v>249</v>
      </c>
      <c r="X12">
        <f>IF(COUNT(C12:E12)&lt;1,0,IF(COUNT($C$6:E12)&gt;9,E12+N12,0))</f>
        <v>243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120</v>
      </c>
      <c r="D13">
        <v>158</v>
      </c>
      <c r="E13">
        <v>160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438</v>
      </c>
      <c r="I13">
        <f t="shared" si="5"/>
        <v>146</v>
      </c>
      <c r="J13">
        <f>_xlfn.IFS(SUM(C13:E13)&lt;1,"",SUM(C13:E13)&gt;=1,SUM($C$6:E13))</f>
        <v>3461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144</v>
      </c>
      <c r="M13">
        <f>IF(COUNT($C$6:E13)&gt;=1,TRUNC(SUM($C$6:E13)/COUNT($C$6:E13)),0)</f>
        <v>144</v>
      </c>
      <c r="N13">
        <f>IF(COUNT($C$6:E13)&lt;=6,0,TRUNC((230-M12)*0.9))</f>
        <v>78</v>
      </c>
      <c r="O13">
        <f>_xlfn.IFS(SUM(C13:E13)&lt;1,"",COUNT($C$6:E13)&gt;9,TRUNC((230-M12)*(0.9)),COUNT($C$6:E13)&lt;=9,0)</f>
        <v>78</v>
      </c>
      <c r="P13">
        <f>_xlfn.IFS(SUM(C13:E13)&lt;1,"",COUNT($C$6:E13)&gt;9,N13*3+H13,COUNT($C$6:E13)&lt;=9,0)</f>
        <v>672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198</v>
      </c>
      <c r="W13">
        <f>IF(COUNT(C13:E13)&lt;1,0,IF(COUNT($C$6:E13)&gt;9,D13+N13,0))</f>
        <v>236</v>
      </c>
      <c r="X13">
        <f>IF(COUNT(C13:E13)&lt;1,0,IF(COUNT($C$6:E13)&gt;9,E13+N13,0))</f>
        <v>238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173</v>
      </c>
      <c r="D14">
        <v>170</v>
      </c>
      <c r="E14">
        <v>182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525</v>
      </c>
      <c r="I14">
        <f t="shared" si="5"/>
        <v>175</v>
      </c>
      <c r="J14">
        <f>_xlfn.IFS(SUM(C14:E14)&lt;1,"",SUM(C14:E14)&gt;=1,SUM($C$6:E14))</f>
        <v>3986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147</v>
      </c>
      <c r="M14">
        <f>IF(COUNT($C$6:E14)&gt;=1,TRUNC(SUM($C$6:E14)/COUNT($C$6:E14)),0)</f>
        <v>147</v>
      </c>
      <c r="N14">
        <f>IF(COUNT($C$6:E14)&lt;=6,0,TRUNC((230-M13)*0.9))</f>
        <v>77</v>
      </c>
      <c r="O14">
        <f>_xlfn.IFS(SUM(C14:E14)&lt;1,"",COUNT($C$6:E14)&gt;9,TRUNC((230-M13)*(0.9)),COUNT($C$6:E14)&lt;=9,0)</f>
        <v>77</v>
      </c>
      <c r="P14">
        <f>_xlfn.IFS(SUM(C14:E14)&lt;1,"",COUNT($C$6:E14)&gt;9,N14*3+H14,COUNT($C$6:E14)&lt;=9,0)</f>
        <v>756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250</v>
      </c>
      <c r="W14">
        <f>IF(COUNT(C14:E14)&lt;1,0,IF(COUNT($C$6:E14)&gt;9,D14+N14,0))</f>
        <v>247</v>
      </c>
      <c r="X14">
        <f>IF(COUNT(C14:E14)&lt;1,0,IF(COUNT($C$6:E14)&gt;9,E14+N14,0))</f>
        <v>259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176</v>
      </c>
      <c r="D15">
        <v>160</v>
      </c>
      <c r="E15">
        <v>164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500</v>
      </c>
      <c r="I15">
        <f t="shared" si="5"/>
        <v>166</v>
      </c>
      <c r="J15">
        <f>_xlfn.IFS(SUM(C15:E15)&lt;1,"",SUM(C15:E15)&gt;=1,SUM($C$6:E15))</f>
        <v>4486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149</v>
      </c>
      <c r="M15">
        <f>IF(COUNT($C$6:E15)&gt;=1,TRUNC(SUM($C$6:E15)/COUNT($C$6:E15)),0)</f>
        <v>149</v>
      </c>
      <c r="N15">
        <f>IF(COUNT($C$6:E15)&lt;=6,0,TRUNC((230-M14)*0.9))</f>
        <v>74</v>
      </c>
      <c r="O15">
        <f>_xlfn.IFS(SUM(C15:E15)&lt;1,"",COUNT($C$6:E15)&gt;9,TRUNC((230-M14)*(0.9)),COUNT($C$6:E15)&lt;=9,0)</f>
        <v>74</v>
      </c>
      <c r="P15">
        <f>_xlfn.IFS(SUM(C15:E15)&lt;1,"",COUNT($C$6:E15)&gt;9,N15*3+H15,COUNT($C$6:E15)&lt;=9,0)</f>
        <v>722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250</v>
      </c>
      <c r="W15">
        <f>IF(COUNT(C15:E15)&lt;1,0,IF(COUNT($C$6:E15)&gt;9,D15+N15,0))</f>
        <v>234</v>
      </c>
      <c r="X15">
        <f>IF(COUNT(C15:E15)&lt;1,0,IF(COUNT($C$6:E15)&gt;9,E15+N15,0))</f>
        <v>238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149</v>
      </c>
      <c r="D16">
        <v>149</v>
      </c>
      <c r="E16">
        <v>140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438</v>
      </c>
      <c r="I16">
        <f t="shared" si="5"/>
        <v>146</v>
      </c>
      <c r="J16">
        <f>_xlfn.IFS(SUM(C16:E16)&lt;1,"",SUM(C16:E16)&gt;=1,SUM($C$6:E16))</f>
        <v>4924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149</v>
      </c>
      <c r="M16">
        <f>IF(COUNT($C$6:E16)&gt;=1,TRUNC(SUM($C$6:E16)/COUNT($C$6:E16)),0)</f>
        <v>149</v>
      </c>
      <c r="N16">
        <f>IF(COUNT($C$6:E16)&lt;=6,0,TRUNC((230-M15)*0.9))</f>
        <v>72</v>
      </c>
      <c r="O16">
        <f>_xlfn.IFS(SUM(C16:E16)&lt;1,"",COUNT($C$6:E16)&gt;9,TRUNC((230-M15)*(0.9)),COUNT($C$6:E16)&lt;=9,0)</f>
        <v>72</v>
      </c>
      <c r="P16">
        <f>_xlfn.IFS(SUM(C16:E16)&lt;1,"",COUNT($C$6:E16)&gt;9,N16*3+H16,COUNT($C$6:E16)&lt;=9,0)</f>
        <v>654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221</v>
      </c>
      <c r="W16">
        <f>IF(COUNT(C16:E16)&lt;1,0,IF(COUNT($C$6:E16)&gt;9,D16+N16,0))</f>
        <v>221</v>
      </c>
      <c r="X16">
        <f>IF(COUNT(C16:E16)&lt;1,0,IF(COUNT($C$6:E16)&gt;9,E16+N16,0))</f>
        <v>212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174</v>
      </c>
      <c r="D17">
        <v>137</v>
      </c>
      <c r="E17">
        <v>131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442</v>
      </c>
      <c r="I17">
        <f t="shared" si="5"/>
        <v>147</v>
      </c>
      <c r="J17">
        <f>_xlfn.IFS(SUM(C17:E17)&lt;1,"",SUM(C17:E17)&gt;=1,SUM($C$6:E17))</f>
        <v>5366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149</v>
      </c>
      <c r="M17">
        <f>IF(COUNT($C$6:E17)&gt;=1,TRUNC(SUM($C$6:E17)/COUNT($C$6:E17)),0)</f>
        <v>149</v>
      </c>
      <c r="N17">
        <f>IF(COUNT($C$6:E17)&lt;=6,0,TRUNC((230-M16)*0.9))</f>
        <v>72</v>
      </c>
      <c r="O17">
        <f>_xlfn.IFS(SUM(C17:E17)&lt;1,"",COUNT($C$6:E17)&gt;9,TRUNC((230-M16)*(0.9)),COUNT($C$6:E17)&lt;=9,0)</f>
        <v>72</v>
      </c>
      <c r="P17">
        <f>_xlfn.IFS(SUM(C17:E17)&lt;1,"",COUNT($C$6:E17)&gt;9,N17*3+H17,COUNT($C$6:E17)&lt;=9,0)</f>
        <v>658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246</v>
      </c>
      <c r="W17">
        <f>IF(COUNT(C17:E17)&lt;1,0,IF(COUNT($C$6:E17)&gt;9,D17+N17,0))</f>
        <v>209</v>
      </c>
      <c r="X17">
        <f>IF(COUNT(C17:E17)&lt;1,0,IF(COUNT($C$6:E17)&gt;9,E17+N17,0))</f>
        <v>203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126</v>
      </c>
      <c r="D18">
        <v>169</v>
      </c>
      <c r="E18">
        <v>133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428</v>
      </c>
      <c r="I18">
        <f t="shared" si="5"/>
        <v>142</v>
      </c>
      <c r="J18">
        <f>_xlfn.IFS(SUM(C18:E18)&lt;1,"",SUM(C18:E18)&gt;=1,SUM($C$6:E18))</f>
        <v>5794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148</v>
      </c>
      <c r="M18">
        <f>IF(COUNT($C$6:E18)&gt;=1,TRUNC(SUM($C$6:E18)/COUNT($C$6:E18)),0)</f>
        <v>148</v>
      </c>
      <c r="N18">
        <f>IF(COUNT($C$6:E18)&lt;=6,0,TRUNC((230-M17)*0.9))</f>
        <v>72</v>
      </c>
      <c r="O18">
        <f>_xlfn.IFS(SUM(C18:E18)&lt;1,"",COUNT($C$6:E18)&gt;9,TRUNC((230-M17)*(0.9)),COUNT($C$6:E18)&lt;=9,0)</f>
        <v>72</v>
      </c>
      <c r="P18">
        <f>_xlfn.IFS(SUM(C18:E18)&lt;1,"",COUNT($C$6:E18)&gt;9,N18*3+H18,COUNT($C$6:E18)&lt;=9,0)</f>
        <v>644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198</v>
      </c>
      <c r="W18">
        <f>IF(COUNT(C18:E18)&lt;1,0,IF(COUNT($C$6:E18)&gt;9,D18+N18,0))</f>
        <v>241</v>
      </c>
      <c r="X18">
        <f>IF(COUNT(C18:E18)&lt;1,0,IF(COUNT($C$6:E18)&gt;9,E18+N18,0))</f>
        <v>205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139</v>
      </c>
      <c r="D19">
        <v>146</v>
      </c>
      <c r="E19">
        <v>173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458</v>
      </c>
      <c r="I19">
        <f t="shared" si="5"/>
        <v>152</v>
      </c>
      <c r="J19">
        <f>_xlfn.IFS(SUM(C19:E19)&lt;1,"",SUM(C19:E19)&gt;=1,SUM($C$6:E19))</f>
        <v>6252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148</v>
      </c>
      <c r="M19">
        <f>IF(COUNT($C$6:E19)&gt;=1,TRUNC(SUM($C$6:E19)/COUNT($C$6:E19)),0)</f>
        <v>148</v>
      </c>
      <c r="N19">
        <f>IF(COUNT($C$6:E19)&lt;=6,0,TRUNC((230-M18)*0.9))</f>
        <v>73</v>
      </c>
      <c r="O19">
        <f>_xlfn.IFS(SUM(C19:E19)&lt;1,"",COUNT($C$6:E19)&gt;9,TRUNC((230-M18)*(0.9)),COUNT($C$6:E19)&lt;=9,0)</f>
        <v>73</v>
      </c>
      <c r="P19">
        <f>_xlfn.IFS(SUM(C19:E19)&lt;1,"",COUNT($C$6:E19)&gt;9,N19*3+H19,COUNT($C$6:E19)&lt;=9,0)</f>
        <v>677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212</v>
      </c>
      <c r="W19">
        <f>IF(COUNT(C19:E19)&lt;1,0,IF(COUNT($C$6:E19)&gt;9,D19+N19,0))</f>
        <v>219</v>
      </c>
      <c r="X19">
        <f>IF(COUNT(C19:E19)&lt;1,0,IF(COUNT($C$6:E19)&gt;9,E19+N19,0))</f>
        <v>246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173</v>
      </c>
      <c r="D20">
        <v>151</v>
      </c>
      <c r="E20">
        <v>158</v>
      </c>
      <c r="F20" t="str">
        <f>IF(COUNT(C20:E20)&lt;1," ",IF(AND(C20&gt;M19,D20&gt;M19,E20&gt;M19,COUNT($C$6:E19)&gt;=12),"*"," "))</f>
        <v>*</v>
      </c>
      <c r="G20" t="str">
        <f>IF(COUNT(C20:E20)&lt;1," ",IF(AND(C20&gt;M18,D20&gt;M18,E20&gt;M18,COUNT($C$6:E18)&gt;=12),"*"," "))</f>
        <v>*</v>
      </c>
      <c r="H20">
        <f t="shared" si="0"/>
        <v>482</v>
      </c>
      <c r="I20">
        <f t="shared" si="5"/>
        <v>160</v>
      </c>
      <c r="J20">
        <f>_xlfn.IFS(SUM(C20:E20)&lt;1,"",SUM(C20:E20)&gt;=1,SUM($C$6:E20))</f>
        <v>6734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149</v>
      </c>
      <c r="M20">
        <f>IF(COUNT($C$6:E20)&gt;=1,TRUNC(SUM($C$6:E20)/COUNT($C$6:E20)),0)</f>
        <v>149</v>
      </c>
      <c r="N20">
        <f>IF(COUNT($C$6:E20)&lt;=6,0,TRUNC((230-M19)*0.9))</f>
        <v>73</v>
      </c>
      <c r="O20">
        <f>_xlfn.IFS(SUM(C20:E20)&lt;1,"",COUNT($C$6:E20)&gt;9,TRUNC((230-M19)*(0.9)),COUNT($C$6:E20)&lt;=9,0)</f>
        <v>73</v>
      </c>
      <c r="P20">
        <f>_xlfn.IFS(SUM(C20:E20)&lt;1,"",COUNT($C$6:E20)&gt;9,N20*3+H20,COUNT($C$6:E20)&lt;=9,0)</f>
        <v>701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246</v>
      </c>
      <c r="W20">
        <f>IF(COUNT(C20:E20)&lt;1,0,IF(COUNT($C$6:E20)&gt;9,D20+N20,0))</f>
        <v>224</v>
      </c>
      <c r="X20">
        <f>IF(COUNT(C20:E20)&lt;1,0,IF(COUNT($C$6:E20)&gt;9,E20+N20,0))</f>
        <v>231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116</v>
      </c>
      <c r="D21">
        <v>167</v>
      </c>
      <c r="E21">
        <v>158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441</v>
      </c>
      <c r="I21">
        <f t="shared" si="5"/>
        <v>147</v>
      </c>
      <c r="J21">
        <f>_xlfn.IFS(SUM(C21:E21)&lt;1,"",SUM(C21:E21)&gt;=1,SUM($C$6:E21))</f>
        <v>7175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149</v>
      </c>
      <c r="M21">
        <f>IF(COUNT($C$6:E21)&gt;=1,TRUNC(SUM($C$6:E21)/COUNT($C$6:E21)),0)</f>
        <v>149</v>
      </c>
      <c r="N21">
        <f>IF(COUNT($C$6:E21)&lt;=6,0,TRUNC((230-M20)*0.9))</f>
        <v>72</v>
      </c>
      <c r="O21">
        <f>_xlfn.IFS(SUM(C21:E21)&lt;1,"",COUNT($C$6:E21)&gt;9,TRUNC((230-M20)*(0.9)),COUNT($C$6:E21)&lt;=9,0)</f>
        <v>72</v>
      </c>
      <c r="P21">
        <f>_xlfn.IFS(SUM(C21:E21)&lt;1,"",COUNT($C$6:E21)&gt;9,N21*3+H21,COUNT($C$6:E21)&lt;=9,0)</f>
        <v>657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188</v>
      </c>
      <c r="W21">
        <f>IF(COUNT(C21:E21)&lt;1,0,IF(COUNT($C$6:E21)&gt;9,D21+N21,0))</f>
        <v>239</v>
      </c>
      <c r="X21">
        <f>IF(COUNT(C21:E21)&lt;1,0,IF(COUNT($C$6:E21)&gt;9,E21+N21,0))</f>
        <v>230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173</v>
      </c>
      <c r="D22">
        <v>197</v>
      </c>
      <c r="E22">
        <v>179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549</v>
      </c>
      <c r="I22">
        <f t="shared" si="5"/>
        <v>183</v>
      </c>
      <c r="J22">
        <f>_xlfn.IFS(SUM(C22:E22)&lt;1,"",SUM(C22:E22)&gt;=1,SUM($C$6:E22))</f>
        <v>7724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151</v>
      </c>
      <c r="M22">
        <f>IF(COUNT($C$6:E22)&gt;=1,TRUNC(SUM($C$6:E22)/COUNT($C$6:E22)),0)</f>
        <v>151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765</v>
      </c>
      <c r="Q22">
        <f t="shared" si="1"/>
        <v>549</v>
      </c>
      <c r="R22" t="str">
        <f t="shared" si="2"/>
        <v xml:space="preserve"> </v>
      </c>
      <c r="S22">
        <f>IF(COUNT($C$6:E22)&gt;9,IF(P22=MAX($P$6:$P$35),P22," "),"")</f>
        <v>765</v>
      </c>
      <c r="T22" t="str">
        <f t="shared" si="3"/>
        <v xml:space="preserve"> </v>
      </c>
      <c r="V22">
        <f>IF(COUNT(C22:E22)&lt;1,0,IF(COUNT($C$6:E22)&gt;9,C22+N22,0))</f>
        <v>245</v>
      </c>
      <c r="W22">
        <f>IF(COUNT(C22:E22)&lt;1,0,IF(COUNT($C$6:E22)&gt;9,D22+N22,0))</f>
        <v>269</v>
      </c>
      <c r="X22">
        <f>IF(COUNT(C22:E22)&lt;1,0,IF(COUNT($C$6:E22)&gt;9,E22+N22,0))</f>
        <v>251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207</v>
      </c>
      <c r="D23">
        <v>153</v>
      </c>
      <c r="E23">
        <v>156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516</v>
      </c>
      <c r="I23">
        <f t="shared" si="5"/>
        <v>172</v>
      </c>
      <c r="J23">
        <f>_xlfn.IFS(SUM(C23:E23)&lt;1,"",SUM(C23:E23)&gt;=1,SUM($C$6:E23))</f>
        <v>8240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152</v>
      </c>
      <c r="M23">
        <f>IF(COUNT($C$6:E23)&gt;=1,TRUNC(SUM($C$6:E23)/COUNT($C$6:E23)),0)</f>
        <v>152</v>
      </c>
      <c r="N23">
        <f>IF(COUNT($C$6:E23)&lt;=6,0,TRUNC((230-M22)*0.9))</f>
        <v>71</v>
      </c>
      <c r="O23">
        <f>_xlfn.IFS(SUM(C23:E23)&lt;1,"",COUNT($C$6:E23)&gt;9,TRUNC((230-M22)*(0.9)),COUNT($C$6:E23)&lt;=9,0)</f>
        <v>71</v>
      </c>
      <c r="P23">
        <f>_xlfn.IFS(SUM(C23:E23)&lt;1,"",COUNT($C$6:E23)&gt;9,N23*3+H23,COUNT($C$6:E23)&lt;=9,0)</f>
        <v>729</v>
      </c>
      <c r="Q23" t="str">
        <f t="shared" si="1"/>
        <v xml:space="preserve"> </v>
      </c>
      <c r="R23">
        <f t="shared" si="2"/>
        <v>207</v>
      </c>
      <c r="S23" t="str">
        <f>IF(COUNT($C$6:E23)&gt;9,IF(P23=MAX($P$6:$P$35),P23," "),"")</f>
        <v xml:space="preserve"> </v>
      </c>
      <c r="T23">
        <f t="shared" si="3"/>
        <v>278</v>
      </c>
      <c r="V23">
        <f>IF(COUNT(C23:E23)&lt;1,0,IF(COUNT($C$6:E23)&gt;9,C23+N23,0))</f>
        <v>278</v>
      </c>
      <c r="W23">
        <f>IF(COUNT(C23:E23)&lt;1,0,IF(COUNT($C$6:E23)&gt;9,D23+N23,0))</f>
        <v>224</v>
      </c>
      <c r="X23">
        <f>IF(COUNT(C23:E23)&lt;1,0,IF(COUNT($C$6:E23)&gt;9,E23+N23,0))</f>
        <v>227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170</v>
      </c>
      <c r="D24">
        <v>134</v>
      </c>
      <c r="E24">
        <v>202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506</v>
      </c>
      <c r="I24">
        <f t="shared" si="5"/>
        <v>168</v>
      </c>
      <c r="J24">
        <f>_xlfn.IFS(SUM(C24:E24)&lt;1,"",SUM(C24:E24)&gt;=1,SUM($C$6:E24))</f>
        <v>8746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153</v>
      </c>
      <c r="M24">
        <f>IF(COUNT($C$6:E24)&gt;=1,TRUNC(SUM($C$6:E24)/COUNT($C$6:E24)),0)</f>
        <v>153</v>
      </c>
      <c r="N24">
        <f>IF(COUNT($C$6:E24)&lt;=6,0,TRUNC((230-M23)*0.9))</f>
        <v>70</v>
      </c>
      <c r="O24">
        <f>_xlfn.IFS(SUM(C24:E24)&lt;1,"",COUNT($C$6:E24)&gt;9,TRUNC((230-M23)*(0.9)),COUNT($C$6:E24)&lt;=9,0)</f>
        <v>70</v>
      </c>
      <c r="P24">
        <f>_xlfn.IFS(SUM(C24:E24)&lt;1,"",COUNT($C$6:E24)&gt;9,N24*3+H24,COUNT($C$6:E24)&lt;=9,0)</f>
        <v>716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240</v>
      </c>
      <c r="W24">
        <f>IF(COUNT(C24:E24)&lt;1,0,IF(COUNT($C$6:E24)&gt;9,D24+N24,0))</f>
        <v>204</v>
      </c>
      <c r="X24">
        <f>IF(COUNT(C24:E24)&lt;1,0,IF(COUNT($C$6:E24)&gt;9,E24+N24,0))</f>
        <v>272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159</v>
      </c>
      <c r="D25">
        <v>167</v>
      </c>
      <c r="E25">
        <v>123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449</v>
      </c>
      <c r="I25">
        <f t="shared" si="5"/>
        <v>149</v>
      </c>
      <c r="J25">
        <f>_xlfn.IFS(SUM(C25:E25)&lt;1,"",SUM(C25:E25)&gt;=1,SUM($C$6:E25))</f>
        <v>9195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153</v>
      </c>
      <c r="M25">
        <f>IF(COUNT($C$6:E25)&gt;=1,TRUNC(SUM($C$6:E25)/COUNT($C$6:E25)),0)</f>
        <v>153</v>
      </c>
      <c r="N25">
        <f>IF(COUNT($C$6:E25)&lt;=6,0,TRUNC((230-M24)*0.9))</f>
        <v>69</v>
      </c>
      <c r="O25">
        <f>_xlfn.IFS(SUM(C25:E25)&lt;1,"",COUNT($C$6:E25)&gt;9,TRUNC((230-M24)*(0.9)),COUNT($C$6:E25)&lt;=9,0)</f>
        <v>69</v>
      </c>
      <c r="P25">
        <f>_xlfn.IFS(SUM(C25:E25)&lt;1,"",COUNT($C$6:E25)&gt;9,N25*3+H25,COUNT($C$6:E25)&lt;=9,0)</f>
        <v>656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228</v>
      </c>
      <c r="W25">
        <f>IF(COUNT(C25:E25)&lt;1,0,IF(COUNT($C$6:E25)&gt;9,D25+N25,0))</f>
        <v>236</v>
      </c>
      <c r="X25">
        <f>IF(COUNT(C25:E25)&lt;1,0,IF(COUNT($C$6:E25)&gt;9,E25+N25,0))</f>
        <v>192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173</v>
      </c>
      <c r="D26">
        <v>143</v>
      </c>
      <c r="E26">
        <v>116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432</v>
      </c>
      <c r="I26">
        <f t="shared" si="5"/>
        <v>144</v>
      </c>
      <c r="J26">
        <f>_xlfn.IFS(SUM(C26:E26)&lt;1,"",SUM(C26:E26)&gt;=1,SUM($C$6:E26))</f>
        <v>9627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152</v>
      </c>
      <c r="M26">
        <f>IF(COUNT($C$6:E26)&gt;=1,TRUNC(SUM($C$6:E26)/COUNT($C$6:E26)),0)</f>
        <v>152</v>
      </c>
      <c r="N26">
        <f>IF(COUNT($C$6:E26)&lt;=6,0,TRUNC((230-M25)*0.9))</f>
        <v>69</v>
      </c>
      <c r="O26">
        <f>_xlfn.IFS(SUM(C26:E26)&lt;1,"",COUNT($C$6:E26)&gt;9,TRUNC((230-M25)*(0.9)),COUNT($C$6:E26)&lt;=9,0)</f>
        <v>69</v>
      </c>
      <c r="P26">
        <f>_xlfn.IFS(SUM(C26:E26)&lt;1,"",COUNT($C$6:E26)&gt;9,N26*3+H26,COUNT($C$6:E26)&lt;=9,0)</f>
        <v>639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242</v>
      </c>
      <c r="W26">
        <f>IF(COUNT(C26:E26)&lt;1,0,IF(COUNT($C$6:E26)&gt;9,D26+N26,0))</f>
        <v>212</v>
      </c>
      <c r="X26">
        <f>IF(COUNT(C26:E26)&lt;1,0,IF(COUNT($C$6:E26)&gt;9,E26+N26,0))</f>
        <v>185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150</v>
      </c>
      <c r="D27">
        <v>160</v>
      </c>
      <c r="E27">
        <v>158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468</v>
      </c>
      <c r="I27">
        <f t="shared" si="5"/>
        <v>156</v>
      </c>
      <c r="J27">
        <f>_xlfn.IFS(SUM(C27:E27)&lt;1,"",SUM(C27:E27)&gt;=1,SUM($C$6:E27))</f>
        <v>10095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152</v>
      </c>
      <c r="M27">
        <f>IF(COUNT($C$6:E27)&gt;=1,TRUNC(SUM($C$6:E27)/COUNT($C$6:E27)),0)</f>
        <v>152</v>
      </c>
      <c r="N27">
        <f>IF(COUNT($C$6:E27)&lt;=6,0,TRUNC((230-M26)*0.9))</f>
        <v>70</v>
      </c>
      <c r="O27">
        <f>_xlfn.IFS(SUM(C27:E27)&lt;1,"",COUNT($C$6:E27)&gt;9,TRUNC((230-M26)*(0.9)),COUNT($C$6:E27)&lt;=9,0)</f>
        <v>70</v>
      </c>
      <c r="P27">
        <f>_xlfn.IFS(SUM(C27:E27)&lt;1,"",COUNT($C$6:E27)&gt;9,N27*3+H27,COUNT($C$6:E27)&lt;=9,0)</f>
        <v>678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220</v>
      </c>
      <c r="W27">
        <f>IF(COUNT(C27:E27)&lt;1,0,IF(COUNT($C$6:E27)&gt;9,D27+N27,0))</f>
        <v>230</v>
      </c>
      <c r="X27">
        <f>IF(COUNT(C27:E27)&lt;1,0,IF(COUNT($C$6:E27)&gt;9,E27+N27,0))</f>
        <v>228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152</v>
      </c>
      <c r="N28">
        <f>IF(COUNT($C$6:E28)&lt;=6,0,TRUNC((230-M27)*0.9))</f>
        <v>70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187</v>
      </c>
      <c r="D29">
        <v>147</v>
      </c>
      <c r="E29">
        <v>138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472</v>
      </c>
      <c r="I29">
        <f t="shared" si="5"/>
        <v>157</v>
      </c>
      <c r="J29">
        <f>_xlfn.IFS(SUM(C29:E29)&lt;1,"",SUM(C29:E29)&gt;=1,SUM($C$6:E29))</f>
        <v>10567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153</v>
      </c>
      <c r="M29">
        <f>IF(COUNT($C$6:E29)&gt;=1,TRUNC(SUM($C$6:E29)/COUNT($C$6:E29)),0)</f>
        <v>153</v>
      </c>
      <c r="N29">
        <f>IF(COUNT($C$6:E29)&lt;=6,0,TRUNC((230-M28)*0.9))</f>
        <v>70</v>
      </c>
      <c r="O29">
        <f>_xlfn.IFS(SUM(C29:E29)&lt;1,"",COUNT($C$6:E29)&gt;9,TRUNC((230-M28)*(0.9)),COUNT($C$6:E29)&lt;=9,0)</f>
        <v>70</v>
      </c>
      <c r="P29">
        <f>_xlfn.IFS(SUM(C29:E29)&lt;1,"",COUNT($C$6:E29)&gt;9,N29*3+H29,COUNT($C$6:E29)&lt;=9,0)</f>
        <v>682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257</v>
      </c>
      <c r="W29">
        <f>IF(COUNT(C29:E29)&lt;1,0,IF(COUNT($C$6:E29)&gt;9,D29+N29,0))</f>
        <v>217</v>
      </c>
      <c r="X29">
        <f>IF(COUNT(C29:E29)&lt;1,0,IF(COUNT($C$6:E29)&gt;9,E29+N29,0))</f>
        <v>208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185</v>
      </c>
      <c r="D30">
        <v>154</v>
      </c>
      <c r="E30">
        <v>191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530</v>
      </c>
      <c r="I30">
        <f t="shared" si="5"/>
        <v>176</v>
      </c>
      <c r="J30">
        <f>_xlfn.IFS(SUM(C30:E30)&lt;1,"",SUM(C30:E30)&gt;=1,SUM($C$6:E30))</f>
        <v>11097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154</v>
      </c>
      <c r="M30">
        <f>IF(COUNT($C$6:E30)&gt;=1,TRUNC(SUM($C$6:E30)/COUNT($C$6:E30)),0)</f>
        <v>154</v>
      </c>
      <c r="N30">
        <f>IF(COUNT($C$6:E30)&lt;=6,0,TRUNC((230-M29)*0.9))</f>
        <v>69</v>
      </c>
      <c r="O30">
        <f>_xlfn.IFS(SUM(C30:E30)&lt;1,"",COUNT($C$6:E30)&gt;9,TRUNC((230-M29)*(0.9)),COUNT($C$6:E30)&lt;=9,0)</f>
        <v>69</v>
      </c>
      <c r="P30">
        <f>_xlfn.IFS(SUM(C30:E30)&lt;1,"",COUNT($C$6:E30)&gt;9,N30*3+H30,COUNT($C$6:E30)&lt;=9,0)</f>
        <v>737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254</v>
      </c>
      <c r="W30">
        <f>IF(COUNT(C30:E30)&lt;1,0,IF(COUNT($C$6:E30)&gt;9,D30+N30,0))</f>
        <v>223</v>
      </c>
      <c r="X30">
        <f>IF(COUNT(C30:E30)&lt;1,0,IF(COUNT($C$6:E30)&gt;9,E30+N30,0))</f>
        <v>260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164</v>
      </c>
      <c r="D31">
        <v>161</v>
      </c>
      <c r="E31">
        <v>158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483</v>
      </c>
      <c r="I31">
        <f t="shared" si="5"/>
        <v>161</v>
      </c>
      <c r="J31">
        <f>_xlfn.IFS(SUM(C31:E31)&lt;1,"",SUM(C31:E31)&gt;=1,SUM($C$6:E31))</f>
        <v>11580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154</v>
      </c>
      <c r="M31">
        <f>IF(COUNT($C$6:E31)&gt;=1,TRUNC(SUM($C$6:E31)/COUNT($C$6:E31)),0)</f>
        <v>154</v>
      </c>
      <c r="N31">
        <f>IF(COUNT($C$6:E31)&lt;=6,0,TRUNC((230-M30)*0.9))</f>
        <v>68</v>
      </c>
      <c r="O31">
        <f>_xlfn.IFS(SUM(C31:E31)&lt;1,"",COUNT($C$6:E31)&gt;9,TRUNC((230-M30)*(0.9)),COUNT($C$6:E31)&lt;=9,0)</f>
        <v>68</v>
      </c>
      <c r="P31">
        <f>_xlfn.IFS(SUM(C31:E31)&lt;1,"",COUNT($C$6:E31)&gt;9,N31*3+H31,COUNT($C$6:E31)&lt;=9,0)</f>
        <v>687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232</v>
      </c>
      <c r="W31">
        <f>IF(COUNT(C31:E31)&lt;1,0,IF(COUNT($C$6:E31)&gt;9,D31+N31,0))</f>
        <v>229</v>
      </c>
      <c r="X31">
        <f>IF(COUNT(C31:E31)&lt;1,0,IF(COUNT($C$6:E31)&gt;9,E31+N31,0))</f>
        <v>226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138</v>
      </c>
      <c r="D32">
        <v>161</v>
      </c>
      <c r="E32">
        <v>180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479</v>
      </c>
      <c r="I32">
        <f t="shared" si="5"/>
        <v>159</v>
      </c>
      <c r="J32">
        <f>_xlfn.IFS(SUM(C32:E32)&lt;1,"",SUM(C32:E32)&gt;=1,SUM($C$6:E32))</f>
        <v>12059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154</v>
      </c>
      <c r="M32">
        <f>IF(COUNT($C$6:E32)&gt;=1,TRUNC(SUM($C$6:E32)/COUNT($C$6:E32)),0)</f>
        <v>154</v>
      </c>
      <c r="N32">
        <f>IF(COUNT($C$6:E32)&lt;=6,0,TRUNC((230-M31)*0.9))</f>
        <v>68</v>
      </c>
      <c r="O32">
        <f>_xlfn.IFS(SUM(C32:E32)&lt;1,"",COUNT($C$6:E32)&gt;9,TRUNC((230-M31)*(0.9)),COUNT($C$6:E32)&lt;=9,0)</f>
        <v>68</v>
      </c>
      <c r="P32">
        <f>_xlfn.IFS(SUM(C32:E32)&lt;1,"",COUNT($C$6:E32)&gt;9,N32*3+H32,COUNT($C$6:E32)&lt;=9,0)</f>
        <v>683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206</v>
      </c>
      <c r="W32">
        <f>IF(COUNT(C32:E32)&lt;1,0,IF(COUNT($C$6:E32)&gt;9,D32+N32,0))</f>
        <v>229</v>
      </c>
      <c r="X32">
        <f>IF(COUNT(C32:E32)&lt;1,0,IF(COUNT($C$6:E32)&gt;9,E32+N32,0))</f>
        <v>248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155</v>
      </c>
      <c r="D33">
        <v>149</v>
      </c>
      <c r="E33">
        <v>117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421</v>
      </c>
      <c r="I33">
        <f t="shared" si="5"/>
        <v>140</v>
      </c>
      <c r="J33">
        <f>_xlfn.IFS(SUM(C33:E33)&lt;1,"",SUM(C33:E33)&gt;=1,SUM($C$6:E33))</f>
        <v>12480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154</v>
      </c>
      <c r="M33">
        <f>IF(COUNT($C$6:E33)&gt;=1,TRUNC(SUM($C$6:E33)/COUNT($C$6:E33)),0)</f>
        <v>154</v>
      </c>
      <c r="N33">
        <f>IF(COUNT($C$6:E33)&lt;=6,0,TRUNC((230-M32)*0.9))</f>
        <v>68</v>
      </c>
      <c r="O33">
        <f>_xlfn.IFS(SUM(C33:E33)&lt;1,"",COUNT($C$6:E33)&gt;9,TRUNC((230-M32)*(0.9)),COUNT($C$6:E33)&lt;=9,0)</f>
        <v>68</v>
      </c>
      <c r="P33">
        <f>_xlfn.IFS(SUM(C33:E33)&lt;1,"",COUNT($C$6:E33)&gt;9,N33*3+H33,COUNT($C$6:E33)&lt;=9,0)</f>
        <v>625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223</v>
      </c>
      <c r="W33">
        <f>IF(COUNT(C33:E33)&lt;1,0,IF(COUNT($C$6:E33)&gt;9,D33+N33,0))</f>
        <v>217</v>
      </c>
      <c r="X33">
        <f>IF(COUNT(C33:E33)&lt;1,0,IF(COUNT($C$6:E33)&gt;9,E33+N33,0))</f>
        <v>185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115</v>
      </c>
      <c r="D34">
        <v>162</v>
      </c>
      <c r="E34">
        <v>148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425</v>
      </c>
      <c r="I34">
        <f t="shared" si="5"/>
        <v>141</v>
      </c>
      <c r="J34">
        <f>_xlfn.IFS(SUM(C34:E34)&lt;1,"",SUM(C34:E34)&gt;=1,SUM($C$6:E34))</f>
        <v>12905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153</v>
      </c>
      <c r="M34">
        <f>IF(COUNT($C$6:E34)&gt;=1,TRUNC(SUM($C$6:E34)/COUNT($C$6:E34)),0)</f>
        <v>153</v>
      </c>
      <c r="N34">
        <f>IF(COUNT($C$6:E34)&lt;=6,0,TRUNC((230-M33)*0.9))</f>
        <v>68</v>
      </c>
      <c r="O34">
        <f>_xlfn.IFS(SUM(C34:E34)&lt;1,"",COUNT($C$6:E34)&gt;9,TRUNC((230-M33)*(0.9)),COUNT($C$6:E34)&lt;=9,0)</f>
        <v>68</v>
      </c>
      <c r="P34">
        <f>_xlfn.IFS(SUM(C34:E34)&lt;1,"",COUNT($C$6:E34)&gt;9,N34*3+H34,COUNT($C$6:E34)&lt;=9,0)</f>
        <v>629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183</v>
      </c>
      <c r="W34">
        <f>IF(COUNT(C34:E34)&lt;1,0,IF(COUNT($C$6:E34)&gt;9,D34+N34,0))</f>
        <v>230</v>
      </c>
      <c r="X34">
        <f>IF(COUNT(C34:E34)&lt;1,0,IF(COUNT($C$6:E34)&gt;9,E34+N34,0))</f>
        <v>216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140</v>
      </c>
      <c r="D35">
        <v>141</v>
      </c>
      <c r="E35">
        <v>135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416</v>
      </c>
      <c r="I35">
        <f t="shared" si="5"/>
        <v>138</v>
      </c>
      <c r="J35">
        <f>_xlfn.IFS(SUM(C35:E35)&lt;1,"",SUM(C35:E35)&gt;=1,SUM($C$6:E35))</f>
        <v>13321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153</v>
      </c>
      <c r="M35">
        <f>IF(COUNT($C$6:E35)&gt;=1,TRUNC(SUM($C$6:E35)/COUNT($C$6:E35)),0)</f>
        <v>153</v>
      </c>
      <c r="N35">
        <f>IF(COUNT($C$6:E35)&lt;=6,0,TRUNC((230-M34)*0.9))</f>
        <v>69</v>
      </c>
      <c r="O35">
        <f>_xlfn.IFS(SUM(C35:E35)&lt;1,"",COUNT($C$6:E35)&gt;9,TRUNC((230-M34)*(0.9)),COUNT($C$6:E35)&lt;=9,0)</f>
        <v>69</v>
      </c>
      <c r="P35">
        <f>_xlfn.IFS(SUM(C35:E35)&lt;1,"",COUNT($C$6:E35)&gt;9,N35*3+H35,COUNT($C$6:E35)&lt;=9,0)</f>
        <v>623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209</v>
      </c>
      <c r="W35">
        <f>IF(COUNT(C35:E35)&lt;1,0,IF(COUNT($C$6:E35)&gt;9,D35+N35,0))</f>
        <v>210</v>
      </c>
      <c r="X35">
        <f>IF(COUNT(C35:E35)&lt;1,0,IF(COUNT($C$6:E35)&gt;9,E35+N35,0))</f>
        <v>204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153.31034482758622</v>
      </c>
      <c r="D36" s="2">
        <f>(IF(COUNT(D6:D35)=0," ",(SUM(D6:D35))/COUNT(D6:D35)))</f>
        <v>152.9655172413793</v>
      </c>
      <c r="E36" s="2">
        <f>(IF(COUNT(E6:E35)=0," ",(SUM(E6:E35))/COUNT(E6:E35)))</f>
        <v>153.06896551724137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03BF-BB1B-4462-B078-ABC730F428FB}">
  <sheetPr codeName="Sheet13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8</v>
      </c>
    </row>
    <row r="3" spans="1:29" x14ac:dyDescent="0.2">
      <c r="A3" t="s">
        <v>45</v>
      </c>
      <c r="B3" s="3" t="s">
        <v>52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157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221</v>
      </c>
      <c r="W5">
        <f>MAX(V6:X35)</f>
        <v>288</v>
      </c>
    </row>
    <row r="6" spans="1:29" x14ac:dyDescent="0.2">
      <c r="A6" t="s">
        <v>7</v>
      </c>
      <c r="B6" s="7">
        <f>Calendar!B6</f>
        <v>43348</v>
      </c>
      <c r="C6">
        <v>125</v>
      </c>
      <c r="D6">
        <v>174</v>
      </c>
      <c r="E6">
        <v>147</v>
      </c>
      <c r="H6">
        <f t="shared" ref="H6:H35" si="0">IF(COUNT(C6:E6)&lt;1," ",SUM(C6:E6))</f>
        <v>446</v>
      </c>
      <c r="I6">
        <f>IF(COUNT(C6:E6)&lt;1," ",TRUNC(H6/COUNT(C6:E6)))</f>
        <v>148</v>
      </c>
      <c r="J6">
        <f>_xlfn.IFS(SUM(C6:E6)&lt;1,"",SUM(C6:E6)&gt;=1,SUM($C$6:E6))</f>
        <v>446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157</v>
      </c>
      <c r="M6">
        <f>IF(COUNT($C$6:E6)&gt;=1,TRUNC(SUM($C$6:E6)/COUNT($C$6:E6)),0)</f>
        <v>148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139</v>
      </c>
      <c r="D7">
        <v>187</v>
      </c>
      <c r="E7">
        <v>168</v>
      </c>
      <c r="H7">
        <f t="shared" si="0"/>
        <v>494</v>
      </c>
      <c r="I7">
        <f t="shared" ref="I7:I35" si="5">IF(COUNT(C7:E7)&lt;1," ",TRUNC(H7/COUNT(C7:E7)))</f>
        <v>164</v>
      </c>
      <c r="J7">
        <f>_xlfn.IFS(SUM(C7:E7)&lt;1,"",SUM(C7:E7)&gt;=1,SUM($C$6:E7))</f>
        <v>940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157</v>
      </c>
      <c r="M7">
        <f>IF(COUNT($C$6:E7)&gt;=1,TRUNC(SUM($C$6:E7)/COUNT($C$6:E7)),0)</f>
        <v>156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218</v>
      </c>
      <c r="D8">
        <v>149</v>
      </c>
      <c r="E8">
        <v>103</v>
      </c>
      <c r="H8">
        <f t="shared" si="0"/>
        <v>470</v>
      </c>
      <c r="I8">
        <f t="shared" si="5"/>
        <v>156</v>
      </c>
      <c r="J8">
        <f>_xlfn.IFS(SUM(C8:E8)&lt;1,"",SUM(C8:E8)&gt;=1,SUM($C$6:E8))</f>
        <v>1410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157</v>
      </c>
      <c r="M8">
        <f>IF(COUNT($C$6:E8)&gt;=1,TRUNC(SUM($C$6:E8)/COUNT($C$6:E8)),0)</f>
        <v>156</v>
      </c>
      <c r="N8">
        <f>IF(COUNT($C$6:E8)&lt;=6,0,TRUNC((230-M7)*0.9))</f>
        <v>66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116</v>
      </c>
      <c r="D9">
        <v>108</v>
      </c>
      <c r="E9">
        <v>116</v>
      </c>
      <c r="H9">
        <f t="shared" si="0"/>
        <v>340</v>
      </c>
      <c r="I9">
        <f t="shared" si="5"/>
        <v>113</v>
      </c>
      <c r="J9">
        <f>_xlfn.IFS(SUM(C9:E9)&lt;1,"",SUM(C9:E9)&gt;=1,SUM($C$6:E9))</f>
        <v>1750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145</v>
      </c>
      <c r="M9">
        <f>IF(COUNT($C$6:E9)&gt;=1,TRUNC(SUM($C$6:E9)/COUNT($C$6:E9)),0)</f>
        <v>145</v>
      </c>
      <c r="N9">
        <f>IF(COUNT($C$6:E9)&lt;=6,0,TRUNC((230-M8)*0.9))</f>
        <v>66</v>
      </c>
      <c r="O9">
        <f>_xlfn.IFS(SUM(C9:E9)&lt;1,"",COUNT($C$6:E9)&gt;9,TRUNC((230-M8)*(0.9)),COUNT($C$6:E9)&lt;=9,0)</f>
        <v>66</v>
      </c>
      <c r="P9">
        <f>_xlfn.IFS(SUM(C9:E9)&lt;1,"",COUNT($C$6:E9)&gt;9,N9*3+H9,COUNT($C$6:E9)&lt;=9,0)</f>
        <v>538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182</v>
      </c>
      <c r="W9">
        <f>IF(COUNT(C9:E9)&lt;1,0,IF(COUNT($C$6:E9)&gt;9,D9+N9,0))</f>
        <v>174</v>
      </c>
      <c r="X9">
        <f>IF(COUNT(C9:E9)&lt;1,0,IF(COUNT($C$6:E9)&gt;9,E9+N9,0))</f>
        <v>182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147</v>
      </c>
      <c r="D10">
        <v>114</v>
      </c>
      <c r="E10">
        <v>170</v>
      </c>
      <c r="F10" t="str">
        <f>IF(COUNT(C10:E10)&lt;1," ",IF(AND(C10&gt;M9,D10&gt;M9,E10&gt;M9,COUNT($C$6:E9)&gt;=12),"*"," "))</f>
        <v xml:space="preserve"> </v>
      </c>
      <c r="H10">
        <f t="shared" si="0"/>
        <v>431</v>
      </c>
      <c r="I10">
        <f t="shared" si="5"/>
        <v>143</v>
      </c>
      <c r="J10">
        <f>_xlfn.IFS(SUM(C10:E10)&lt;1,"",SUM(C10:E10)&gt;=1,SUM($C$6:E10))</f>
        <v>2181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145</v>
      </c>
      <c r="M10">
        <f>IF(COUNT($C$6:E10)&gt;=1,TRUNC(SUM($C$6:E10)/COUNT($C$6:E10)),0)</f>
        <v>145</v>
      </c>
      <c r="N10">
        <f>IF(COUNT($C$6:E10)&lt;=6,0,TRUNC((230-M9)*0.9))</f>
        <v>76</v>
      </c>
      <c r="O10">
        <f>_xlfn.IFS(SUM(C10:E10)&lt;1,"",COUNT($C$6:E10)&gt;9,TRUNC((230-M9)*(0.9)),COUNT($C$6:E10)&lt;=9,0)</f>
        <v>76</v>
      </c>
      <c r="P10">
        <f>_xlfn.IFS(SUM(C10:E10)&lt;1,"",COUNT($C$6:E10)&gt;9,N10*3+H10,COUNT($C$6:E10)&lt;=9,0)</f>
        <v>659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223</v>
      </c>
      <c r="W10">
        <f>IF(COUNT(C10:E10)&lt;1,0,IF(COUNT($C$6:E10)&gt;9,D10+N10,0))</f>
        <v>190</v>
      </c>
      <c r="X10">
        <f>IF(COUNT(C10:E10)&lt;1,0,IF(COUNT($C$6:E10)&gt;9,E10+N10,0))</f>
        <v>246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137</v>
      </c>
      <c r="D11">
        <v>161</v>
      </c>
      <c r="E11">
        <v>177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475</v>
      </c>
      <c r="I11">
        <f t="shared" si="5"/>
        <v>158</v>
      </c>
      <c r="J11">
        <f>_xlfn.IFS(SUM(C11:E11)&lt;1,"",SUM(C11:E11)&gt;=1,SUM($C$6:E11))</f>
        <v>2656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147</v>
      </c>
      <c r="M11">
        <f>IF(COUNT($C$6:E11)&gt;=1,TRUNC(SUM($C$6:E11)/COUNT($C$6:E11)),0)</f>
        <v>147</v>
      </c>
      <c r="N11">
        <f>IF(COUNT($C$6:E11)&lt;=6,0,TRUNC((230-M10)*0.9))</f>
        <v>76</v>
      </c>
      <c r="O11">
        <f>_xlfn.IFS(SUM(C11:E11)&lt;1,"",COUNT($C$6:E11)&gt;9,TRUNC((230-M10)*(0.9)),COUNT($C$6:E11)&lt;=9,0)</f>
        <v>76</v>
      </c>
      <c r="P11">
        <f>_xlfn.IFS(SUM(C11:E11)&lt;1,"",COUNT($C$6:E11)&gt;9,N11*3+H11,COUNT($C$6:E11)&lt;=9,0)</f>
        <v>703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213</v>
      </c>
      <c r="W11">
        <f>IF(COUNT(C11:E11)&lt;1,0,IF(COUNT($C$6:E11)&gt;9,D11+N11,0))</f>
        <v>237</v>
      </c>
      <c r="X11">
        <f>IF(COUNT(C11:E11)&lt;1,0,IF(COUNT($C$6:E11)&gt;9,E11+N11,0))</f>
        <v>253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140</v>
      </c>
      <c r="D12">
        <v>157</v>
      </c>
      <c r="E12">
        <v>179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476</v>
      </c>
      <c r="I12">
        <f t="shared" si="5"/>
        <v>158</v>
      </c>
      <c r="J12">
        <f>_xlfn.IFS(SUM(C12:E12)&lt;1,"",SUM(C12:E12)&gt;=1,SUM($C$6:E12))</f>
        <v>3132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149</v>
      </c>
      <c r="M12">
        <f>IF(COUNT($C$6:E12)&gt;=1,TRUNC(SUM($C$6:E12)/COUNT($C$6:E12)),0)</f>
        <v>149</v>
      </c>
      <c r="N12">
        <f>IF(COUNT($C$6:E12)&lt;=6,0,TRUNC((230-M11)*0.9))</f>
        <v>74</v>
      </c>
      <c r="O12">
        <f>_xlfn.IFS(SUM(C12:E12)&lt;1,"",COUNT($C$6:E12)&gt;9,TRUNC((230-M11)*(0.9)),COUNT($C$6:E12)&lt;=9,0)</f>
        <v>74</v>
      </c>
      <c r="P12">
        <f>_xlfn.IFS(SUM(C12:E12)&lt;1,"",COUNT($C$6:E12)&gt;9,N12*3+H12,COUNT($C$6:E12)&lt;=9,0)</f>
        <v>698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214</v>
      </c>
      <c r="W12">
        <f>IF(COUNT(C12:E12)&lt;1,0,IF(COUNT($C$6:E12)&gt;9,D12+N12,0))</f>
        <v>231</v>
      </c>
      <c r="X12">
        <f>IF(COUNT(C12:E12)&lt;1,0,IF(COUNT($C$6:E12)&gt;9,E12+N12,0))</f>
        <v>253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171</v>
      </c>
      <c r="D13">
        <v>160</v>
      </c>
      <c r="E13">
        <v>186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517</v>
      </c>
      <c r="I13">
        <f t="shared" si="5"/>
        <v>172</v>
      </c>
      <c r="J13">
        <f>_xlfn.IFS(SUM(C13:E13)&lt;1,"",SUM(C13:E13)&gt;=1,SUM($C$6:E13))</f>
        <v>3649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152</v>
      </c>
      <c r="M13">
        <f>IF(COUNT($C$6:E13)&gt;=1,TRUNC(SUM($C$6:E13)/COUNT($C$6:E13)),0)</f>
        <v>152</v>
      </c>
      <c r="N13">
        <f>IF(COUNT($C$6:E13)&lt;=6,0,TRUNC((230-M12)*0.9))</f>
        <v>72</v>
      </c>
      <c r="O13">
        <f>_xlfn.IFS(SUM(C13:E13)&lt;1,"",COUNT($C$6:E13)&gt;9,TRUNC((230-M12)*(0.9)),COUNT($C$6:E13)&lt;=9,0)</f>
        <v>72</v>
      </c>
      <c r="P13">
        <f>_xlfn.IFS(SUM(C13:E13)&lt;1,"",COUNT($C$6:E13)&gt;9,N13*3+H13,COUNT($C$6:E13)&lt;=9,0)</f>
        <v>733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243</v>
      </c>
      <c r="W13">
        <f>IF(COUNT(C13:E13)&lt;1,0,IF(COUNT($C$6:E13)&gt;9,D13+N13,0))</f>
        <v>232</v>
      </c>
      <c r="X13">
        <f>IF(COUNT(C13:E13)&lt;1,0,IF(COUNT($C$6:E13)&gt;9,E13+N13,0))</f>
        <v>258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178</v>
      </c>
      <c r="D14">
        <v>154</v>
      </c>
      <c r="E14">
        <v>173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505</v>
      </c>
      <c r="I14">
        <f t="shared" si="5"/>
        <v>168</v>
      </c>
      <c r="J14">
        <f>_xlfn.IFS(SUM(C14:E14)&lt;1,"",SUM(C14:E14)&gt;=1,SUM($C$6:E14))</f>
        <v>4154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153</v>
      </c>
      <c r="M14">
        <f>IF(COUNT($C$6:E14)&gt;=1,TRUNC(SUM($C$6:E14)/COUNT($C$6:E14)),0)</f>
        <v>153</v>
      </c>
      <c r="N14">
        <f>IF(COUNT($C$6:E14)&lt;=6,0,TRUNC((230-M13)*0.9))</f>
        <v>70</v>
      </c>
      <c r="O14">
        <f>_xlfn.IFS(SUM(C14:E14)&lt;1,"",COUNT($C$6:E14)&gt;9,TRUNC((230-M13)*(0.9)),COUNT($C$6:E14)&lt;=9,0)</f>
        <v>70</v>
      </c>
      <c r="P14">
        <f>_xlfn.IFS(SUM(C14:E14)&lt;1,"",COUNT($C$6:E14)&gt;9,N14*3+H14,COUNT($C$6:E14)&lt;=9,0)</f>
        <v>715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248</v>
      </c>
      <c r="W14">
        <f>IF(COUNT(C14:E14)&lt;1,0,IF(COUNT($C$6:E14)&gt;9,D14+N14,0))</f>
        <v>224</v>
      </c>
      <c r="X14">
        <f>IF(COUNT(C14:E14)&lt;1,0,IF(COUNT($C$6:E14)&gt;9,E14+N14,0))</f>
        <v>243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117</v>
      </c>
      <c r="D15">
        <v>127</v>
      </c>
      <c r="E15">
        <v>172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416</v>
      </c>
      <c r="I15">
        <f t="shared" si="5"/>
        <v>138</v>
      </c>
      <c r="J15">
        <f>_xlfn.IFS(SUM(C15:E15)&lt;1,"",SUM(C15:E15)&gt;=1,SUM($C$6:E15))</f>
        <v>4570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152</v>
      </c>
      <c r="M15">
        <f>IF(COUNT($C$6:E15)&gt;=1,TRUNC(SUM($C$6:E15)/COUNT($C$6:E15)),0)</f>
        <v>152</v>
      </c>
      <c r="N15">
        <f>IF(COUNT($C$6:E15)&lt;=6,0,TRUNC((230-M14)*0.9))</f>
        <v>69</v>
      </c>
      <c r="O15">
        <f>_xlfn.IFS(SUM(C15:E15)&lt;1,"",COUNT($C$6:E15)&gt;9,TRUNC((230-M14)*(0.9)),COUNT($C$6:E15)&lt;=9,0)</f>
        <v>69</v>
      </c>
      <c r="P15">
        <f>_xlfn.IFS(SUM(C15:E15)&lt;1,"",COUNT($C$6:E15)&gt;9,N15*3+H15,COUNT($C$6:E15)&lt;=9,0)</f>
        <v>623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186</v>
      </c>
      <c r="W15">
        <f>IF(COUNT(C15:E15)&lt;1,0,IF(COUNT($C$6:E15)&gt;9,D15+N15,0))</f>
        <v>196</v>
      </c>
      <c r="X15">
        <f>IF(COUNT(C15:E15)&lt;1,0,IF(COUNT($C$6:E15)&gt;9,E15+N15,0))</f>
        <v>241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111</v>
      </c>
      <c r="D16">
        <v>186</v>
      </c>
      <c r="E16">
        <v>193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490</v>
      </c>
      <c r="I16">
        <f t="shared" si="5"/>
        <v>163</v>
      </c>
      <c r="J16">
        <f>_xlfn.IFS(SUM(C16:E16)&lt;1,"",SUM(C16:E16)&gt;=1,SUM($C$6:E16))</f>
        <v>5060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153</v>
      </c>
      <c r="M16">
        <f>IF(COUNT($C$6:E16)&gt;=1,TRUNC(SUM($C$6:E16)/COUNT($C$6:E16)),0)</f>
        <v>153</v>
      </c>
      <c r="N16">
        <f>IF(COUNT($C$6:E16)&lt;=6,0,TRUNC((230-M15)*0.9))</f>
        <v>70</v>
      </c>
      <c r="O16">
        <f>_xlfn.IFS(SUM(C16:E16)&lt;1,"",COUNT($C$6:E16)&gt;9,TRUNC((230-M15)*(0.9)),COUNT($C$6:E16)&lt;=9,0)</f>
        <v>70</v>
      </c>
      <c r="P16">
        <f>_xlfn.IFS(SUM(C16:E16)&lt;1,"",COUNT($C$6:E16)&gt;9,N16*3+H16,COUNT($C$6:E16)&lt;=9,0)</f>
        <v>700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181</v>
      </c>
      <c r="W16">
        <f>IF(COUNT(C16:E16)&lt;1,0,IF(COUNT($C$6:E16)&gt;9,D16+N16,0))</f>
        <v>256</v>
      </c>
      <c r="X16">
        <f>IF(COUNT(C16:E16)&lt;1,0,IF(COUNT($C$6:E16)&gt;9,E16+N16,0))</f>
        <v>263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178</v>
      </c>
      <c r="D17">
        <v>110</v>
      </c>
      <c r="E17">
        <v>211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499</v>
      </c>
      <c r="I17">
        <f t="shared" si="5"/>
        <v>166</v>
      </c>
      <c r="J17">
        <f>_xlfn.IFS(SUM(C17:E17)&lt;1,"",SUM(C17:E17)&gt;=1,SUM($C$6:E17))</f>
        <v>5559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154</v>
      </c>
      <c r="M17">
        <f>IF(COUNT($C$6:E17)&gt;=1,TRUNC(SUM($C$6:E17)/COUNT($C$6:E17)),0)</f>
        <v>154</v>
      </c>
      <c r="N17">
        <f>IF(COUNT($C$6:E17)&lt;=6,0,TRUNC((230-M16)*0.9))</f>
        <v>69</v>
      </c>
      <c r="O17">
        <f>_xlfn.IFS(SUM(C17:E17)&lt;1,"",COUNT($C$6:E17)&gt;9,TRUNC((230-M16)*(0.9)),COUNT($C$6:E17)&lt;=9,0)</f>
        <v>69</v>
      </c>
      <c r="P17">
        <f>_xlfn.IFS(SUM(C17:E17)&lt;1,"",COUNT($C$6:E17)&gt;9,N17*3+H17,COUNT($C$6:E17)&lt;=9,0)</f>
        <v>706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247</v>
      </c>
      <c r="W17">
        <f>IF(COUNT(C17:E17)&lt;1,0,IF(COUNT($C$6:E17)&gt;9,D17+N17,0))</f>
        <v>179</v>
      </c>
      <c r="X17">
        <f>IF(COUNT(C17:E17)&lt;1,0,IF(COUNT($C$6:E17)&gt;9,E17+N17,0))</f>
        <v>280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189</v>
      </c>
      <c r="D18">
        <v>183</v>
      </c>
      <c r="E18">
        <v>128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500</v>
      </c>
      <c r="I18">
        <f t="shared" si="5"/>
        <v>166</v>
      </c>
      <c r="J18">
        <f>_xlfn.IFS(SUM(C18:E18)&lt;1,"",SUM(C18:E18)&gt;=1,SUM($C$6:E18))</f>
        <v>6059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155</v>
      </c>
      <c r="M18">
        <f>IF(COUNT($C$6:E18)&gt;=1,TRUNC(SUM($C$6:E18)/COUNT($C$6:E18)),0)</f>
        <v>155</v>
      </c>
      <c r="N18">
        <f>IF(COUNT($C$6:E18)&lt;=6,0,TRUNC((230-M17)*0.9))</f>
        <v>68</v>
      </c>
      <c r="O18">
        <f>_xlfn.IFS(SUM(C18:E18)&lt;1,"",COUNT($C$6:E18)&gt;9,TRUNC((230-M17)*(0.9)),COUNT($C$6:E18)&lt;=9,0)</f>
        <v>68</v>
      </c>
      <c r="P18">
        <f>_xlfn.IFS(SUM(C18:E18)&lt;1,"",COUNT($C$6:E18)&gt;9,N18*3+H18,COUNT($C$6:E18)&lt;=9,0)</f>
        <v>704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257</v>
      </c>
      <c r="W18">
        <f>IF(COUNT(C18:E18)&lt;1,0,IF(COUNT($C$6:E18)&gt;9,D18+N18,0))</f>
        <v>251</v>
      </c>
      <c r="X18">
        <f>IF(COUNT(C18:E18)&lt;1,0,IF(COUNT($C$6:E18)&gt;9,E18+N18,0))</f>
        <v>196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139</v>
      </c>
      <c r="D19">
        <v>201</v>
      </c>
      <c r="E19">
        <v>173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513</v>
      </c>
      <c r="I19">
        <f t="shared" si="5"/>
        <v>171</v>
      </c>
      <c r="J19">
        <f>_xlfn.IFS(SUM(C19:E19)&lt;1,"",SUM(C19:E19)&gt;=1,SUM($C$6:E19))</f>
        <v>6572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156</v>
      </c>
      <c r="M19">
        <f>IF(COUNT($C$6:E19)&gt;=1,TRUNC(SUM($C$6:E19)/COUNT($C$6:E19)),0)</f>
        <v>156</v>
      </c>
      <c r="N19">
        <f>IF(COUNT($C$6:E19)&lt;=6,0,TRUNC((230-M18)*0.9))</f>
        <v>67</v>
      </c>
      <c r="O19">
        <f>_xlfn.IFS(SUM(C19:E19)&lt;1,"",COUNT($C$6:E19)&gt;9,TRUNC((230-M18)*(0.9)),COUNT($C$6:E19)&lt;=9,0)</f>
        <v>67</v>
      </c>
      <c r="P19">
        <f>_xlfn.IFS(SUM(C19:E19)&lt;1,"",COUNT($C$6:E19)&gt;9,N19*3+H19,COUNT($C$6:E19)&lt;=9,0)</f>
        <v>714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206</v>
      </c>
      <c r="W19">
        <f>IF(COUNT(C19:E19)&lt;1,0,IF(COUNT($C$6:E19)&gt;9,D19+N19,0))</f>
        <v>268</v>
      </c>
      <c r="X19">
        <f>IF(COUNT(C19:E19)&lt;1,0,IF(COUNT($C$6:E19)&gt;9,E19+N19,0))</f>
        <v>240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135</v>
      </c>
      <c r="D20">
        <v>165</v>
      </c>
      <c r="E20">
        <v>178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478</v>
      </c>
      <c r="I20">
        <f t="shared" si="5"/>
        <v>159</v>
      </c>
      <c r="J20">
        <f>_xlfn.IFS(SUM(C20:E20)&lt;1,"",SUM(C20:E20)&gt;=1,SUM($C$6:E20))</f>
        <v>7050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156</v>
      </c>
      <c r="M20">
        <f>IF(COUNT($C$6:E20)&gt;=1,TRUNC(SUM($C$6:E20)/COUNT($C$6:E20)),0)</f>
        <v>156</v>
      </c>
      <c r="N20">
        <f>IF(COUNT($C$6:E20)&lt;=6,0,TRUNC((230-M19)*0.9))</f>
        <v>66</v>
      </c>
      <c r="O20">
        <f>_xlfn.IFS(SUM(C20:E20)&lt;1,"",COUNT($C$6:E20)&gt;9,TRUNC((230-M19)*(0.9)),COUNT($C$6:E20)&lt;=9,0)</f>
        <v>66</v>
      </c>
      <c r="P20">
        <f>_xlfn.IFS(SUM(C20:E20)&lt;1,"",COUNT($C$6:E20)&gt;9,N20*3+H20,COUNT($C$6:E20)&lt;=9,0)</f>
        <v>676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201</v>
      </c>
      <c r="W20">
        <f>IF(COUNT(C20:E20)&lt;1,0,IF(COUNT($C$6:E20)&gt;9,D20+N20,0))</f>
        <v>231</v>
      </c>
      <c r="X20">
        <f>IF(COUNT(C20:E20)&lt;1,0,IF(COUNT($C$6:E20)&gt;9,E20+N20,0))</f>
        <v>244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139</v>
      </c>
      <c r="D21">
        <v>144</v>
      </c>
      <c r="E21">
        <v>188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471</v>
      </c>
      <c r="I21">
        <f t="shared" si="5"/>
        <v>157</v>
      </c>
      <c r="J21">
        <f>_xlfn.IFS(SUM(C21:E21)&lt;1,"",SUM(C21:E21)&gt;=1,SUM($C$6:E21))</f>
        <v>7521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156</v>
      </c>
      <c r="M21">
        <f>IF(COUNT($C$6:E21)&gt;=1,TRUNC(SUM($C$6:E21)/COUNT($C$6:E21)),0)</f>
        <v>156</v>
      </c>
      <c r="N21">
        <f>IF(COUNT($C$6:E21)&lt;=6,0,TRUNC((230-M20)*0.9))</f>
        <v>66</v>
      </c>
      <c r="O21">
        <f>_xlfn.IFS(SUM(C21:E21)&lt;1,"",COUNT($C$6:E21)&gt;9,TRUNC((230-M20)*(0.9)),COUNT($C$6:E21)&lt;=9,0)</f>
        <v>66</v>
      </c>
      <c r="P21">
        <f>_xlfn.IFS(SUM(C21:E21)&lt;1,"",COUNT($C$6:E21)&gt;9,N21*3+H21,COUNT($C$6:E21)&lt;=9,0)</f>
        <v>669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205</v>
      </c>
      <c r="W21">
        <f>IF(COUNT(C21:E21)&lt;1,0,IF(COUNT($C$6:E21)&gt;9,D21+N21,0))</f>
        <v>210</v>
      </c>
      <c r="X21">
        <f>IF(COUNT(C21:E21)&lt;1,0,IF(COUNT($C$6:E21)&gt;9,E21+N21,0))</f>
        <v>254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134</v>
      </c>
      <c r="D22">
        <v>109</v>
      </c>
      <c r="E22">
        <v>169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412</v>
      </c>
      <c r="I22">
        <f t="shared" si="5"/>
        <v>137</v>
      </c>
      <c r="J22">
        <f>_xlfn.IFS(SUM(C22:E22)&lt;1,"",SUM(C22:E22)&gt;=1,SUM($C$6:E22))</f>
        <v>7933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155</v>
      </c>
      <c r="M22">
        <f>IF(COUNT($C$6:E22)&gt;=1,TRUNC(SUM($C$6:E22)/COUNT($C$6:E22)),0)</f>
        <v>155</v>
      </c>
      <c r="N22">
        <f>IF(COUNT($C$6:E22)&lt;=6,0,TRUNC((230-M21)*0.9))</f>
        <v>66</v>
      </c>
      <c r="O22">
        <f>_xlfn.IFS(SUM(C22:E22)&lt;1,"",COUNT($C$6:E22)&gt;9,TRUNC((230-M21)*(0.9)),COUNT($C$6:E22)&lt;=9,0)</f>
        <v>66</v>
      </c>
      <c r="P22">
        <f>_xlfn.IFS(SUM(C22:E22)&lt;1,"",COUNT($C$6:E22)&gt;9,N22*3+H22,COUNT($C$6:E22)&lt;=9,0)</f>
        <v>610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200</v>
      </c>
      <c r="W22">
        <f>IF(COUNT(C22:E22)&lt;1,0,IF(COUNT($C$6:E22)&gt;9,D22+N22,0))</f>
        <v>175</v>
      </c>
      <c r="X22">
        <f>IF(COUNT(C22:E22)&lt;1,0,IF(COUNT($C$6:E22)&gt;9,E22+N22,0))</f>
        <v>235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189</v>
      </c>
      <c r="D23">
        <v>131</v>
      </c>
      <c r="E23">
        <v>172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492</v>
      </c>
      <c r="I23">
        <f t="shared" si="5"/>
        <v>164</v>
      </c>
      <c r="J23">
        <f>_xlfn.IFS(SUM(C23:E23)&lt;1,"",SUM(C23:E23)&gt;=1,SUM($C$6:E23))</f>
        <v>8425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156</v>
      </c>
      <c r="M23">
        <f>IF(COUNT($C$6:E23)&gt;=1,TRUNC(SUM($C$6:E23)/COUNT($C$6:E23)),0)</f>
        <v>156</v>
      </c>
      <c r="N23">
        <f>IF(COUNT($C$6:E23)&lt;=6,0,TRUNC((230-M22)*0.9))</f>
        <v>67</v>
      </c>
      <c r="O23">
        <f>_xlfn.IFS(SUM(C23:E23)&lt;1,"",COUNT($C$6:E23)&gt;9,TRUNC((230-M22)*(0.9)),COUNT($C$6:E23)&lt;=9,0)</f>
        <v>67</v>
      </c>
      <c r="P23">
        <f>_xlfn.IFS(SUM(C23:E23)&lt;1,"",COUNT($C$6:E23)&gt;9,N23*3+H23,COUNT($C$6:E23)&lt;=9,0)</f>
        <v>693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256</v>
      </c>
      <c r="W23">
        <f>IF(COUNT(C23:E23)&lt;1,0,IF(COUNT($C$6:E23)&gt;9,D23+N23,0))</f>
        <v>198</v>
      </c>
      <c r="X23">
        <f>IF(COUNT(C23:E23)&lt;1,0,IF(COUNT($C$6:E23)&gt;9,E23+N23,0))</f>
        <v>239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152</v>
      </c>
      <c r="D24">
        <v>124</v>
      </c>
      <c r="E24">
        <v>188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464</v>
      </c>
      <c r="I24">
        <f t="shared" si="5"/>
        <v>154</v>
      </c>
      <c r="J24">
        <f>_xlfn.IFS(SUM(C24:E24)&lt;1,"",SUM(C24:E24)&gt;=1,SUM($C$6:E24))</f>
        <v>8889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155</v>
      </c>
      <c r="M24">
        <f>IF(COUNT($C$6:E24)&gt;=1,TRUNC(SUM($C$6:E24)/COUNT($C$6:E24)),0)</f>
        <v>155</v>
      </c>
      <c r="N24">
        <f>IF(COUNT($C$6:E24)&lt;=6,0,TRUNC((230-M23)*0.9))</f>
        <v>66</v>
      </c>
      <c r="O24">
        <f>_xlfn.IFS(SUM(C24:E24)&lt;1,"",COUNT($C$6:E24)&gt;9,TRUNC((230-M23)*(0.9)),COUNT($C$6:E24)&lt;=9,0)</f>
        <v>66</v>
      </c>
      <c r="P24">
        <f>_xlfn.IFS(SUM(C24:E24)&lt;1,"",COUNT($C$6:E24)&gt;9,N24*3+H24,COUNT($C$6:E24)&lt;=9,0)</f>
        <v>662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218</v>
      </c>
      <c r="W24">
        <f>IF(COUNT(C24:E24)&lt;1,0,IF(COUNT($C$6:E24)&gt;9,D24+N24,0))</f>
        <v>190</v>
      </c>
      <c r="X24">
        <f>IF(COUNT(C24:E24)&lt;1,0,IF(COUNT($C$6:E24)&gt;9,E24+N24,0))</f>
        <v>254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179</v>
      </c>
      <c r="D25">
        <v>163</v>
      </c>
      <c r="E25">
        <v>162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504</v>
      </c>
      <c r="I25">
        <f t="shared" si="5"/>
        <v>168</v>
      </c>
      <c r="J25">
        <f>_xlfn.IFS(SUM(C25:E25)&lt;1,"",SUM(C25:E25)&gt;=1,SUM($C$6:E25))</f>
        <v>9393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156</v>
      </c>
      <c r="M25">
        <f>IF(COUNT($C$6:E25)&gt;=1,TRUNC(SUM($C$6:E25)/COUNT($C$6:E25)),0)</f>
        <v>156</v>
      </c>
      <c r="N25">
        <f>IF(COUNT($C$6:E25)&lt;=6,0,TRUNC((230-M24)*0.9))</f>
        <v>67</v>
      </c>
      <c r="O25">
        <f>_xlfn.IFS(SUM(C25:E25)&lt;1,"",COUNT($C$6:E25)&gt;9,TRUNC((230-M24)*(0.9)),COUNT($C$6:E25)&lt;=9,0)</f>
        <v>67</v>
      </c>
      <c r="P25">
        <f>_xlfn.IFS(SUM(C25:E25)&lt;1,"",COUNT($C$6:E25)&gt;9,N25*3+H25,COUNT($C$6:E25)&lt;=9,0)</f>
        <v>705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246</v>
      </c>
      <c r="W25">
        <f>IF(COUNT(C25:E25)&lt;1,0,IF(COUNT($C$6:E25)&gt;9,D25+N25,0))</f>
        <v>230</v>
      </c>
      <c r="X25">
        <f>IF(COUNT(C25:E25)&lt;1,0,IF(COUNT($C$6:E25)&gt;9,E25+N25,0))</f>
        <v>229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109</v>
      </c>
      <c r="D26">
        <v>160</v>
      </c>
      <c r="E26">
        <v>136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405</v>
      </c>
      <c r="I26">
        <f t="shared" si="5"/>
        <v>135</v>
      </c>
      <c r="J26">
        <f>_xlfn.IFS(SUM(C26:E26)&lt;1,"",SUM(C26:E26)&gt;=1,SUM($C$6:E26))</f>
        <v>9798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155</v>
      </c>
      <c r="M26">
        <f>IF(COUNT($C$6:E26)&gt;=1,TRUNC(SUM($C$6:E26)/COUNT($C$6:E26)),0)</f>
        <v>155</v>
      </c>
      <c r="N26">
        <f>IF(COUNT($C$6:E26)&lt;=6,0,TRUNC((230-M25)*0.9))</f>
        <v>66</v>
      </c>
      <c r="O26">
        <f>_xlfn.IFS(SUM(C26:E26)&lt;1,"",COUNT($C$6:E26)&gt;9,TRUNC((230-M25)*(0.9)),COUNT($C$6:E26)&lt;=9,0)</f>
        <v>66</v>
      </c>
      <c r="P26">
        <f>_xlfn.IFS(SUM(C26:E26)&lt;1,"",COUNT($C$6:E26)&gt;9,N26*3+H26,COUNT($C$6:E26)&lt;=9,0)</f>
        <v>603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175</v>
      </c>
      <c r="W26">
        <f>IF(COUNT(C26:E26)&lt;1,0,IF(COUNT($C$6:E26)&gt;9,D26+N26,0))</f>
        <v>226</v>
      </c>
      <c r="X26">
        <f>IF(COUNT(C26:E26)&lt;1,0,IF(COUNT($C$6:E26)&gt;9,E26+N26,0))</f>
        <v>202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150</v>
      </c>
      <c r="D27">
        <v>181</v>
      </c>
      <c r="E27">
        <v>137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468</v>
      </c>
      <c r="I27">
        <f t="shared" si="5"/>
        <v>156</v>
      </c>
      <c r="J27">
        <f>_xlfn.IFS(SUM(C27:E27)&lt;1,"",SUM(C27:E27)&gt;=1,SUM($C$6:E27))</f>
        <v>10266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155</v>
      </c>
      <c r="M27">
        <f>IF(COUNT($C$6:E27)&gt;=1,TRUNC(SUM($C$6:E27)/COUNT($C$6:E27)),0)</f>
        <v>155</v>
      </c>
      <c r="N27">
        <f>IF(COUNT($C$6:E27)&lt;=6,0,TRUNC((230-M26)*0.9))</f>
        <v>67</v>
      </c>
      <c r="O27">
        <f>_xlfn.IFS(SUM(C27:E27)&lt;1,"",COUNT($C$6:E27)&gt;9,TRUNC((230-M26)*(0.9)),COUNT($C$6:E27)&lt;=9,0)</f>
        <v>67</v>
      </c>
      <c r="P27">
        <f>_xlfn.IFS(SUM(C27:E27)&lt;1,"",COUNT($C$6:E27)&gt;9,N27*3+H27,COUNT($C$6:E27)&lt;=9,0)</f>
        <v>669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217</v>
      </c>
      <c r="W27">
        <f>IF(COUNT(C27:E27)&lt;1,0,IF(COUNT($C$6:E27)&gt;9,D27+N27,0))</f>
        <v>248</v>
      </c>
      <c r="X27">
        <f>IF(COUNT(C27:E27)&lt;1,0,IF(COUNT($C$6:E27)&gt;9,E27+N27,0))</f>
        <v>204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141</v>
      </c>
      <c r="D28">
        <v>101</v>
      </c>
      <c r="E28">
        <v>221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463</v>
      </c>
      <c r="I28">
        <f t="shared" si="5"/>
        <v>154</v>
      </c>
      <c r="J28">
        <f>_xlfn.IFS(SUM(C28:E28)&lt;1,"",SUM(C28:E28)&gt;=1,SUM($C$6:E28))</f>
        <v>10729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155</v>
      </c>
      <c r="M28">
        <f>IF(COUNT($C$6:E28)&gt;=1,TRUNC(SUM($C$6:E28)/COUNT($C$6:E28)),0)</f>
        <v>155</v>
      </c>
      <c r="N28">
        <f>IF(COUNT($C$6:E28)&lt;=6,0,TRUNC((230-M27)*0.9))</f>
        <v>67</v>
      </c>
      <c r="O28">
        <f>_xlfn.IFS(SUM(C28:E28)&lt;1,"",COUNT($C$6:E28)&gt;9,TRUNC((230-M27)*(0.9)),COUNT($C$6:E28)&lt;=9,0)</f>
        <v>67</v>
      </c>
      <c r="P28">
        <f>_xlfn.IFS(SUM(C28:E28)&lt;1,"",COUNT($C$6:E28)&gt;9,N28*3+H28,COUNT($C$6:E28)&lt;=9,0)</f>
        <v>664</v>
      </c>
      <c r="Q28" t="str">
        <f t="shared" si="1"/>
        <v xml:space="preserve"> </v>
      </c>
      <c r="R28">
        <f t="shared" si="2"/>
        <v>221</v>
      </c>
      <c r="S28" t="str">
        <f>IF(COUNT($C$6:E28)&gt;9,IF(P28=MAX($P$6:$P$35),P28," "),"")</f>
        <v xml:space="preserve"> </v>
      </c>
      <c r="T28">
        <f t="shared" si="3"/>
        <v>288</v>
      </c>
      <c r="V28">
        <f>IF(COUNT(C28:E28)&lt;1,0,IF(COUNT($C$6:E28)&gt;9,C28+N28,0))</f>
        <v>208</v>
      </c>
      <c r="W28">
        <f>IF(COUNT(C28:E28)&lt;1,0,IF(COUNT($C$6:E28)&gt;9,D28+N28,0))</f>
        <v>168</v>
      </c>
      <c r="X28">
        <f>IF(COUNT(C28:E28)&lt;1,0,IF(COUNT($C$6:E28)&gt;9,E28+N28,0))</f>
        <v>288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135</v>
      </c>
      <c r="D29">
        <v>197</v>
      </c>
      <c r="E29">
        <v>150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482</v>
      </c>
      <c r="I29">
        <f t="shared" si="5"/>
        <v>160</v>
      </c>
      <c r="J29">
        <f>_xlfn.IFS(SUM(C29:E29)&lt;1,"",SUM(C29:E29)&gt;=1,SUM($C$6:E29))</f>
        <v>11211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155</v>
      </c>
      <c r="M29">
        <f>IF(COUNT($C$6:E29)&gt;=1,TRUNC(SUM($C$6:E29)/COUNT($C$6:E29)),0)</f>
        <v>155</v>
      </c>
      <c r="N29">
        <f>IF(COUNT($C$6:E29)&lt;=6,0,TRUNC((230-M28)*0.9))</f>
        <v>67</v>
      </c>
      <c r="O29">
        <f>_xlfn.IFS(SUM(C29:E29)&lt;1,"",COUNT($C$6:E29)&gt;9,TRUNC((230-M28)*(0.9)),COUNT($C$6:E29)&lt;=9,0)</f>
        <v>67</v>
      </c>
      <c r="P29">
        <f>_xlfn.IFS(SUM(C29:E29)&lt;1,"",COUNT($C$6:E29)&gt;9,N29*3+H29,COUNT($C$6:E29)&lt;=9,0)</f>
        <v>683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202</v>
      </c>
      <c r="W29">
        <f>IF(COUNT(C29:E29)&lt;1,0,IF(COUNT($C$6:E29)&gt;9,D29+N29,0))</f>
        <v>264</v>
      </c>
      <c r="X29">
        <f>IF(COUNT(C29:E29)&lt;1,0,IF(COUNT($C$6:E29)&gt;9,E29+N29,0))</f>
        <v>217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180</v>
      </c>
      <c r="D30">
        <v>149</v>
      </c>
      <c r="E30">
        <v>142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471</v>
      </c>
      <c r="I30">
        <f t="shared" si="5"/>
        <v>157</v>
      </c>
      <c r="J30">
        <f>_xlfn.IFS(SUM(C30:E30)&lt;1,"",SUM(C30:E30)&gt;=1,SUM($C$6:E30))</f>
        <v>11682</v>
      </c>
      <c r="K30">
        <f>_xlfn.IFS(COUNT(C30:E30)&lt;1,"",COUNT($C$6:E30)&gt;=1,COUNT($C$6:E30))</f>
        <v>75</v>
      </c>
      <c r="L30">
        <f>_xlfn.IFS(COUNT(C30:E30)&lt;1,"",AND(COUNT($C$6:E30)&lt;=9,$C$4&gt;1),$C$4,COUNT(C30:E30)&gt;=1,M30)</f>
        <v>155</v>
      </c>
      <c r="M30">
        <f>IF(COUNT($C$6:E30)&gt;=1,TRUNC(SUM($C$6:E30)/COUNT($C$6:E30)),0)</f>
        <v>155</v>
      </c>
      <c r="N30">
        <f>IF(COUNT($C$6:E30)&lt;=6,0,TRUNC((230-M29)*0.9))</f>
        <v>67</v>
      </c>
      <c r="O30">
        <f>_xlfn.IFS(SUM(C30:E30)&lt;1,"",COUNT($C$6:E30)&gt;9,TRUNC((230-M29)*(0.9)),COUNT($C$6:E30)&lt;=9,0)</f>
        <v>67</v>
      </c>
      <c r="P30">
        <f>_xlfn.IFS(SUM(C30:E30)&lt;1,"",COUNT($C$6:E30)&gt;9,N30*3+H30,COUNT($C$6:E30)&lt;=9,0)</f>
        <v>672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247</v>
      </c>
      <c r="W30">
        <f>IF(COUNT(C30:E30)&lt;1,0,IF(COUNT($C$6:E30)&gt;9,D30+N30,0))</f>
        <v>216</v>
      </c>
      <c r="X30">
        <f>IF(COUNT(C30:E30)&lt;1,0,IF(COUNT($C$6:E30)&gt;9,E30+N30,0))</f>
        <v>209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157</v>
      </c>
      <c r="D31">
        <v>184</v>
      </c>
      <c r="E31">
        <v>107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448</v>
      </c>
      <c r="I31">
        <f t="shared" si="5"/>
        <v>149</v>
      </c>
      <c r="J31">
        <f>_xlfn.IFS(SUM(C31:E31)&lt;1,"",SUM(C31:E31)&gt;=1,SUM($C$6:E31))</f>
        <v>12130</v>
      </c>
      <c r="K31">
        <f>_xlfn.IFS(COUNT(C31:E31)&lt;1,"",COUNT($C$6:E31)&gt;=1,COUNT($C$6:E31))</f>
        <v>78</v>
      </c>
      <c r="L31">
        <f>_xlfn.IFS(COUNT(C31:E31)&lt;1,"",AND(COUNT($C$6:E31)&lt;=9,$C$4&gt;1),$C$4,COUNT(C31:E31)&gt;=1,M31)</f>
        <v>155</v>
      </c>
      <c r="M31">
        <f>IF(COUNT($C$6:E31)&gt;=1,TRUNC(SUM($C$6:E31)/COUNT($C$6:E31)),0)</f>
        <v>155</v>
      </c>
      <c r="N31">
        <f>IF(COUNT($C$6:E31)&lt;=6,0,TRUNC((230-M30)*0.9))</f>
        <v>67</v>
      </c>
      <c r="O31">
        <f>_xlfn.IFS(SUM(C31:E31)&lt;1,"",COUNT($C$6:E31)&gt;9,TRUNC((230-M30)*(0.9)),COUNT($C$6:E31)&lt;=9,0)</f>
        <v>67</v>
      </c>
      <c r="P31">
        <f>_xlfn.IFS(SUM(C31:E31)&lt;1,"",COUNT($C$6:E31)&gt;9,N31*3+H31,COUNT($C$6:E31)&lt;=9,0)</f>
        <v>649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224</v>
      </c>
      <c r="W31">
        <f>IF(COUNT(C31:E31)&lt;1,0,IF(COUNT($C$6:E31)&gt;9,D31+N31,0))</f>
        <v>251</v>
      </c>
      <c r="X31">
        <f>IF(COUNT(C31:E31)&lt;1,0,IF(COUNT($C$6:E31)&gt;9,E31+N31,0))</f>
        <v>174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163</v>
      </c>
      <c r="D32">
        <v>219</v>
      </c>
      <c r="E32">
        <v>169</v>
      </c>
      <c r="F32" t="str">
        <f>IF(COUNT(C32:E32)&lt;1," ",IF(AND(C32&gt;M31,D32&gt;M31,E32&gt;M31,COUNT($C$6:E31)&gt;=12),"*"," "))</f>
        <v>*</v>
      </c>
      <c r="G32" t="str">
        <f>IF(COUNT(C32:E32)&lt;1," ",IF(AND(C32&gt;M30,D32&gt;M30,E32&gt;M30,COUNT($C$6:E30)&gt;=12),"*"," "))</f>
        <v>*</v>
      </c>
      <c r="H32">
        <f t="shared" si="0"/>
        <v>551</v>
      </c>
      <c r="I32">
        <f t="shared" si="5"/>
        <v>183</v>
      </c>
      <c r="J32">
        <f>_xlfn.IFS(SUM(C32:E32)&lt;1,"",SUM(C32:E32)&gt;=1,SUM($C$6:E32))</f>
        <v>12681</v>
      </c>
      <c r="K32">
        <f>_xlfn.IFS(COUNT(C32:E32)&lt;1,"",COUNT($C$6:E32)&gt;=1,COUNT($C$6:E32))</f>
        <v>81</v>
      </c>
      <c r="L32">
        <f>_xlfn.IFS(COUNT(C32:E32)&lt;1,"",AND(COUNT($C$6:E32)&lt;=9,$C$4&gt;1),$C$4,COUNT(C32:E32)&gt;=1,M32)</f>
        <v>156</v>
      </c>
      <c r="M32">
        <f>IF(COUNT($C$6:E32)&gt;=1,TRUNC(SUM($C$6:E32)/COUNT($C$6:E32)),0)</f>
        <v>156</v>
      </c>
      <c r="N32">
        <f>IF(COUNT($C$6:E32)&lt;=6,0,TRUNC((230-M31)*0.9))</f>
        <v>67</v>
      </c>
      <c r="O32">
        <f>_xlfn.IFS(SUM(C32:E32)&lt;1,"",COUNT($C$6:E32)&gt;9,TRUNC((230-M31)*(0.9)),COUNT($C$6:E32)&lt;=9,0)</f>
        <v>67</v>
      </c>
      <c r="P32">
        <f>_xlfn.IFS(SUM(C32:E32)&lt;1,"",COUNT($C$6:E32)&gt;9,N32*3+H32,COUNT($C$6:E32)&lt;=9,0)</f>
        <v>752</v>
      </c>
      <c r="Q32">
        <f t="shared" si="1"/>
        <v>551</v>
      </c>
      <c r="R32" t="str">
        <f t="shared" si="2"/>
        <v xml:space="preserve"> </v>
      </c>
      <c r="S32">
        <f>IF(COUNT($C$6:E32)&gt;9,IF(P32=MAX($P$6:$P$35),P32," "),"")</f>
        <v>752</v>
      </c>
      <c r="T32" t="str">
        <f t="shared" si="3"/>
        <v xml:space="preserve"> </v>
      </c>
      <c r="V32">
        <f>IF(COUNT(C32:E32)&lt;1,0,IF(COUNT($C$6:E32)&gt;9,C32+N32,0))</f>
        <v>230</v>
      </c>
      <c r="W32">
        <f>IF(COUNT(C32:E32)&lt;1,0,IF(COUNT($C$6:E32)&gt;9,D32+N32,0))</f>
        <v>286</v>
      </c>
      <c r="X32">
        <f>IF(COUNT(C32:E32)&lt;1,0,IF(COUNT($C$6:E32)&gt;9,E32+N32,0))</f>
        <v>236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156</v>
      </c>
      <c r="N33">
        <f>IF(COUNT($C$6:E33)&lt;=6,0,TRUNC((230-M32)*0.9))</f>
        <v>66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1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169</v>
      </c>
      <c r="D34">
        <v>149</v>
      </c>
      <c r="E34">
        <v>185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503</v>
      </c>
      <c r="I34">
        <f t="shared" si="5"/>
        <v>167</v>
      </c>
      <c r="J34">
        <f>_xlfn.IFS(SUM(C34:E34)&lt;1,"",SUM(C34:E34)&gt;=1,SUM($C$6:E34))</f>
        <v>13184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156</v>
      </c>
      <c r="M34">
        <f>IF(COUNT($C$6:E34)&gt;=1,TRUNC(SUM($C$6:E34)/COUNT($C$6:E34)),0)</f>
        <v>156</v>
      </c>
      <c r="N34">
        <f>IF(COUNT($C$6:E34)&lt;=6,0,TRUNC((230-M33)*0.9))</f>
        <v>66</v>
      </c>
      <c r="O34">
        <f>_xlfn.IFS(SUM(C34:E34)&lt;1,"",COUNT($C$6:E34)&gt;9,TRUNC((230-M33)*(0.9)),COUNT($C$6:E34)&lt;=9,0)</f>
        <v>66</v>
      </c>
      <c r="P34">
        <f>_xlfn.IFS(SUM(C34:E34)&lt;1,"",COUNT($C$6:E34)&gt;9,N34*3+H34,COUNT($C$6:E34)&lt;=9,0)</f>
        <v>701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235</v>
      </c>
      <c r="W34">
        <f>IF(COUNT(C34:E34)&lt;1,0,IF(COUNT($C$6:E34)&gt;9,D34+N34,0))</f>
        <v>215</v>
      </c>
      <c r="X34">
        <f>IF(COUNT(C34:E34)&lt;1,0,IF(COUNT($C$6:E34)&gt;9,E34+N34,0))</f>
        <v>251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177</v>
      </c>
      <c r="D35">
        <v>208</v>
      </c>
      <c r="E35">
        <v>94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479</v>
      </c>
      <c r="I35">
        <f t="shared" si="5"/>
        <v>159</v>
      </c>
      <c r="J35">
        <f>_xlfn.IFS(SUM(C35:E35)&lt;1,"",SUM(C35:E35)&gt;=1,SUM($C$6:E35))</f>
        <v>13663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157</v>
      </c>
      <c r="M35">
        <f>IF(COUNT($C$6:E35)&gt;=1,TRUNC(SUM($C$6:E35)/COUNT($C$6:E35)),0)</f>
        <v>157</v>
      </c>
      <c r="N35">
        <f>IF(COUNT($C$6:E35)&lt;=6,0,TRUNC((230-M34)*0.9))</f>
        <v>66</v>
      </c>
      <c r="O35">
        <f>_xlfn.IFS(SUM(C35:E35)&lt;1,"",COUNT($C$6:E35)&gt;9,TRUNC((230-M34)*(0.9)),COUNT($C$6:E35)&lt;=9,0)</f>
        <v>66</v>
      </c>
      <c r="P35">
        <f>_xlfn.IFS(SUM(C35:E35)&lt;1,"",COUNT($C$6:E35)&gt;9,N35*3+H35,COUNT($C$6:E35)&lt;=9,0)</f>
        <v>677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243</v>
      </c>
      <c r="W35">
        <f>IF(COUNT(C35:E35)&lt;1,0,IF(COUNT($C$6:E35)&gt;9,D35+N35,0))</f>
        <v>274</v>
      </c>
      <c r="X35">
        <f>IF(COUNT(C35:E35)&lt;1,0,IF(COUNT($C$6:E35)&gt;9,E35+N35,0))</f>
        <v>160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152.20689655172413</v>
      </c>
      <c r="D36" s="2">
        <f>(IF(COUNT(D6:D35)=0," ",(SUM(D6:D35))/COUNT(D6:D35)))</f>
        <v>157.06896551724137</v>
      </c>
      <c r="E36" s="2">
        <f>(IF(COUNT(E6:E35)=0," ",(SUM(E6:E35))/COUNT(E6:E35)))</f>
        <v>161.86206896551724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E800-1892-4BF8-80BE-FD01717B2050}">
  <sheetPr codeName="Sheet14"/>
  <dimension ref="A1:AC36"/>
  <sheetViews>
    <sheetView zoomScaleNormal="100" workbookViewId="0">
      <selection activeCell="B36" sqref="B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57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182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266</v>
      </c>
      <c r="W5">
        <f>MAX(V6:X35)</f>
        <v>317</v>
      </c>
    </row>
    <row r="6" spans="1:29" x14ac:dyDescent="0.2">
      <c r="A6" t="s">
        <v>7</v>
      </c>
      <c r="B6" s="7">
        <f>Calendar!B6</f>
        <v>43348</v>
      </c>
      <c r="C6">
        <v>201</v>
      </c>
      <c r="D6">
        <v>171</v>
      </c>
      <c r="E6">
        <v>189</v>
      </c>
      <c r="H6">
        <f t="shared" ref="H6:H35" si="0">IF(COUNT(C6:E6)&lt;1," ",SUM(C6:E6))</f>
        <v>561</v>
      </c>
      <c r="I6">
        <f>IF(COUNT(C6:E6)&lt;1," ",TRUNC(H6/COUNT(C6:E6)))</f>
        <v>187</v>
      </c>
      <c r="J6">
        <f>_xlfn.IFS(SUM(C6:E6)&lt;1,"",SUM(C6:E6)&gt;=1,SUM($C$6:E6))</f>
        <v>561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182</v>
      </c>
      <c r="M6">
        <f>IF(COUNT($C$6:E6)&gt;=1,TRUNC(SUM($C$6:E6)/COUNT($C$6:E6)),0)</f>
        <v>187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149</v>
      </c>
      <c r="D7">
        <v>160</v>
      </c>
      <c r="E7">
        <v>159</v>
      </c>
      <c r="H7">
        <f t="shared" si="0"/>
        <v>468</v>
      </c>
      <c r="I7">
        <f t="shared" ref="I7:I35" si="5">IF(COUNT(C7:E7)&lt;1," ",TRUNC(H7/COUNT(C7:E7)))</f>
        <v>156</v>
      </c>
      <c r="J7">
        <f>_xlfn.IFS(SUM(C7:E7)&lt;1,"",SUM(C7:E7)&gt;=1,SUM($C$6:E7))</f>
        <v>1029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182</v>
      </c>
      <c r="M7">
        <f>IF(COUNT($C$6:E7)&gt;=1,TRUNC(SUM($C$6:E7)/COUNT($C$6:E7)),0)</f>
        <v>171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169</v>
      </c>
      <c r="D8">
        <v>188</v>
      </c>
      <c r="E8">
        <v>159</v>
      </c>
      <c r="H8">
        <f t="shared" si="0"/>
        <v>516</v>
      </c>
      <c r="I8">
        <f t="shared" si="5"/>
        <v>172</v>
      </c>
      <c r="J8">
        <f>_xlfn.IFS(SUM(C8:E8)&lt;1,"",SUM(C8:E8)&gt;=1,SUM($C$6:E8))</f>
        <v>1545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182</v>
      </c>
      <c r="M8">
        <f>IF(COUNT($C$6:E8)&gt;=1,TRUNC(SUM($C$6:E8)/COUNT($C$6:E8)),0)</f>
        <v>171</v>
      </c>
      <c r="N8">
        <f>IF(COUNT($C$6:E8)&lt;=6,0,TRUNC((230-M7)*0.9))</f>
        <v>53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197</v>
      </c>
      <c r="D9">
        <v>169</v>
      </c>
      <c r="E9">
        <v>171</v>
      </c>
      <c r="H9">
        <f t="shared" si="0"/>
        <v>537</v>
      </c>
      <c r="I9">
        <f t="shared" si="5"/>
        <v>179</v>
      </c>
      <c r="J9">
        <f>_xlfn.IFS(SUM(C9:E9)&lt;1,"",SUM(C9:E9)&gt;=1,SUM($C$6:E9))</f>
        <v>2082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173</v>
      </c>
      <c r="M9">
        <f>IF(COUNT($C$6:E9)&gt;=1,TRUNC(SUM($C$6:E9)/COUNT($C$6:E9)),0)</f>
        <v>173</v>
      </c>
      <c r="N9">
        <f>IF(COUNT($C$6:E9)&lt;=6,0,TRUNC((230-M8)*0.9))</f>
        <v>53</v>
      </c>
      <c r="O9">
        <f>_xlfn.IFS(SUM(C9:E9)&lt;1,"",COUNT($C$6:E9)&gt;9,TRUNC((230-M8)*(0.9)),COUNT($C$6:E9)&lt;=9,0)</f>
        <v>53</v>
      </c>
      <c r="P9">
        <f>_xlfn.IFS(SUM(C9:E9)&lt;1,"",COUNT($C$6:E9)&gt;9,N9*3+H9,COUNT($C$6:E9)&lt;=9,0)</f>
        <v>696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250</v>
      </c>
      <c r="W9">
        <f>IF(COUNT(C9:E9)&lt;1,0,IF(COUNT($C$6:E9)&gt;9,D9+N9,0))</f>
        <v>222</v>
      </c>
      <c r="X9">
        <f>IF(COUNT(C9:E9)&lt;1,0,IF(COUNT($C$6:E9)&gt;9,E9+N9,0))</f>
        <v>224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124</v>
      </c>
      <c r="D10">
        <v>163</v>
      </c>
      <c r="E10">
        <v>148</v>
      </c>
      <c r="F10" t="str">
        <f>IF(COUNT(C10:E10)&lt;1," ",IF(AND(C10&gt;M9,D10&gt;M9,E10&gt;M9,COUNT($C$6:E9)&gt;=12),"*"," "))</f>
        <v xml:space="preserve"> </v>
      </c>
      <c r="H10">
        <f t="shared" si="0"/>
        <v>435</v>
      </c>
      <c r="I10">
        <f t="shared" si="5"/>
        <v>145</v>
      </c>
      <c r="J10">
        <f>_xlfn.IFS(SUM(C10:E10)&lt;1,"",SUM(C10:E10)&gt;=1,SUM($C$6:E10))</f>
        <v>2517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167</v>
      </c>
      <c r="M10">
        <f>IF(COUNT($C$6:E10)&gt;=1,TRUNC(SUM($C$6:E10)/COUNT($C$6:E10)),0)</f>
        <v>167</v>
      </c>
      <c r="N10">
        <f>IF(COUNT($C$6:E10)&lt;=6,0,TRUNC((230-M9)*0.9))</f>
        <v>51</v>
      </c>
      <c r="O10">
        <f>_xlfn.IFS(SUM(C10:E10)&lt;1,"",COUNT($C$6:E10)&gt;9,TRUNC((230-M9)*(0.9)),COUNT($C$6:E10)&lt;=9,0)</f>
        <v>51</v>
      </c>
      <c r="P10">
        <f>_xlfn.IFS(SUM(C10:E10)&lt;1,"",COUNT($C$6:E10)&gt;9,N10*3+H10,COUNT($C$6:E10)&lt;=9,0)</f>
        <v>588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175</v>
      </c>
      <c r="W10">
        <f>IF(COUNT(C10:E10)&lt;1,0,IF(COUNT($C$6:E10)&gt;9,D10+N10,0))</f>
        <v>214</v>
      </c>
      <c r="X10">
        <f>IF(COUNT(C10:E10)&lt;1,0,IF(COUNT($C$6:E10)&gt;9,E10+N10,0))</f>
        <v>199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188</v>
      </c>
      <c r="D11">
        <v>219</v>
      </c>
      <c r="E11">
        <v>211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618</v>
      </c>
      <c r="I11">
        <f t="shared" si="5"/>
        <v>206</v>
      </c>
      <c r="J11">
        <f>_xlfn.IFS(SUM(C11:E11)&lt;1,"",SUM(C11:E11)&gt;=1,SUM($C$6:E11))</f>
        <v>3135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174</v>
      </c>
      <c r="M11">
        <f>IF(COUNT($C$6:E11)&gt;=1,TRUNC(SUM($C$6:E11)/COUNT($C$6:E11)),0)</f>
        <v>174</v>
      </c>
      <c r="N11">
        <f>IF(COUNT($C$6:E11)&lt;=6,0,TRUNC((230-M10)*0.9))</f>
        <v>56</v>
      </c>
      <c r="O11">
        <f>_xlfn.IFS(SUM(C11:E11)&lt;1,"",COUNT($C$6:E11)&gt;9,TRUNC((230-M10)*(0.9)),COUNT($C$6:E11)&lt;=9,0)</f>
        <v>56</v>
      </c>
      <c r="P11">
        <f>_xlfn.IFS(SUM(C11:E11)&lt;1,"",COUNT($C$6:E11)&gt;9,N11*3+H11,COUNT($C$6:E11)&lt;=9,0)</f>
        <v>786</v>
      </c>
      <c r="Q11">
        <f t="shared" si="1"/>
        <v>618</v>
      </c>
      <c r="R11" t="str">
        <f t="shared" si="2"/>
        <v xml:space="preserve"> </v>
      </c>
      <c r="S11">
        <f>IF(COUNT($C$6:E11)&gt;9,IF(P11=MAX($P$6:$P$35),P11," "),"")</f>
        <v>786</v>
      </c>
      <c r="T11" t="str">
        <f t="shared" si="3"/>
        <v xml:space="preserve"> </v>
      </c>
      <c r="V11">
        <f>IF(COUNT(C11:E11)&lt;1,0,IF(COUNT($C$6:E11)&gt;9,C11+N11,0))</f>
        <v>244</v>
      </c>
      <c r="W11">
        <f>IF(COUNT(C11:E11)&lt;1,0,IF(COUNT($C$6:E11)&gt;9,D11+N11,0))</f>
        <v>275</v>
      </c>
      <c r="X11">
        <f>IF(COUNT(C11:E11)&lt;1,0,IF(COUNT($C$6:E11)&gt;9,E11+N11,0))</f>
        <v>267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134</v>
      </c>
      <c r="D12">
        <v>174</v>
      </c>
      <c r="E12">
        <v>160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468</v>
      </c>
      <c r="I12">
        <f t="shared" si="5"/>
        <v>156</v>
      </c>
      <c r="J12">
        <f>_xlfn.IFS(SUM(C12:E12)&lt;1,"",SUM(C12:E12)&gt;=1,SUM($C$6:E12))</f>
        <v>3603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171</v>
      </c>
      <c r="M12">
        <f>IF(COUNT($C$6:E12)&gt;=1,TRUNC(SUM($C$6:E12)/COUNT($C$6:E12)),0)</f>
        <v>171</v>
      </c>
      <c r="N12">
        <f>IF(COUNT($C$6:E12)&lt;=6,0,TRUNC((230-M11)*0.9))</f>
        <v>50</v>
      </c>
      <c r="O12">
        <f>_xlfn.IFS(SUM(C12:E12)&lt;1,"",COUNT($C$6:E12)&gt;9,TRUNC((230-M11)*(0.9)),COUNT($C$6:E12)&lt;=9,0)</f>
        <v>50</v>
      </c>
      <c r="P12">
        <f>_xlfn.IFS(SUM(C12:E12)&lt;1,"",COUNT($C$6:E12)&gt;9,N12*3+H12,COUNT($C$6:E12)&lt;=9,0)</f>
        <v>618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184</v>
      </c>
      <c r="W12">
        <f>IF(COUNT(C12:E12)&lt;1,0,IF(COUNT($C$6:E12)&gt;9,D12+N12,0))</f>
        <v>224</v>
      </c>
      <c r="X12">
        <f>IF(COUNT(C12:E12)&lt;1,0,IF(COUNT($C$6:E12)&gt;9,E12+N12,0))</f>
        <v>210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222</v>
      </c>
      <c r="D13">
        <v>158</v>
      </c>
      <c r="E13">
        <v>180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560</v>
      </c>
      <c r="I13">
        <f t="shared" si="5"/>
        <v>186</v>
      </c>
      <c r="J13">
        <f>_xlfn.IFS(SUM(C13:E13)&lt;1,"",SUM(C13:E13)&gt;=1,SUM($C$6:E13))</f>
        <v>4163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173</v>
      </c>
      <c r="M13">
        <f>IF(COUNT($C$6:E13)&gt;=1,TRUNC(SUM($C$6:E13)/COUNT($C$6:E13)),0)</f>
        <v>173</v>
      </c>
      <c r="N13">
        <f>IF(COUNT($C$6:E13)&lt;=6,0,TRUNC((230-M12)*0.9))</f>
        <v>53</v>
      </c>
      <c r="O13">
        <f>_xlfn.IFS(SUM(C13:E13)&lt;1,"",COUNT($C$6:E13)&gt;9,TRUNC((230-M12)*(0.9)),COUNT($C$6:E13)&lt;=9,0)</f>
        <v>53</v>
      </c>
      <c r="P13">
        <f>_xlfn.IFS(SUM(C13:E13)&lt;1,"",COUNT($C$6:E13)&gt;9,N13*3+H13,COUNT($C$6:E13)&lt;=9,0)</f>
        <v>719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275</v>
      </c>
      <c r="W13">
        <f>IF(COUNT(C13:E13)&lt;1,0,IF(COUNT($C$6:E13)&gt;9,D13+N13,0))</f>
        <v>211</v>
      </c>
      <c r="X13">
        <f>IF(COUNT(C13:E13)&lt;1,0,IF(COUNT($C$6:E13)&gt;9,E13+N13,0))</f>
        <v>233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163</v>
      </c>
      <c r="D14">
        <v>184</v>
      </c>
      <c r="E14">
        <v>182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529</v>
      </c>
      <c r="I14">
        <f t="shared" si="5"/>
        <v>176</v>
      </c>
      <c r="J14">
        <f>_xlfn.IFS(SUM(C14:E14)&lt;1,"",SUM(C14:E14)&gt;=1,SUM($C$6:E14))</f>
        <v>4692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173</v>
      </c>
      <c r="M14">
        <f>IF(COUNT($C$6:E14)&gt;=1,TRUNC(SUM($C$6:E14)/COUNT($C$6:E14)),0)</f>
        <v>173</v>
      </c>
      <c r="N14">
        <f>IF(COUNT($C$6:E14)&lt;=6,0,TRUNC((230-M13)*0.9))</f>
        <v>51</v>
      </c>
      <c r="O14">
        <f>_xlfn.IFS(SUM(C14:E14)&lt;1,"",COUNT($C$6:E14)&gt;9,TRUNC((230-M13)*(0.9)),COUNT($C$6:E14)&lt;=9,0)</f>
        <v>51</v>
      </c>
      <c r="P14">
        <f>_xlfn.IFS(SUM(C14:E14)&lt;1,"",COUNT($C$6:E14)&gt;9,N14*3+H14,COUNT($C$6:E14)&lt;=9,0)</f>
        <v>682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214</v>
      </c>
      <c r="W14">
        <f>IF(COUNT(C14:E14)&lt;1,0,IF(COUNT($C$6:E14)&gt;9,D14+N14,0))</f>
        <v>235</v>
      </c>
      <c r="X14">
        <f>IF(COUNT(C14:E14)&lt;1,0,IF(COUNT($C$6:E14)&gt;9,E14+N14,0))</f>
        <v>233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149</v>
      </c>
      <c r="D15">
        <v>166</v>
      </c>
      <c r="E15">
        <v>188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503</v>
      </c>
      <c r="I15">
        <f t="shared" si="5"/>
        <v>167</v>
      </c>
      <c r="J15">
        <f>_xlfn.IFS(SUM(C15:E15)&lt;1,"",SUM(C15:E15)&gt;=1,SUM($C$6:E15))</f>
        <v>5195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173</v>
      </c>
      <c r="M15">
        <f>IF(COUNT($C$6:E15)&gt;=1,TRUNC(SUM($C$6:E15)/COUNT($C$6:E15)),0)</f>
        <v>173</v>
      </c>
      <c r="N15">
        <f>IF(COUNT($C$6:E15)&lt;=6,0,TRUNC((230-M14)*0.9))</f>
        <v>51</v>
      </c>
      <c r="O15">
        <f>_xlfn.IFS(SUM(C15:E15)&lt;1,"",COUNT($C$6:E15)&gt;9,TRUNC((230-M14)*(0.9)),COUNT($C$6:E15)&lt;=9,0)</f>
        <v>51</v>
      </c>
      <c r="P15">
        <f>_xlfn.IFS(SUM(C15:E15)&lt;1,"",COUNT($C$6:E15)&gt;9,N15*3+H15,COUNT($C$6:E15)&lt;=9,0)</f>
        <v>656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200</v>
      </c>
      <c r="W15">
        <f>IF(COUNT(C15:E15)&lt;1,0,IF(COUNT($C$6:E15)&gt;9,D15+N15,0))</f>
        <v>217</v>
      </c>
      <c r="X15">
        <f>IF(COUNT(C15:E15)&lt;1,0,IF(COUNT($C$6:E15)&gt;9,E15+N15,0))</f>
        <v>239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204</v>
      </c>
      <c r="D16">
        <v>192</v>
      </c>
      <c r="E16">
        <v>192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588</v>
      </c>
      <c r="I16">
        <f t="shared" si="5"/>
        <v>196</v>
      </c>
      <c r="J16">
        <f>_xlfn.IFS(SUM(C16:E16)&lt;1,"",SUM(C16:E16)&gt;=1,SUM($C$6:E16))</f>
        <v>5783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175</v>
      </c>
      <c r="M16">
        <f>IF(COUNT($C$6:E16)&gt;=1,TRUNC(SUM($C$6:E16)/COUNT($C$6:E16)),0)</f>
        <v>175</v>
      </c>
      <c r="N16">
        <f>IF(COUNT($C$6:E16)&lt;=6,0,TRUNC((230-M15)*0.9))</f>
        <v>51</v>
      </c>
      <c r="O16">
        <f>_xlfn.IFS(SUM(C16:E16)&lt;1,"",COUNT($C$6:E16)&gt;9,TRUNC((230-M15)*(0.9)),COUNT($C$6:E16)&lt;=9,0)</f>
        <v>51</v>
      </c>
      <c r="P16">
        <f>_xlfn.IFS(SUM(C16:E16)&lt;1,"",COUNT($C$6:E16)&gt;9,N16*3+H16,COUNT($C$6:E16)&lt;=9,0)</f>
        <v>741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255</v>
      </c>
      <c r="W16">
        <f>IF(COUNT(C16:E16)&lt;1,0,IF(COUNT($C$6:E16)&gt;9,D16+N16,0))</f>
        <v>243</v>
      </c>
      <c r="X16">
        <f>IF(COUNT(C16:E16)&lt;1,0,IF(COUNT($C$6:E16)&gt;9,E16+N16,0))</f>
        <v>243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149</v>
      </c>
      <c r="D17">
        <v>167</v>
      </c>
      <c r="E17">
        <v>200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516</v>
      </c>
      <c r="I17">
        <f t="shared" si="5"/>
        <v>172</v>
      </c>
      <c r="J17">
        <f>_xlfn.IFS(SUM(C17:E17)&lt;1,"",SUM(C17:E17)&gt;=1,SUM($C$6:E17))</f>
        <v>6299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174</v>
      </c>
      <c r="M17">
        <f>IF(COUNT($C$6:E17)&gt;=1,TRUNC(SUM($C$6:E17)/COUNT($C$6:E17)),0)</f>
        <v>174</v>
      </c>
      <c r="N17">
        <f>IF(COUNT($C$6:E17)&lt;=6,0,TRUNC((230-M16)*0.9))</f>
        <v>49</v>
      </c>
      <c r="O17">
        <f>_xlfn.IFS(SUM(C17:E17)&lt;1,"",COUNT($C$6:E17)&gt;9,TRUNC((230-M16)*(0.9)),COUNT($C$6:E17)&lt;=9,0)</f>
        <v>49</v>
      </c>
      <c r="P17">
        <f>_xlfn.IFS(SUM(C17:E17)&lt;1,"",COUNT($C$6:E17)&gt;9,N17*3+H17,COUNT($C$6:E17)&lt;=9,0)</f>
        <v>663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198</v>
      </c>
      <c r="W17">
        <f>IF(COUNT(C17:E17)&lt;1,0,IF(COUNT($C$6:E17)&gt;9,D17+N17,0))</f>
        <v>216</v>
      </c>
      <c r="X17">
        <f>IF(COUNT(C17:E17)&lt;1,0,IF(COUNT($C$6:E17)&gt;9,E17+N17,0))</f>
        <v>249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139</v>
      </c>
      <c r="D18">
        <v>170</v>
      </c>
      <c r="E18">
        <v>157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466</v>
      </c>
      <c r="I18">
        <f t="shared" si="5"/>
        <v>155</v>
      </c>
      <c r="J18">
        <f>_xlfn.IFS(SUM(C18:E18)&lt;1,"",SUM(C18:E18)&gt;=1,SUM($C$6:E18))</f>
        <v>6765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173</v>
      </c>
      <c r="M18">
        <f>IF(COUNT($C$6:E18)&gt;=1,TRUNC(SUM($C$6:E18)/COUNT($C$6:E18)),0)</f>
        <v>173</v>
      </c>
      <c r="N18">
        <f>IF(COUNT($C$6:E18)&lt;=6,0,TRUNC((230-M17)*0.9))</f>
        <v>50</v>
      </c>
      <c r="O18">
        <f>_xlfn.IFS(SUM(C18:E18)&lt;1,"",COUNT($C$6:E18)&gt;9,TRUNC((230-M17)*(0.9)),COUNT($C$6:E18)&lt;=9,0)</f>
        <v>50</v>
      </c>
      <c r="P18">
        <f>_xlfn.IFS(SUM(C18:E18)&lt;1,"",COUNT($C$6:E18)&gt;9,N18*3+H18,COUNT($C$6:E18)&lt;=9,0)</f>
        <v>616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189</v>
      </c>
      <c r="W18">
        <f>IF(COUNT(C18:E18)&lt;1,0,IF(COUNT($C$6:E18)&gt;9,D18+N18,0))</f>
        <v>220</v>
      </c>
      <c r="X18">
        <f>IF(COUNT(C18:E18)&lt;1,0,IF(COUNT($C$6:E18)&gt;9,E18+N18,0))</f>
        <v>207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135</v>
      </c>
      <c r="D19">
        <v>212</v>
      </c>
      <c r="E19">
        <v>266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613</v>
      </c>
      <c r="I19">
        <f t="shared" si="5"/>
        <v>204</v>
      </c>
      <c r="J19">
        <f>_xlfn.IFS(SUM(C19:E19)&lt;1,"",SUM(C19:E19)&gt;=1,SUM($C$6:E19))</f>
        <v>7378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175</v>
      </c>
      <c r="M19">
        <f>IF(COUNT($C$6:E19)&gt;=1,TRUNC(SUM($C$6:E19)/COUNT($C$6:E19)),0)</f>
        <v>175</v>
      </c>
      <c r="N19">
        <f>IF(COUNT($C$6:E19)&lt;=6,0,TRUNC((230-M18)*0.9))</f>
        <v>51</v>
      </c>
      <c r="O19">
        <f>_xlfn.IFS(SUM(C19:E19)&lt;1,"",COUNT($C$6:E19)&gt;9,TRUNC((230-M18)*(0.9)),COUNT($C$6:E19)&lt;=9,0)</f>
        <v>51</v>
      </c>
      <c r="P19">
        <f>_xlfn.IFS(SUM(C19:E19)&lt;1,"",COUNT($C$6:E19)&gt;9,N19*3+H19,COUNT($C$6:E19)&lt;=9,0)</f>
        <v>766</v>
      </c>
      <c r="Q19" t="str">
        <f t="shared" si="1"/>
        <v xml:space="preserve"> </v>
      </c>
      <c r="R19">
        <f t="shared" si="2"/>
        <v>266</v>
      </c>
      <c r="S19" t="str">
        <f>IF(COUNT($C$6:E19)&gt;9,IF(P19=MAX($P$6:$P$35),P19," "),"")</f>
        <v xml:space="preserve"> </v>
      </c>
      <c r="T19">
        <f t="shared" si="3"/>
        <v>317</v>
      </c>
      <c r="V19">
        <f>IF(COUNT(C19:E19)&lt;1,0,IF(COUNT($C$6:E19)&gt;9,C19+N19,0))</f>
        <v>186</v>
      </c>
      <c r="W19">
        <f>IF(COUNT(C19:E19)&lt;1,0,IF(COUNT($C$6:E19)&gt;9,D19+N19,0))</f>
        <v>263</v>
      </c>
      <c r="X19">
        <f>IF(COUNT(C19:E19)&lt;1,0,IF(COUNT($C$6:E19)&gt;9,E19+N19,0))</f>
        <v>317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178</v>
      </c>
      <c r="D20">
        <v>193</v>
      </c>
      <c r="E20">
        <v>192</v>
      </c>
      <c r="F20" t="str">
        <f>IF(COUNT(C20:E20)&lt;1," ",IF(AND(C20&gt;M19,D20&gt;M19,E20&gt;M19,COUNT($C$6:E19)&gt;=12),"*"," "))</f>
        <v>*</v>
      </c>
      <c r="G20" t="str">
        <f>IF(COUNT(C20:E20)&lt;1," ",IF(AND(C20&gt;M18,D20&gt;M18,E20&gt;M18,COUNT($C$6:E18)&gt;=12),"*"," "))</f>
        <v>*</v>
      </c>
      <c r="H20">
        <f t="shared" si="0"/>
        <v>563</v>
      </c>
      <c r="I20">
        <f t="shared" si="5"/>
        <v>187</v>
      </c>
      <c r="J20">
        <f>_xlfn.IFS(SUM(C20:E20)&lt;1,"",SUM(C20:E20)&gt;=1,SUM($C$6:E20))</f>
        <v>7941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176</v>
      </c>
      <c r="M20">
        <f>IF(COUNT($C$6:E20)&gt;=1,TRUNC(SUM($C$6:E20)/COUNT($C$6:E20)),0)</f>
        <v>176</v>
      </c>
      <c r="N20">
        <f>IF(COUNT($C$6:E20)&lt;=6,0,TRUNC((230-M19)*0.9))</f>
        <v>49</v>
      </c>
      <c r="O20">
        <f>_xlfn.IFS(SUM(C20:E20)&lt;1,"",COUNT($C$6:E20)&gt;9,TRUNC((230-M19)*(0.9)),COUNT($C$6:E20)&lt;=9,0)</f>
        <v>49</v>
      </c>
      <c r="P20">
        <f>_xlfn.IFS(SUM(C20:E20)&lt;1,"",COUNT($C$6:E20)&gt;9,N20*3+H20,COUNT($C$6:E20)&lt;=9,0)</f>
        <v>710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227</v>
      </c>
      <c r="W20">
        <f>IF(COUNT(C20:E20)&lt;1,0,IF(COUNT($C$6:E20)&gt;9,D20+N20,0))</f>
        <v>242</v>
      </c>
      <c r="X20">
        <f>IF(COUNT(C20:E20)&lt;1,0,IF(COUNT($C$6:E20)&gt;9,E20+N20,0))</f>
        <v>241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137</v>
      </c>
      <c r="D21">
        <v>145</v>
      </c>
      <c r="E21">
        <v>148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430</v>
      </c>
      <c r="I21">
        <f t="shared" si="5"/>
        <v>143</v>
      </c>
      <c r="J21">
        <f>_xlfn.IFS(SUM(C21:E21)&lt;1,"",SUM(C21:E21)&gt;=1,SUM($C$6:E21))</f>
        <v>8371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174</v>
      </c>
      <c r="M21">
        <f>IF(COUNT($C$6:E21)&gt;=1,TRUNC(SUM($C$6:E21)/COUNT($C$6:E21)),0)</f>
        <v>174</v>
      </c>
      <c r="N21">
        <f>IF(COUNT($C$6:E21)&lt;=6,0,TRUNC((230-M20)*0.9))</f>
        <v>48</v>
      </c>
      <c r="O21">
        <f>_xlfn.IFS(SUM(C21:E21)&lt;1,"",COUNT($C$6:E21)&gt;9,TRUNC((230-M20)*(0.9)),COUNT($C$6:E21)&lt;=9,0)</f>
        <v>48</v>
      </c>
      <c r="P21">
        <f>_xlfn.IFS(SUM(C21:E21)&lt;1,"",COUNT($C$6:E21)&gt;9,N21*3+H21,COUNT($C$6:E21)&lt;=9,0)</f>
        <v>574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185</v>
      </c>
      <c r="W21">
        <f>IF(COUNT(C21:E21)&lt;1,0,IF(COUNT($C$6:E21)&gt;9,D21+N21,0))</f>
        <v>193</v>
      </c>
      <c r="X21">
        <f>IF(COUNT(C21:E21)&lt;1,0,IF(COUNT($C$6:E21)&gt;9,E21+N21,0))</f>
        <v>196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179</v>
      </c>
      <c r="D22">
        <v>181</v>
      </c>
      <c r="E22">
        <v>195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555</v>
      </c>
      <c r="I22">
        <f t="shared" si="5"/>
        <v>185</v>
      </c>
      <c r="J22">
        <f>_xlfn.IFS(SUM(C22:E22)&lt;1,"",SUM(C22:E22)&gt;=1,SUM($C$6:E22))</f>
        <v>8926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175</v>
      </c>
      <c r="M22">
        <f>IF(COUNT($C$6:E22)&gt;=1,TRUNC(SUM($C$6:E22)/COUNT($C$6:E22)),0)</f>
        <v>175</v>
      </c>
      <c r="N22">
        <f>IF(COUNT($C$6:E22)&lt;=6,0,TRUNC((230-M21)*0.9))</f>
        <v>50</v>
      </c>
      <c r="O22">
        <f>_xlfn.IFS(SUM(C22:E22)&lt;1,"",COUNT($C$6:E22)&gt;9,TRUNC((230-M21)*(0.9)),COUNT($C$6:E22)&lt;=9,0)</f>
        <v>50</v>
      </c>
      <c r="P22">
        <f>_xlfn.IFS(SUM(C22:E22)&lt;1,"",COUNT($C$6:E22)&gt;9,N22*3+H22,COUNT($C$6:E22)&lt;=9,0)</f>
        <v>705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229</v>
      </c>
      <c r="W22">
        <f>IF(COUNT(C22:E22)&lt;1,0,IF(COUNT($C$6:E22)&gt;9,D22+N22,0))</f>
        <v>231</v>
      </c>
      <c r="X22">
        <f>IF(COUNT(C22:E22)&lt;1,0,IF(COUNT($C$6:E22)&gt;9,E22+N22,0))</f>
        <v>245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159</v>
      </c>
      <c r="D23">
        <v>174</v>
      </c>
      <c r="E23">
        <v>180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513</v>
      </c>
      <c r="I23">
        <f t="shared" si="5"/>
        <v>171</v>
      </c>
      <c r="J23">
        <f>_xlfn.IFS(SUM(C23:E23)&lt;1,"",SUM(C23:E23)&gt;=1,SUM($C$6:E23))</f>
        <v>9439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174</v>
      </c>
      <c r="M23">
        <f>IF(COUNT($C$6:E23)&gt;=1,TRUNC(SUM($C$6:E23)/COUNT($C$6:E23)),0)</f>
        <v>174</v>
      </c>
      <c r="N23">
        <f>IF(COUNT($C$6:E23)&lt;=6,0,TRUNC((230-M22)*0.9))</f>
        <v>49</v>
      </c>
      <c r="O23">
        <f>_xlfn.IFS(SUM(C23:E23)&lt;1,"",COUNT($C$6:E23)&gt;9,TRUNC((230-M22)*(0.9)),COUNT($C$6:E23)&lt;=9,0)</f>
        <v>49</v>
      </c>
      <c r="P23">
        <f>_xlfn.IFS(SUM(C23:E23)&lt;1,"",COUNT($C$6:E23)&gt;9,N23*3+H23,COUNT($C$6:E23)&lt;=9,0)</f>
        <v>660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208</v>
      </c>
      <c r="W23">
        <f>IF(COUNT(C23:E23)&lt;1,0,IF(COUNT($C$6:E23)&gt;9,D23+N23,0))</f>
        <v>223</v>
      </c>
      <c r="X23">
        <f>IF(COUNT(C23:E23)&lt;1,0,IF(COUNT($C$6:E23)&gt;9,E23+N23,0))</f>
        <v>229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164</v>
      </c>
      <c r="D24">
        <v>147</v>
      </c>
      <c r="E24">
        <v>167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478</v>
      </c>
      <c r="I24">
        <f t="shared" si="5"/>
        <v>159</v>
      </c>
      <c r="J24">
        <f>_xlfn.IFS(SUM(C24:E24)&lt;1,"",SUM(C24:E24)&gt;=1,SUM($C$6:E24))</f>
        <v>9917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173</v>
      </c>
      <c r="M24">
        <f>IF(COUNT($C$6:E24)&gt;=1,TRUNC(SUM($C$6:E24)/COUNT($C$6:E24)),0)</f>
        <v>173</v>
      </c>
      <c r="N24">
        <f>IF(COUNT($C$6:E24)&lt;=6,0,TRUNC((230-M23)*0.9))</f>
        <v>50</v>
      </c>
      <c r="O24">
        <f>_xlfn.IFS(SUM(C24:E24)&lt;1,"",COUNT($C$6:E24)&gt;9,TRUNC((230-M23)*(0.9)),COUNT($C$6:E24)&lt;=9,0)</f>
        <v>50</v>
      </c>
      <c r="P24">
        <f>_xlfn.IFS(SUM(C24:E24)&lt;1,"",COUNT($C$6:E24)&gt;9,N24*3+H24,COUNT($C$6:E24)&lt;=9,0)</f>
        <v>628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214</v>
      </c>
      <c r="W24">
        <f>IF(COUNT(C24:E24)&lt;1,0,IF(COUNT($C$6:E24)&gt;9,D24+N24,0))</f>
        <v>197</v>
      </c>
      <c r="X24">
        <f>IF(COUNT(C24:E24)&lt;1,0,IF(COUNT($C$6:E24)&gt;9,E24+N24,0))</f>
        <v>217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149</v>
      </c>
      <c r="D25">
        <v>194</v>
      </c>
      <c r="E25">
        <v>134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477</v>
      </c>
      <c r="I25">
        <f t="shared" si="5"/>
        <v>159</v>
      </c>
      <c r="J25">
        <f>_xlfn.IFS(SUM(C25:E25)&lt;1,"",SUM(C25:E25)&gt;=1,SUM($C$6:E25))</f>
        <v>10394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173</v>
      </c>
      <c r="M25">
        <f>IF(COUNT($C$6:E25)&gt;=1,TRUNC(SUM($C$6:E25)/COUNT($C$6:E25)),0)</f>
        <v>173</v>
      </c>
      <c r="N25">
        <f>IF(COUNT($C$6:E25)&lt;=6,0,TRUNC((230-M24)*0.9))</f>
        <v>51</v>
      </c>
      <c r="O25">
        <f>_xlfn.IFS(SUM(C25:E25)&lt;1,"",COUNT($C$6:E25)&gt;9,TRUNC((230-M24)*(0.9)),COUNT($C$6:E25)&lt;=9,0)</f>
        <v>51</v>
      </c>
      <c r="P25">
        <f>_xlfn.IFS(SUM(C25:E25)&lt;1,"",COUNT($C$6:E25)&gt;9,N25*3+H25,COUNT($C$6:E25)&lt;=9,0)</f>
        <v>630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200</v>
      </c>
      <c r="W25">
        <f>IF(COUNT(C25:E25)&lt;1,0,IF(COUNT($C$6:E25)&gt;9,D25+N25,0))</f>
        <v>245</v>
      </c>
      <c r="X25">
        <f>IF(COUNT(C25:E25)&lt;1,0,IF(COUNT($C$6:E25)&gt;9,E25+N25,0))</f>
        <v>185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173</v>
      </c>
      <c r="N26">
        <f>IF(COUNT($C$6:E26)&lt;=6,0,TRUNC((230-M25)*0.9))</f>
        <v>51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174</v>
      </c>
      <c r="D27">
        <v>212</v>
      </c>
      <c r="E27">
        <v>192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578</v>
      </c>
      <c r="I27">
        <f t="shared" si="5"/>
        <v>192</v>
      </c>
      <c r="J27">
        <f>_xlfn.IFS(SUM(C27:E27)&lt;1,"",SUM(C27:E27)&gt;=1,SUM($C$6:E27))</f>
        <v>10972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174</v>
      </c>
      <c r="M27">
        <f>IF(COUNT($C$6:E27)&gt;=1,TRUNC(SUM($C$6:E27)/COUNT($C$6:E27)),0)</f>
        <v>174</v>
      </c>
      <c r="N27">
        <f>IF(COUNT($C$6:E27)&lt;=6,0,TRUNC((230-M26)*0.9))</f>
        <v>51</v>
      </c>
      <c r="O27">
        <f>_xlfn.IFS(SUM(C27:E27)&lt;1,"",COUNT($C$6:E27)&gt;9,TRUNC((230-M26)*(0.9)),COUNT($C$6:E27)&lt;=9,0)</f>
        <v>51</v>
      </c>
      <c r="P27">
        <f>_xlfn.IFS(SUM(C27:E27)&lt;1,"",COUNT($C$6:E27)&gt;9,N27*3+H27,COUNT($C$6:E27)&lt;=9,0)</f>
        <v>731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225</v>
      </c>
      <c r="W27">
        <f>IF(COUNT(C27:E27)&lt;1,0,IF(COUNT($C$6:E27)&gt;9,D27+N27,0))</f>
        <v>263</v>
      </c>
      <c r="X27">
        <f>IF(COUNT(C27:E27)&lt;1,0,IF(COUNT($C$6:E27)&gt;9,E27+N27,0))</f>
        <v>243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198</v>
      </c>
      <c r="D28">
        <v>156</v>
      </c>
      <c r="E28">
        <v>186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540</v>
      </c>
      <c r="I28">
        <f t="shared" si="5"/>
        <v>180</v>
      </c>
      <c r="J28">
        <f>_xlfn.IFS(SUM(C28:E28)&lt;1,"",SUM(C28:E28)&gt;=1,SUM($C$6:E28))</f>
        <v>11512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174</v>
      </c>
      <c r="M28">
        <f>IF(COUNT($C$6:E28)&gt;=1,TRUNC(SUM($C$6:E28)/COUNT($C$6:E28)),0)</f>
        <v>174</v>
      </c>
      <c r="N28">
        <f>IF(COUNT($C$6:E28)&lt;=6,0,TRUNC((230-M27)*0.9))</f>
        <v>50</v>
      </c>
      <c r="O28">
        <f>_xlfn.IFS(SUM(C28:E28)&lt;1,"",COUNT($C$6:E28)&gt;9,TRUNC((230-M27)*(0.9)),COUNT($C$6:E28)&lt;=9,0)</f>
        <v>50</v>
      </c>
      <c r="P28">
        <f>_xlfn.IFS(SUM(C28:E28)&lt;1,"",COUNT($C$6:E28)&gt;9,N28*3+H28,COUNT($C$6:E28)&lt;=9,0)</f>
        <v>690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248</v>
      </c>
      <c r="W28">
        <f>IF(COUNT(C28:E28)&lt;1,0,IF(COUNT($C$6:E28)&gt;9,D28+N28,0))</f>
        <v>206</v>
      </c>
      <c r="X28">
        <f>IF(COUNT(C28:E28)&lt;1,0,IF(COUNT($C$6:E28)&gt;9,E28+N28,0))</f>
        <v>236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199</v>
      </c>
      <c r="D29">
        <v>170</v>
      </c>
      <c r="E29">
        <v>159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528</v>
      </c>
      <c r="I29">
        <f t="shared" si="5"/>
        <v>176</v>
      </c>
      <c r="J29">
        <f>_xlfn.IFS(SUM(C29:E29)&lt;1,"",SUM(C29:E29)&gt;=1,SUM($C$6:E29))</f>
        <v>12040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174</v>
      </c>
      <c r="M29">
        <f>IF(COUNT($C$6:E29)&gt;=1,TRUNC(SUM($C$6:E29)/COUNT($C$6:E29)),0)</f>
        <v>174</v>
      </c>
      <c r="N29">
        <f>IF(COUNT($C$6:E29)&lt;=6,0,TRUNC((230-M28)*0.9))</f>
        <v>50</v>
      </c>
      <c r="O29">
        <f>_xlfn.IFS(SUM(C29:E29)&lt;1,"",COUNT($C$6:E29)&gt;9,TRUNC((230-M28)*(0.9)),COUNT($C$6:E29)&lt;=9,0)</f>
        <v>50</v>
      </c>
      <c r="P29">
        <f>_xlfn.IFS(SUM(C29:E29)&lt;1,"",COUNT($C$6:E29)&gt;9,N29*3+H29,COUNT($C$6:E29)&lt;=9,0)</f>
        <v>678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249</v>
      </c>
      <c r="W29">
        <f>IF(COUNT(C29:E29)&lt;1,0,IF(COUNT($C$6:E29)&gt;9,D29+N29,0))</f>
        <v>220</v>
      </c>
      <c r="X29">
        <f>IF(COUNT(C29:E29)&lt;1,0,IF(COUNT($C$6:E29)&gt;9,E29+N29,0))</f>
        <v>209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147</v>
      </c>
      <c r="D30">
        <v>130</v>
      </c>
      <c r="E30">
        <v>171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448</v>
      </c>
      <c r="I30">
        <f t="shared" si="5"/>
        <v>149</v>
      </c>
      <c r="J30">
        <f>_xlfn.IFS(SUM(C30:E30)&lt;1,"",SUM(C30:E30)&gt;=1,SUM($C$6:E30))</f>
        <v>12488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173</v>
      </c>
      <c r="M30">
        <f>IF(COUNT($C$6:E30)&gt;=1,TRUNC(SUM($C$6:E30)/COUNT($C$6:E30)),0)</f>
        <v>173</v>
      </c>
      <c r="N30">
        <f>IF(COUNT($C$6:E30)&lt;=6,0,TRUNC((230-M29)*0.9))</f>
        <v>50</v>
      </c>
      <c r="O30">
        <f>_xlfn.IFS(SUM(C30:E30)&lt;1,"",COUNT($C$6:E30)&gt;9,TRUNC((230-M29)*(0.9)),COUNT($C$6:E30)&lt;=9,0)</f>
        <v>50</v>
      </c>
      <c r="P30">
        <f>_xlfn.IFS(SUM(C30:E30)&lt;1,"",COUNT($C$6:E30)&gt;9,N30*3+H30,COUNT($C$6:E30)&lt;=9,0)</f>
        <v>598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197</v>
      </c>
      <c r="W30">
        <f>IF(COUNT(C30:E30)&lt;1,0,IF(COUNT($C$6:E30)&gt;9,D30+N30,0))</f>
        <v>180</v>
      </c>
      <c r="X30">
        <f>IF(COUNT(C30:E30)&lt;1,0,IF(COUNT($C$6:E30)&gt;9,E30+N30,0))</f>
        <v>221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181</v>
      </c>
      <c r="D31">
        <v>208</v>
      </c>
      <c r="E31">
        <v>138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527</v>
      </c>
      <c r="I31">
        <f t="shared" si="5"/>
        <v>175</v>
      </c>
      <c r="J31">
        <f>_xlfn.IFS(SUM(C31:E31)&lt;1,"",SUM(C31:E31)&gt;=1,SUM($C$6:E31))</f>
        <v>13015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173</v>
      </c>
      <c r="M31">
        <f>IF(COUNT($C$6:E31)&gt;=1,TRUNC(SUM($C$6:E31)/COUNT($C$6:E31)),0)</f>
        <v>173</v>
      </c>
      <c r="N31">
        <f>IF(COUNT($C$6:E31)&lt;=6,0,TRUNC((230-M30)*0.9))</f>
        <v>51</v>
      </c>
      <c r="O31">
        <f>_xlfn.IFS(SUM(C31:E31)&lt;1,"",COUNT($C$6:E31)&gt;9,TRUNC((230-M30)*(0.9)),COUNT($C$6:E31)&lt;=9,0)</f>
        <v>51</v>
      </c>
      <c r="P31">
        <f>_xlfn.IFS(SUM(C31:E31)&lt;1,"",COUNT($C$6:E31)&gt;9,N31*3+H31,COUNT($C$6:E31)&lt;=9,0)</f>
        <v>680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232</v>
      </c>
      <c r="W31">
        <f>IF(COUNT(C31:E31)&lt;1,0,IF(COUNT($C$6:E31)&gt;9,D31+N31,0))</f>
        <v>259</v>
      </c>
      <c r="X31">
        <f>IF(COUNT(C31:E31)&lt;1,0,IF(COUNT($C$6:E31)&gt;9,E31+N31,0))</f>
        <v>189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145</v>
      </c>
      <c r="D32">
        <v>187</v>
      </c>
      <c r="E32">
        <v>128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460</v>
      </c>
      <c r="I32">
        <f t="shared" si="5"/>
        <v>153</v>
      </c>
      <c r="J32">
        <f>_xlfn.IFS(SUM(C32:E32)&lt;1,"",SUM(C32:E32)&gt;=1,SUM($C$6:E32))</f>
        <v>13475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172</v>
      </c>
      <c r="M32">
        <f>IF(COUNT($C$6:E32)&gt;=1,TRUNC(SUM($C$6:E32)/COUNT($C$6:E32)),0)</f>
        <v>172</v>
      </c>
      <c r="N32">
        <f>IF(COUNT($C$6:E32)&lt;=6,0,TRUNC((230-M31)*0.9))</f>
        <v>51</v>
      </c>
      <c r="O32">
        <f>_xlfn.IFS(SUM(C32:E32)&lt;1,"",COUNT($C$6:E32)&gt;9,TRUNC((230-M31)*(0.9)),COUNT($C$6:E32)&lt;=9,0)</f>
        <v>51</v>
      </c>
      <c r="P32">
        <f>_xlfn.IFS(SUM(C32:E32)&lt;1,"",COUNT($C$6:E32)&gt;9,N32*3+H32,COUNT($C$6:E32)&lt;=9,0)</f>
        <v>613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196</v>
      </c>
      <c r="W32">
        <f>IF(COUNT(C32:E32)&lt;1,0,IF(COUNT($C$6:E32)&gt;9,D32+N32,0))</f>
        <v>238</v>
      </c>
      <c r="X32">
        <f>IF(COUNT(C32:E32)&lt;1,0,IF(COUNT($C$6:E32)&gt;9,E32+N32,0))</f>
        <v>179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147</v>
      </c>
      <c r="D33">
        <v>146</v>
      </c>
      <c r="E33">
        <v>149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442</v>
      </c>
      <c r="I33">
        <f t="shared" si="5"/>
        <v>147</v>
      </c>
      <c r="J33">
        <f>_xlfn.IFS(SUM(C33:E33)&lt;1,"",SUM(C33:E33)&gt;=1,SUM($C$6:E33))</f>
        <v>13917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171</v>
      </c>
      <c r="M33">
        <f>IF(COUNT($C$6:E33)&gt;=1,TRUNC(SUM($C$6:E33)/COUNT($C$6:E33)),0)</f>
        <v>171</v>
      </c>
      <c r="N33">
        <f>IF(COUNT($C$6:E33)&lt;=6,0,TRUNC((230-M32)*0.9))</f>
        <v>52</v>
      </c>
      <c r="O33">
        <f>_xlfn.IFS(SUM(C33:E33)&lt;1,"",COUNT($C$6:E33)&gt;9,TRUNC((230-M32)*(0.9)),COUNT($C$6:E33)&lt;=9,0)</f>
        <v>52</v>
      </c>
      <c r="P33">
        <f>_xlfn.IFS(SUM(C33:E33)&lt;1,"",COUNT($C$6:E33)&gt;9,N33*3+H33,COUNT($C$6:E33)&lt;=9,0)</f>
        <v>598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199</v>
      </c>
      <c r="W33">
        <f>IF(COUNT(C33:E33)&lt;1,0,IF(COUNT($C$6:E33)&gt;9,D33+N33,0))</f>
        <v>198</v>
      </c>
      <c r="X33">
        <f>IF(COUNT(C33:E33)&lt;1,0,IF(COUNT($C$6:E33)&gt;9,E33+N33,0))</f>
        <v>201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128</v>
      </c>
      <c r="D34">
        <v>134</v>
      </c>
      <c r="E34">
        <v>179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441</v>
      </c>
      <c r="I34">
        <f t="shared" si="5"/>
        <v>147</v>
      </c>
      <c r="J34">
        <f>_xlfn.IFS(SUM(C34:E34)&lt;1,"",SUM(C34:E34)&gt;=1,SUM($C$6:E34))</f>
        <v>14358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170</v>
      </c>
      <c r="M34">
        <f>IF(COUNT($C$6:E34)&gt;=1,TRUNC(SUM($C$6:E34)/COUNT($C$6:E34)),0)</f>
        <v>170</v>
      </c>
      <c r="N34">
        <f>IF(COUNT($C$6:E34)&lt;=6,0,TRUNC((230-M33)*0.9))</f>
        <v>53</v>
      </c>
      <c r="O34">
        <f>_xlfn.IFS(SUM(C34:E34)&lt;1,"",COUNT($C$6:E34)&gt;9,TRUNC((230-M33)*(0.9)),COUNT($C$6:E34)&lt;=9,0)</f>
        <v>53</v>
      </c>
      <c r="P34">
        <f>_xlfn.IFS(SUM(C34:E34)&lt;1,"",COUNT($C$6:E34)&gt;9,N34*3+H34,COUNT($C$6:E34)&lt;=9,0)</f>
        <v>600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181</v>
      </c>
      <c r="W34">
        <f>IF(COUNT(C34:E34)&lt;1,0,IF(COUNT($C$6:E34)&gt;9,D34+N34,0))</f>
        <v>187</v>
      </c>
      <c r="X34">
        <f>IF(COUNT(C34:E34)&lt;1,0,IF(COUNT($C$6:E34)&gt;9,E34+N34,0))</f>
        <v>232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158</v>
      </c>
      <c r="D35">
        <v>221</v>
      </c>
      <c r="E35">
        <v>154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533</v>
      </c>
      <c r="I35">
        <f t="shared" si="5"/>
        <v>177</v>
      </c>
      <c r="J35">
        <f>_xlfn.IFS(SUM(C35:E35)&lt;1,"",SUM(C35:E35)&gt;=1,SUM($C$6:E35))</f>
        <v>14891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171</v>
      </c>
      <c r="M35">
        <f>IF(COUNT($C$6:E35)&gt;=1,TRUNC(SUM($C$6:E35)/COUNT($C$6:E35)),0)</f>
        <v>171</v>
      </c>
      <c r="N35">
        <f>IF(COUNT($C$6:E35)&lt;=6,0,TRUNC((230-M34)*0.9))</f>
        <v>54</v>
      </c>
      <c r="O35">
        <f>_xlfn.IFS(SUM(C35:E35)&lt;1,"",COUNT($C$6:E35)&gt;9,TRUNC((230-M34)*(0.9)),COUNT($C$6:E35)&lt;=9,0)</f>
        <v>54</v>
      </c>
      <c r="P35">
        <f>_xlfn.IFS(SUM(C35:E35)&lt;1,"",COUNT($C$6:E35)&gt;9,N35*3+H35,COUNT($C$6:E35)&lt;=9,0)</f>
        <v>695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212</v>
      </c>
      <c r="W35">
        <f>IF(COUNT(C35:E35)&lt;1,0,IF(COUNT($C$6:E35)&gt;9,D35+N35,0))</f>
        <v>275</v>
      </c>
      <c r="X35">
        <f>IF(COUNT(C35:E35)&lt;1,0,IF(COUNT($C$6:E35)&gt;9,E35+N35,0))</f>
        <v>208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164.34482758620689</v>
      </c>
      <c r="D36" s="2">
        <f>(IF(COUNT(D6:D35)=0," ",(SUM(D6:D35))/COUNT(D6:D35)))</f>
        <v>175.55172413793105</v>
      </c>
      <c r="E36" s="2">
        <f>(IF(COUNT(E6:E35)=0," ",(SUM(E6:E35))/COUNT(E6:E35)))</f>
        <v>173.58620689655172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5692-EE08-4925-9D46-828FC97F0541}">
  <sheetPr codeName="Sheet15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10.28515625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29</v>
      </c>
      <c r="R2">
        <v>8</v>
      </c>
    </row>
    <row r="3" spans="1:29" x14ac:dyDescent="0.2">
      <c r="A3" t="s">
        <v>45</v>
      </c>
      <c r="B3" s="3" t="s">
        <v>58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104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153</v>
      </c>
      <c r="W5">
        <f>MAX(V6:X35)</f>
        <v>256</v>
      </c>
    </row>
    <row r="6" spans="1:29" x14ac:dyDescent="0.2">
      <c r="A6" t="s">
        <v>7</v>
      </c>
      <c r="B6" s="7">
        <f>Calendar!B6</f>
        <v>43348</v>
      </c>
      <c r="C6">
        <v>79</v>
      </c>
      <c r="D6">
        <v>90</v>
      </c>
      <c r="H6">
        <f t="shared" ref="H6:H35" si="0">IF(COUNT(C6:E6)&lt;1," ",SUM(C6:E6))</f>
        <v>169</v>
      </c>
      <c r="I6">
        <f>IF(COUNT(C6:E6)&lt;1," ",TRUNC(H6/COUNT(C6:E6)))</f>
        <v>84</v>
      </c>
      <c r="J6">
        <f>_xlfn.IFS(SUM(C6:E6)&lt;1,"",SUM(C6:E6)&gt;=1,SUM($C$6:E6))</f>
        <v>169</v>
      </c>
      <c r="K6">
        <f>_xlfn.IFS(COUNT(C6:E6)&lt;1,"",COUNT($C$6:E6)&gt;=1,COUNT($C$6:E6))</f>
        <v>2</v>
      </c>
      <c r="L6">
        <f>_xlfn.IFS(COUNT(C6:E6)&lt;1,"",AND(COUNT($C$6:E6)&lt;=9,$C$4&gt;1),$C$4,COUNT(C6:E6)&gt;=1,M6)</f>
        <v>104</v>
      </c>
      <c r="M6">
        <f>IF(COUNT($C$6:E6)&gt;=1,TRUNC(SUM($C$6:E6)/COUNT($C$6:E6)),0)</f>
        <v>84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124</v>
      </c>
      <c r="D7">
        <v>125</v>
      </c>
      <c r="E7">
        <v>96</v>
      </c>
      <c r="H7">
        <f t="shared" si="0"/>
        <v>345</v>
      </c>
      <c r="I7">
        <f t="shared" ref="I7:I35" si="5">IF(COUNT(C7:E7)&lt;1," ",TRUNC(H7/COUNT(C7:E7)))</f>
        <v>115</v>
      </c>
      <c r="J7">
        <f>_xlfn.IFS(SUM(C7:E7)&lt;1,"",SUM(C7:E7)&gt;=1,SUM($C$6:E7))</f>
        <v>514</v>
      </c>
      <c r="K7">
        <f>_xlfn.IFS(COUNT(C7:E7)&lt;1,"",COUNT($C$6:E7)&gt;=1,COUNT($C$6:E7))</f>
        <v>5</v>
      </c>
      <c r="L7">
        <f>_xlfn.IFS(COUNT(C7:E7)&lt;1,"",AND(COUNT($C$6:E7)&lt;=9,$C$4&gt;1),$C$4,COUNT(C7:E7)&gt;=1,M7)</f>
        <v>104</v>
      </c>
      <c r="M7">
        <f>IF(COUNT($C$6:E7)&gt;=1,TRUNC(SUM($C$6:E7)/COUNT($C$6:E7)),0)</f>
        <v>102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70</v>
      </c>
      <c r="D8">
        <v>97</v>
      </c>
      <c r="E8">
        <v>153</v>
      </c>
      <c r="H8">
        <f t="shared" si="0"/>
        <v>320</v>
      </c>
      <c r="I8">
        <f t="shared" si="5"/>
        <v>106</v>
      </c>
      <c r="J8">
        <f>_xlfn.IFS(SUM(C8:E8)&lt;1,"",SUM(C8:E8)&gt;=1,SUM($C$6:E8))</f>
        <v>834</v>
      </c>
      <c r="K8">
        <f>_xlfn.IFS(COUNT(C8:E8)&lt;1,"",COUNT($C$6:E8)&gt;=1,COUNT($C$6:E8))</f>
        <v>8</v>
      </c>
      <c r="L8">
        <f>_xlfn.IFS(COUNT(C8:E8)&lt;1,"",AND(COUNT($C$6:E8)&lt;=9,$C$4&gt;1),$C$4,COUNT(C8:E8)&gt;=1,M8)</f>
        <v>104</v>
      </c>
      <c r="M8">
        <f>IF(COUNT($C$6:E8)&gt;=1,TRUNC(SUM($C$6:E8)/COUNT($C$6:E8)),0)</f>
        <v>104</v>
      </c>
      <c r="N8">
        <f>IF(COUNT($C$6:E8)&lt;=6,0,TRUNC((230-M7)*0.9))</f>
        <v>115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>
        <f t="shared" si="2"/>
        <v>153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109</v>
      </c>
      <c r="D9">
        <v>128</v>
      </c>
      <c r="E9">
        <v>115</v>
      </c>
      <c r="H9">
        <f t="shared" si="0"/>
        <v>352</v>
      </c>
      <c r="I9">
        <f t="shared" si="5"/>
        <v>117</v>
      </c>
      <c r="J9">
        <f>_xlfn.IFS(SUM(C9:E9)&lt;1,"",SUM(C9:E9)&gt;=1,SUM($C$6:E9))</f>
        <v>1186</v>
      </c>
      <c r="K9">
        <f>_xlfn.IFS(COUNT(C9:E9)&lt;1,"",COUNT($C$6:E9)&gt;=1,COUNT($C$6:E9))</f>
        <v>11</v>
      </c>
      <c r="L9">
        <f>_xlfn.IFS(COUNT(C9:E9)&lt;1,"",AND(COUNT($C$6:E9)&lt;=9,$C$4&gt;1),$C$4,COUNT(C9:E9)&gt;=1,M9)</f>
        <v>107</v>
      </c>
      <c r="M9">
        <f>IF(COUNT($C$6:E9)&gt;=1,TRUNC(SUM($C$6:E9)/COUNT($C$6:E9)),0)</f>
        <v>107</v>
      </c>
      <c r="N9">
        <f>IF(COUNT($C$6:E9)&lt;=6,0,TRUNC((230-M8)*0.9))</f>
        <v>113</v>
      </c>
      <c r="O9">
        <f>_xlfn.IFS(SUM(C9:E9)&lt;1,"",COUNT($C$6:E9)&gt;9,TRUNC((230-M8)*(0.9)),COUNT($C$6:E9)&lt;=9,0)</f>
        <v>113</v>
      </c>
      <c r="P9">
        <f>_xlfn.IFS(SUM(C9:E9)&lt;1,"",COUNT($C$6:E9)&gt;9,N9*3+H9,COUNT($C$6:E9)&lt;=9,0)</f>
        <v>691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222</v>
      </c>
      <c r="W9">
        <f>IF(COUNT(C9:E9)&lt;1,0,IF(COUNT($C$6:E9)&gt;9,D9+N9,0))</f>
        <v>241</v>
      </c>
      <c r="X9">
        <f>IF(COUNT(C9:E9)&lt;1,0,IF(COUNT($C$6:E9)&gt;9,E9+N9,0))</f>
        <v>228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112</v>
      </c>
      <c r="D10">
        <v>112</v>
      </c>
      <c r="E10">
        <v>94</v>
      </c>
      <c r="F10" t="str">
        <f>IF(COUNT(C10:E10)&lt;1," ",IF(AND(C10&gt;M9,D10&gt;M9,E10&gt;M9,COUNT($C$6:E9)&gt;=12),"*"," "))</f>
        <v xml:space="preserve"> </v>
      </c>
      <c r="H10">
        <f t="shared" si="0"/>
        <v>318</v>
      </c>
      <c r="I10">
        <f t="shared" si="5"/>
        <v>106</v>
      </c>
      <c r="J10">
        <f>_xlfn.IFS(SUM(C10:E10)&lt;1,"",SUM(C10:E10)&gt;=1,SUM($C$6:E10))</f>
        <v>1504</v>
      </c>
      <c r="K10">
        <f>_xlfn.IFS(COUNT(C10:E10)&lt;1,"",COUNT($C$6:E10)&gt;=1,COUNT($C$6:E10))</f>
        <v>14</v>
      </c>
      <c r="L10">
        <f>_xlfn.IFS(COUNT(C10:E10)&lt;1,"",AND(COUNT($C$6:E10)&lt;=9,$C$4&gt;1),$C$4,COUNT(C10:E10)&gt;=1,M10)</f>
        <v>107</v>
      </c>
      <c r="M10">
        <f>IF(COUNT($C$6:E10)&gt;=1,TRUNC(SUM($C$6:E10)/COUNT($C$6:E10)),0)</f>
        <v>107</v>
      </c>
      <c r="N10">
        <f>IF(COUNT($C$6:E10)&lt;=6,0,TRUNC((230-M9)*0.9))</f>
        <v>110</v>
      </c>
      <c r="O10">
        <f>_xlfn.IFS(SUM(C10:E10)&lt;1,"",COUNT($C$6:E10)&gt;9,TRUNC((230-M9)*(0.9)),COUNT($C$6:E10)&lt;=9,0)</f>
        <v>110</v>
      </c>
      <c r="P10">
        <f>_xlfn.IFS(SUM(C10:E10)&lt;1,"",COUNT($C$6:E10)&gt;9,N10*3+H10,COUNT($C$6:E10)&lt;=9,0)</f>
        <v>648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222</v>
      </c>
      <c r="W10">
        <f>IF(COUNT(C10:E10)&lt;1,0,IF(COUNT($C$6:E10)&gt;9,D10+N10,0))</f>
        <v>222</v>
      </c>
      <c r="X10">
        <f>IF(COUNT(C10:E10)&lt;1,0,IF(COUNT($C$6:E10)&gt;9,E10+N10,0))</f>
        <v>204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131</v>
      </c>
      <c r="D11">
        <v>100</v>
      </c>
      <c r="E11">
        <v>112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343</v>
      </c>
      <c r="I11">
        <f t="shared" si="5"/>
        <v>114</v>
      </c>
      <c r="J11">
        <f>_xlfn.IFS(SUM(C11:E11)&lt;1,"",SUM(C11:E11)&gt;=1,SUM($C$6:E11))</f>
        <v>1847</v>
      </c>
      <c r="K11">
        <f>_xlfn.IFS(COUNT(C11:E11)&lt;1,"",COUNT($C$6:E11)&gt;=1,COUNT($C$6:E11))</f>
        <v>17</v>
      </c>
      <c r="L11">
        <f>_xlfn.IFS(COUNT(C11:E11)&lt;1,"",AND(COUNT($C$6:E11)&lt;=9,$C$4&gt;1),$C$4,COUNT(C11:E11)&gt;=1,M11)</f>
        <v>108</v>
      </c>
      <c r="M11">
        <f>IF(COUNT($C$6:E11)&gt;=1,TRUNC(SUM($C$6:E11)/COUNT($C$6:E11)),0)</f>
        <v>108</v>
      </c>
      <c r="N11">
        <f>IF(COUNT($C$6:E11)&lt;=6,0,TRUNC((230-M10)*0.9))</f>
        <v>110</v>
      </c>
      <c r="O11">
        <f>_xlfn.IFS(SUM(C11:E11)&lt;1,"",COUNT($C$6:E11)&gt;9,TRUNC((230-M10)*(0.9)),COUNT($C$6:E11)&lt;=9,0)</f>
        <v>110</v>
      </c>
      <c r="P11">
        <f>_xlfn.IFS(SUM(C11:E11)&lt;1,"",COUNT($C$6:E11)&gt;9,N11*3+H11,COUNT($C$6:E11)&lt;=9,0)</f>
        <v>673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241</v>
      </c>
      <c r="W11">
        <f>IF(COUNT(C11:E11)&lt;1,0,IF(COUNT($C$6:E11)&gt;9,D11+N11,0))</f>
        <v>210</v>
      </c>
      <c r="X11">
        <f>IF(COUNT(C11:E11)&lt;1,0,IF(COUNT($C$6:E11)&gt;9,E11+N11,0))</f>
        <v>222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114</v>
      </c>
      <c r="D12">
        <v>94</v>
      </c>
      <c r="E12">
        <v>108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316</v>
      </c>
      <c r="I12">
        <f t="shared" si="5"/>
        <v>105</v>
      </c>
      <c r="J12">
        <f>_xlfn.IFS(SUM(C12:E12)&lt;1,"",SUM(C12:E12)&gt;=1,SUM($C$6:E12))</f>
        <v>2163</v>
      </c>
      <c r="K12">
        <f>_xlfn.IFS(COUNT(C12:E12)&lt;1,"",COUNT($C$6:E12)&gt;=1,COUNT($C$6:E12))</f>
        <v>20</v>
      </c>
      <c r="L12">
        <f>_xlfn.IFS(COUNT(C12:E12)&lt;1,"",AND(COUNT($C$6:E12)&lt;=9,$C$4&gt;1),$C$4,COUNT(C12:E12)&gt;=1,M12)</f>
        <v>108</v>
      </c>
      <c r="M12">
        <f>IF(COUNT($C$6:E12)&gt;=1,TRUNC(SUM($C$6:E12)/COUNT($C$6:E12)),0)</f>
        <v>108</v>
      </c>
      <c r="N12">
        <f>IF(COUNT($C$6:E12)&lt;=6,0,TRUNC((230-M11)*0.9))</f>
        <v>109</v>
      </c>
      <c r="O12">
        <f>_xlfn.IFS(SUM(C12:E12)&lt;1,"",COUNT($C$6:E12)&gt;9,TRUNC((230-M11)*(0.9)),COUNT($C$6:E12)&lt;=9,0)</f>
        <v>109</v>
      </c>
      <c r="P12">
        <f>_xlfn.IFS(SUM(C12:E12)&lt;1,"",COUNT($C$6:E12)&gt;9,N12*3+H12,COUNT($C$6:E12)&lt;=9,0)</f>
        <v>643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223</v>
      </c>
      <c r="W12">
        <f>IF(COUNT(C12:E12)&lt;1,0,IF(COUNT($C$6:E12)&gt;9,D12+N12,0))</f>
        <v>203</v>
      </c>
      <c r="X12">
        <f>IF(COUNT(C12:E12)&lt;1,0,IF(COUNT($C$6:E12)&gt;9,E12+N12,0))</f>
        <v>217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110</v>
      </c>
      <c r="D13">
        <v>126</v>
      </c>
      <c r="E13">
        <v>113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349</v>
      </c>
      <c r="I13">
        <f t="shared" si="5"/>
        <v>116</v>
      </c>
      <c r="J13">
        <f>_xlfn.IFS(SUM(C13:E13)&lt;1,"",SUM(C13:E13)&gt;=1,SUM($C$6:E13))</f>
        <v>2512</v>
      </c>
      <c r="K13">
        <f>_xlfn.IFS(COUNT(C13:E13)&lt;1,"",COUNT($C$6:E13)&gt;=1,COUNT($C$6:E13))</f>
        <v>23</v>
      </c>
      <c r="L13">
        <f>_xlfn.IFS(COUNT(C13:E13)&lt;1,"",AND(COUNT($C$6:E13)&lt;=9,$C$4&gt;1),$C$4,COUNT(C13:E13)&gt;=1,M13)</f>
        <v>109</v>
      </c>
      <c r="M13">
        <f>IF(COUNT($C$6:E13)&gt;=1,TRUNC(SUM($C$6:E13)/COUNT($C$6:E13)),0)</f>
        <v>109</v>
      </c>
      <c r="N13">
        <f>IF(COUNT($C$6:E13)&lt;=6,0,TRUNC((230-M12)*0.9))</f>
        <v>109</v>
      </c>
      <c r="O13">
        <f>_xlfn.IFS(SUM(C13:E13)&lt;1,"",COUNT($C$6:E13)&gt;9,TRUNC((230-M12)*(0.9)),COUNT($C$6:E13)&lt;=9,0)</f>
        <v>109</v>
      </c>
      <c r="P13">
        <f>_xlfn.IFS(SUM(C13:E13)&lt;1,"",COUNT($C$6:E13)&gt;9,N13*3+H13,COUNT($C$6:E13)&lt;=9,0)</f>
        <v>676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219</v>
      </c>
      <c r="W13">
        <f>IF(COUNT(C13:E13)&lt;1,0,IF(COUNT($C$6:E13)&gt;9,D13+N13,0))</f>
        <v>235</v>
      </c>
      <c r="X13">
        <f>IF(COUNT(C13:E13)&lt;1,0,IF(COUNT($C$6:E13)&gt;9,E13+N13,0))</f>
        <v>222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125</v>
      </c>
      <c r="D14">
        <v>147</v>
      </c>
      <c r="E14">
        <v>140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412</v>
      </c>
      <c r="I14">
        <f t="shared" si="5"/>
        <v>137</v>
      </c>
      <c r="J14">
        <f>_xlfn.IFS(SUM(C14:E14)&lt;1,"",SUM(C14:E14)&gt;=1,SUM($C$6:E14))</f>
        <v>2924</v>
      </c>
      <c r="K14">
        <f>_xlfn.IFS(COUNT(C14:E14)&lt;1,"",COUNT($C$6:E14)&gt;=1,COUNT($C$6:E14))</f>
        <v>26</v>
      </c>
      <c r="L14">
        <f>_xlfn.IFS(COUNT(C14:E14)&lt;1,"",AND(COUNT($C$6:E14)&lt;=9,$C$4&gt;1),$C$4,COUNT(C14:E14)&gt;=1,M14)</f>
        <v>112</v>
      </c>
      <c r="M14">
        <f>IF(COUNT($C$6:E14)&gt;=1,TRUNC(SUM($C$6:E14)/COUNT($C$6:E14)),0)</f>
        <v>112</v>
      </c>
      <c r="N14">
        <f>IF(COUNT($C$6:E14)&lt;=6,0,TRUNC((230-M13)*0.9))</f>
        <v>108</v>
      </c>
      <c r="O14">
        <f>_xlfn.IFS(SUM(C14:E14)&lt;1,"",COUNT($C$6:E14)&gt;9,TRUNC((230-M13)*(0.9)),COUNT($C$6:E14)&lt;=9,0)</f>
        <v>108</v>
      </c>
      <c r="P14">
        <f>_xlfn.IFS(SUM(C14:E14)&lt;1,"",COUNT($C$6:E14)&gt;9,N14*3+H14,COUNT($C$6:E14)&lt;=9,0)</f>
        <v>736</v>
      </c>
      <c r="Q14">
        <f t="shared" si="1"/>
        <v>412</v>
      </c>
      <c r="R14" t="str">
        <f t="shared" si="2"/>
        <v xml:space="preserve"> </v>
      </c>
      <c r="S14">
        <f>IF(COUNT($C$6:E14)&gt;9,IF(P14=MAX($P$6:$P$35),P14," "),"")</f>
        <v>736</v>
      </c>
      <c r="T14" t="str">
        <f t="shared" si="3"/>
        <v xml:space="preserve"> </v>
      </c>
      <c r="V14">
        <f>IF(COUNT(C14:E14)&lt;1,0,IF(COUNT($C$6:E14)&gt;9,C14+N14,0))</f>
        <v>233</v>
      </c>
      <c r="W14">
        <f>IF(COUNT(C14:E14)&lt;1,0,IF(COUNT($C$6:E14)&gt;9,D14+N14,0))</f>
        <v>255</v>
      </c>
      <c r="X14">
        <f>IF(COUNT(C14:E14)&lt;1,0,IF(COUNT($C$6:E14)&gt;9,E14+N14,0))</f>
        <v>248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93</v>
      </c>
      <c r="D15">
        <v>124</v>
      </c>
      <c r="E15">
        <v>93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310</v>
      </c>
      <c r="I15">
        <f t="shared" si="5"/>
        <v>103</v>
      </c>
      <c r="J15">
        <f>_xlfn.IFS(SUM(C15:E15)&lt;1,"",SUM(C15:E15)&gt;=1,SUM($C$6:E15))</f>
        <v>3234</v>
      </c>
      <c r="K15">
        <f>_xlfn.IFS(COUNT(C15:E15)&lt;1,"",COUNT($C$6:E15)&gt;=1,COUNT($C$6:E15))</f>
        <v>29</v>
      </c>
      <c r="L15">
        <f>_xlfn.IFS(COUNT(C15:E15)&lt;1,"",AND(COUNT($C$6:E15)&lt;=9,$C$4&gt;1),$C$4,COUNT(C15:E15)&gt;=1,M15)</f>
        <v>111</v>
      </c>
      <c r="M15">
        <f>IF(COUNT($C$6:E15)&gt;=1,TRUNC(SUM($C$6:E15)/COUNT($C$6:E15)),0)</f>
        <v>111</v>
      </c>
      <c r="N15">
        <f>IF(COUNT($C$6:E15)&lt;=6,0,TRUNC((230-M14)*0.9))</f>
        <v>106</v>
      </c>
      <c r="O15">
        <f>_xlfn.IFS(SUM(C15:E15)&lt;1,"",COUNT($C$6:E15)&gt;9,TRUNC((230-M14)*(0.9)),COUNT($C$6:E15)&lt;=9,0)</f>
        <v>106</v>
      </c>
      <c r="P15">
        <f>_xlfn.IFS(SUM(C15:E15)&lt;1,"",COUNT($C$6:E15)&gt;9,N15*3+H15,COUNT($C$6:E15)&lt;=9,0)</f>
        <v>628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199</v>
      </c>
      <c r="W15">
        <f>IF(COUNT(C15:E15)&lt;1,0,IF(COUNT($C$6:E15)&gt;9,D15+N15,0))</f>
        <v>230</v>
      </c>
      <c r="X15">
        <f>IF(COUNT(C15:E15)&lt;1,0,IF(COUNT($C$6:E15)&gt;9,E15+N15,0))</f>
        <v>199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111</v>
      </c>
      <c r="N16">
        <f>IF(COUNT($C$6:E16)&lt;=6,0,TRUNC((230-M15)*0.9))</f>
        <v>107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123</v>
      </c>
      <c r="D17">
        <v>94</v>
      </c>
      <c r="E17">
        <v>102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319</v>
      </c>
      <c r="I17">
        <f t="shared" si="5"/>
        <v>106</v>
      </c>
      <c r="J17">
        <f>_xlfn.IFS(SUM(C17:E17)&lt;1,"",SUM(C17:E17)&gt;=1,SUM($C$6:E17))</f>
        <v>3553</v>
      </c>
      <c r="K17">
        <f>_xlfn.IFS(COUNT(C17:E17)&lt;1,"",COUNT($C$6:E17)&gt;=1,COUNT($C$6:E17))</f>
        <v>32</v>
      </c>
      <c r="L17">
        <f>_xlfn.IFS(COUNT(C17:E17)&lt;1,"",AND(COUNT($C$6:E17)&lt;=9,$C$4&gt;1),$C$4,COUNT(C17:E17)&gt;=1,M17)</f>
        <v>111</v>
      </c>
      <c r="M17">
        <f>IF(COUNT($C$6:E17)&gt;=1,TRUNC(SUM($C$6:E17)/COUNT($C$6:E17)),0)</f>
        <v>111</v>
      </c>
      <c r="N17">
        <f>IF(COUNT($C$6:E17)&lt;=6,0,TRUNC((230-M16)*0.9))</f>
        <v>107</v>
      </c>
      <c r="O17">
        <f>_xlfn.IFS(SUM(C17:E17)&lt;1,"",COUNT($C$6:E17)&gt;9,TRUNC((230-M16)*(0.9)),COUNT($C$6:E17)&lt;=9,0)</f>
        <v>107</v>
      </c>
      <c r="P17">
        <f>_xlfn.IFS(SUM(C17:E17)&lt;1,"",COUNT($C$6:E17)&gt;9,N17*3+H17,COUNT($C$6:E17)&lt;=9,0)</f>
        <v>640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230</v>
      </c>
      <c r="W17">
        <f>IF(COUNT(C17:E17)&lt;1,0,IF(COUNT($C$6:E17)&gt;9,D17+N17,0))</f>
        <v>201</v>
      </c>
      <c r="X17">
        <f>IF(COUNT(C17:E17)&lt;1,0,IF(COUNT($C$6:E17)&gt;9,E17+N17,0))</f>
        <v>209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100</v>
      </c>
      <c r="D18">
        <v>94</v>
      </c>
      <c r="E18">
        <v>113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307</v>
      </c>
      <c r="I18">
        <f t="shared" si="5"/>
        <v>102</v>
      </c>
      <c r="J18">
        <f>_xlfn.IFS(SUM(C18:E18)&lt;1,"",SUM(C18:E18)&gt;=1,SUM($C$6:E18))</f>
        <v>3860</v>
      </c>
      <c r="K18">
        <f>_xlfn.IFS(COUNT(C18:E18)&lt;1,"",COUNT($C$6:E18)&gt;=1,COUNT($C$6:E18))</f>
        <v>35</v>
      </c>
      <c r="L18">
        <f>_xlfn.IFS(COUNT(C18:E18)&lt;1,"",AND(COUNT($C$6:E18)&lt;=9,$C$4&gt;1),$C$4,COUNT(C18:E18)&gt;=1,M18)</f>
        <v>110</v>
      </c>
      <c r="M18">
        <f>IF(COUNT($C$6:E18)&gt;=1,TRUNC(SUM($C$6:E18)/COUNT($C$6:E18)),0)</f>
        <v>110</v>
      </c>
      <c r="N18">
        <f>IF(COUNT($C$6:E18)&lt;=6,0,TRUNC((230-M17)*0.9))</f>
        <v>107</v>
      </c>
      <c r="O18">
        <f>_xlfn.IFS(SUM(C18:E18)&lt;1,"",COUNT($C$6:E18)&gt;9,TRUNC((230-M17)*(0.9)),COUNT($C$6:E18)&lt;=9,0)</f>
        <v>107</v>
      </c>
      <c r="P18">
        <f>_xlfn.IFS(SUM(C18:E18)&lt;1,"",COUNT($C$6:E18)&gt;9,N18*3+H18,COUNT($C$6:E18)&lt;=9,0)</f>
        <v>628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207</v>
      </c>
      <c r="W18">
        <f>IF(COUNT(C18:E18)&lt;1,0,IF(COUNT($C$6:E18)&gt;9,D18+N18,0))</f>
        <v>201</v>
      </c>
      <c r="X18">
        <f>IF(COUNT(C18:E18)&lt;1,0,IF(COUNT($C$6:E18)&gt;9,E18+N18,0))</f>
        <v>220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72</v>
      </c>
      <c r="D19">
        <v>98</v>
      </c>
      <c r="E19">
        <v>126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296</v>
      </c>
      <c r="I19">
        <f t="shared" si="5"/>
        <v>98</v>
      </c>
      <c r="J19">
        <f>_xlfn.IFS(SUM(C19:E19)&lt;1,"",SUM(C19:E19)&gt;=1,SUM($C$6:E19))</f>
        <v>4156</v>
      </c>
      <c r="K19">
        <f>_xlfn.IFS(COUNT(C19:E19)&lt;1,"",COUNT($C$6:E19)&gt;=1,COUNT($C$6:E19))</f>
        <v>38</v>
      </c>
      <c r="L19">
        <f>_xlfn.IFS(COUNT(C19:E19)&lt;1,"",AND(COUNT($C$6:E19)&lt;=9,$C$4&gt;1),$C$4,COUNT(C19:E19)&gt;=1,M19)</f>
        <v>109</v>
      </c>
      <c r="M19">
        <f>IF(COUNT($C$6:E19)&gt;=1,TRUNC(SUM($C$6:E19)/COUNT($C$6:E19)),0)</f>
        <v>109</v>
      </c>
      <c r="N19">
        <f>IF(COUNT($C$6:E19)&lt;=6,0,TRUNC((230-M18)*0.9))</f>
        <v>108</v>
      </c>
      <c r="O19">
        <f>_xlfn.IFS(SUM(C19:E19)&lt;1,"",COUNT($C$6:E19)&gt;9,TRUNC((230-M18)*(0.9)),COUNT($C$6:E19)&lt;=9,0)</f>
        <v>108</v>
      </c>
      <c r="P19">
        <f>_xlfn.IFS(SUM(C19:E19)&lt;1,"",COUNT($C$6:E19)&gt;9,N19*3+H19,COUNT($C$6:E19)&lt;=9,0)</f>
        <v>620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180</v>
      </c>
      <c r="W19">
        <f>IF(COUNT(C19:E19)&lt;1,0,IF(COUNT($C$6:E19)&gt;9,D19+N19,0))</f>
        <v>206</v>
      </c>
      <c r="X19">
        <f>IF(COUNT(C19:E19)&lt;1,0,IF(COUNT($C$6:E19)&gt;9,E19+N19,0))</f>
        <v>234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109</v>
      </c>
      <c r="N20">
        <f>IF(COUNT($C$6:E20)&lt;=6,0,TRUNC((230-M19)*0.9))</f>
        <v>108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141</v>
      </c>
      <c r="D21">
        <v>124</v>
      </c>
      <c r="E21">
        <v>122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387</v>
      </c>
      <c r="I21">
        <f t="shared" si="5"/>
        <v>129</v>
      </c>
      <c r="J21">
        <f>_xlfn.IFS(SUM(C21:E21)&lt;1,"",SUM(C21:E21)&gt;=1,SUM($C$6:E21))</f>
        <v>4543</v>
      </c>
      <c r="K21">
        <f>_xlfn.IFS(COUNT(C21:E21)&lt;1,"",COUNT($C$6:E21)&gt;=1,COUNT($C$6:E21))</f>
        <v>41</v>
      </c>
      <c r="L21">
        <f>_xlfn.IFS(COUNT(C21:E21)&lt;1,"",AND(COUNT($C$6:E21)&lt;=9,$C$4&gt;1),$C$4,COUNT(C21:E21)&gt;=1,M21)</f>
        <v>110</v>
      </c>
      <c r="M21">
        <f>IF(COUNT($C$6:E21)&gt;=1,TRUNC(SUM($C$6:E21)/COUNT($C$6:E21)),0)</f>
        <v>110</v>
      </c>
      <c r="N21">
        <f>IF(COUNT($C$6:E21)&lt;=6,0,TRUNC((230-M20)*0.9))</f>
        <v>108</v>
      </c>
      <c r="O21">
        <f>_xlfn.IFS(SUM(C21:E21)&lt;1,"",COUNT($C$6:E21)&gt;9,TRUNC((230-M20)*(0.9)),COUNT($C$6:E21)&lt;=9,0)</f>
        <v>108</v>
      </c>
      <c r="P21">
        <f>_xlfn.IFS(SUM(C21:E21)&lt;1,"",COUNT($C$6:E21)&gt;9,N21*3+H21,COUNT($C$6:E21)&lt;=9,0)</f>
        <v>711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249</v>
      </c>
      <c r="W21">
        <f>IF(COUNT(C21:E21)&lt;1,0,IF(COUNT($C$6:E21)&gt;9,D21+N21,0))</f>
        <v>232</v>
      </c>
      <c r="X21">
        <f>IF(COUNT(C21:E21)&lt;1,0,IF(COUNT($C$6:E21)&gt;9,E21+N21,0))</f>
        <v>230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110</v>
      </c>
      <c r="N22">
        <f>IF(COUNT($C$6:E22)&lt;=6,0,TRUNC((230-M21)*0.9))</f>
        <v>108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110</v>
      </c>
      <c r="N23">
        <f>IF(COUNT($C$6:E23)&lt;=6,0,TRUNC((230-M22)*0.9))</f>
        <v>108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110</v>
      </c>
      <c r="N24">
        <f>IF(COUNT($C$6:E24)&lt;=6,0,TRUNC((230-M23)*0.9))</f>
        <v>108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119</v>
      </c>
      <c r="D25">
        <v>147</v>
      </c>
      <c r="E25">
        <v>118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384</v>
      </c>
      <c r="I25">
        <f t="shared" si="5"/>
        <v>128</v>
      </c>
      <c r="J25">
        <f>_xlfn.IFS(SUM(C25:E25)&lt;1,"",SUM(C25:E25)&gt;=1,SUM($C$6:E25))</f>
        <v>4927</v>
      </c>
      <c r="K25">
        <f>_xlfn.IFS(COUNT(C25:E25)&lt;1,"",COUNT($C$6:E25)&gt;=1,COUNT($C$6:E25))</f>
        <v>44</v>
      </c>
      <c r="L25">
        <f>_xlfn.IFS(COUNT(C25:E25)&lt;1,"",AND(COUNT($C$6:E25)&lt;=9,$C$4&gt;1),$C$4,COUNT(C25:E25)&gt;=1,M25)</f>
        <v>111</v>
      </c>
      <c r="M25">
        <f>IF(COUNT($C$6:E25)&gt;=1,TRUNC(SUM($C$6:E25)/COUNT($C$6:E25)),0)</f>
        <v>111</v>
      </c>
      <c r="N25">
        <f>IF(COUNT($C$6:E25)&lt;=6,0,TRUNC((230-M24)*0.9))</f>
        <v>108</v>
      </c>
      <c r="O25">
        <f>_xlfn.IFS(SUM(C25:E25)&lt;1,"",COUNT($C$6:E25)&gt;9,TRUNC((230-M24)*(0.9)),COUNT($C$6:E25)&lt;=9,0)</f>
        <v>108</v>
      </c>
      <c r="P25">
        <f>_xlfn.IFS(SUM(C25:E25)&lt;1,"",COUNT($C$6:E25)&gt;9,N25*3+H25,COUNT($C$6:E25)&lt;=9,0)</f>
        <v>708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227</v>
      </c>
      <c r="W25">
        <f>IF(COUNT(C25:E25)&lt;1,0,IF(COUNT($C$6:E25)&gt;9,D25+N25,0))</f>
        <v>255</v>
      </c>
      <c r="X25">
        <f>IF(COUNT(C25:E25)&lt;1,0,IF(COUNT($C$6:E25)&gt;9,E25+N25,0))</f>
        <v>226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96</v>
      </c>
      <c r="D26">
        <v>130</v>
      </c>
      <c r="E26">
        <v>135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361</v>
      </c>
      <c r="I26">
        <f t="shared" si="5"/>
        <v>120</v>
      </c>
      <c r="J26">
        <f>_xlfn.IFS(SUM(C26:E26)&lt;1,"",SUM(C26:E26)&gt;=1,SUM($C$6:E26))</f>
        <v>5288</v>
      </c>
      <c r="K26">
        <f>_xlfn.IFS(COUNT(C26:E26)&lt;1,"",COUNT($C$6:E26)&gt;=1,COUNT($C$6:E26))</f>
        <v>47</v>
      </c>
      <c r="L26">
        <f>_xlfn.IFS(COUNT(C26:E26)&lt;1,"",AND(COUNT($C$6:E26)&lt;=9,$C$4&gt;1),$C$4,COUNT(C26:E26)&gt;=1,M26)</f>
        <v>112</v>
      </c>
      <c r="M26">
        <f>IF(COUNT($C$6:E26)&gt;=1,TRUNC(SUM($C$6:E26)/COUNT($C$6:E26)),0)</f>
        <v>112</v>
      </c>
      <c r="N26">
        <f>IF(COUNT($C$6:E26)&lt;=6,0,TRUNC((230-M25)*0.9))</f>
        <v>107</v>
      </c>
      <c r="O26">
        <f>_xlfn.IFS(SUM(C26:E26)&lt;1,"",COUNT($C$6:E26)&gt;9,TRUNC((230-M25)*(0.9)),COUNT($C$6:E26)&lt;=9,0)</f>
        <v>107</v>
      </c>
      <c r="P26">
        <f>_xlfn.IFS(SUM(C26:E26)&lt;1,"",COUNT($C$6:E26)&gt;9,N26*3+H26,COUNT($C$6:E26)&lt;=9,0)</f>
        <v>682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203</v>
      </c>
      <c r="W26">
        <f>IF(COUNT(C26:E26)&lt;1,0,IF(COUNT($C$6:E26)&gt;9,D26+N26,0))</f>
        <v>237</v>
      </c>
      <c r="X26">
        <f>IF(COUNT(C26:E26)&lt;1,0,IF(COUNT($C$6:E26)&gt;9,E26+N26,0))</f>
        <v>242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150</v>
      </c>
      <c r="D27">
        <v>113</v>
      </c>
      <c r="E27">
        <v>106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369</v>
      </c>
      <c r="I27">
        <f t="shared" si="5"/>
        <v>123</v>
      </c>
      <c r="J27">
        <f>_xlfn.IFS(SUM(C27:E27)&lt;1,"",SUM(C27:E27)&gt;=1,SUM($C$6:E27))</f>
        <v>5657</v>
      </c>
      <c r="K27">
        <f>_xlfn.IFS(COUNT(C27:E27)&lt;1,"",COUNT($C$6:E27)&gt;=1,COUNT($C$6:E27))</f>
        <v>50</v>
      </c>
      <c r="L27">
        <f>_xlfn.IFS(COUNT(C27:E27)&lt;1,"",AND(COUNT($C$6:E27)&lt;=9,$C$4&gt;1),$C$4,COUNT(C27:E27)&gt;=1,M27)</f>
        <v>113</v>
      </c>
      <c r="M27">
        <f>IF(COUNT($C$6:E27)&gt;=1,TRUNC(SUM($C$6:E27)/COUNT($C$6:E27)),0)</f>
        <v>113</v>
      </c>
      <c r="N27">
        <f>IF(COUNT($C$6:E27)&lt;=6,0,TRUNC((230-M26)*0.9))</f>
        <v>106</v>
      </c>
      <c r="O27">
        <f>_xlfn.IFS(SUM(C27:E27)&lt;1,"",COUNT($C$6:E27)&gt;9,TRUNC((230-M26)*(0.9)),COUNT($C$6:E27)&lt;=9,0)</f>
        <v>106</v>
      </c>
      <c r="P27">
        <f>_xlfn.IFS(SUM(C27:E27)&lt;1,"",COUNT($C$6:E27)&gt;9,N27*3+H27,COUNT($C$6:E27)&lt;=9,0)</f>
        <v>687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>
        <f t="shared" si="3"/>
        <v>256</v>
      </c>
      <c r="V27">
        <f>IF(COUNT(C27:E27)&lt;1,0,IF(COUNT($C$6:E27)&gt;9,C27+N27,0))</f>
        <v>256</v>
      </c>
      <c r="W27">
        <f>IF(COUNT(C27:E27)&lt;1,0,IF(COUNT($C$6:E27)&gt;9,D27+N27,0))</f>
        <v>219</v>
      </c>
      <c r="X27">
        <f>IF(COUNT(C27:E27)&lt;1,0,IF(COUNT($C$6:E27)&gt;9,E27+N27,0))</f>
        <v>212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123</v>
      </c>
      <c r="D28">
        <v>116</v>
      </c>
      <c r="E28">
        <v>119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358</v>
      </c>
      <c r="I28">
        <f t="shared" si="5"/>
        <v>119</v>
      </c>
      <c r="J28">
        <f>_xlfn.IFS(SUM(C28:E28)&lt;1,"",SUM(C28:E28)&gt;=1,SUM($C$6:E28))</f>
        <v>6015</v>
      </c>
      <c r="K28">
        <f>_xlfn.IFS(COUNT(C28:E28)&lt;1,"",COUNT($C$6:E28)&gt;=1,COUNT($C$6:E28))</f>
        <v>53</v>
      </c>
      <c r="L28">
        <f>_xlfn.IFS(COUNT(C28:E28)&lt;1,"",AND(COUNT($C$6:E28)&lt;=9,$C$4&gt;1),$C$4,COUNT(C28:E28)&gt;=1,M28)</f>
        <v>113</v>
      </c>
      <c r="M28">
        <f>IF(COUNT($C$6:E28)&gt;=1,TRUNC(SUM($C$6:E28)/COUNT($C$6:E28)),0)</f>
        <v>113</v>
      </c>
      <c r="N28">
        <f>IF(COUNT($C$6:E28)&lt;=6,0,TRUNC((230-M27)*0.9))</f>
        <v>105</v>
      </c>
      <c r="O28">
        <f>_xlfn.IFS(SUM(C28:E28)&lt;1,"",COUNT($C$6:E28)&gt;9,TRUNC((230-M27)*(0.9)),COUNT($C$6:E28)&lt;=9,0)</f>
        <v>105</v>
      </c>
      <c r="P28">
        <f>_xlfn.IFS(SUM(C28:E28)&lt;1,"",COUNT($C$6:E28)&gt;9,N28*3+H28,COUNT($C$6:E28)&lt;=9,0)</f>
        <v>673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228</v>
      </c>
      <c r="W28">
        <f>IF(COUNT(C28:E28)&lt;1,0,IF(COUNT($C$6:E28)&gt;9,D28+N28,0))</f>
        <v>221</v>
      </c>
      <c r="X28">
        <f>IF(COUNT(C28:E28)&lt;1,0,IF(COUNT($C$6:E28)&gt;9,E28+N28,0))</f>
        <v>224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108</v>
      </c>
      <c r="D29">
        <v>125</v>
      </c>
      <c r="E29">
        <v>106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339</v>
      </c>
      <c r="I29">
        <f t="shared" si="5"/>
        <v>113</v>
      </c>
      <c r="J29">
        <f>_xlfn.IFS(SUM(C29:E29)&lt;1,"",SUM(C29:E29)&gt;=1,SUM($C$6:E29))</f>
        <v>6354</v>
      </c>
      <c r="K29">
        <f>_xlfn.IFS(COUNT(C29:E29)&lt;1,"",COUNT($C$6:E29)&gt;=1,COUNT($C$6:E29))</f>
        <v>56</v>
      </c>
      <c r="L29">
        <f>_xlfn.IFS(COUNT(C29:E29)&lt;1,"",AND(COUNT($C$6:E29)&lt;=9,$C$4&gt;1),$C$4,COUNT(C29:E29)&gt;=1,M29)</f>
        <v>113</v>
      </c>
      <c r="M29">
        <f>IF(COUNT($C$6:E29)&gt;=1,TRUNC(SUM($C$6:E29)/COUNT($C$6:E29)),0)</f>
        <v>113</v>
      </c>
      <c r="N29">
        <f>IF(COUNT($C$6:E29)&lt;=6,0,TRUNC((230-M28)*0.9))</f>
        <v>105</v>
      </c>
      <c r="O29">
        <f>_xlfn.IFS(SUM(C29:E29)&lt;1,"",COUNT($C$6:E29)&gt;9,TRUNC((230-M28)*(0.9)),COUNT($C$6:E29)&lt;=9,0)</f>
        <v>105</v>
      </c>
      <c r="P29">
        <f>_xlfn.IFS(SUM(C29:E29)&lt;1,"",COUNT($C$6:E29)&gt;9,N29*3+H29,COUNT($C$6:E29)&lt;=9,0)</f>
        <v>654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213</v>
      </c>
      <c r="W29">
        <f>IF(COUNT(C29:E29)&lt;1,0,IF(COUNT($C$6:E29)&gt;9,D29+N29,0))</f>
        <v>230</v>
      </c>
      <c r="X29">
        <f>IF(COUNT(C29:E29)&lt;1,0,IF(COUNT($C$6:E29)&gt;9,E29+N29,0))</f>
        <v>211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127</v>
      </c>
      <c r="D30">
        <v>119</v>
      </c>
      <c r="E30">
        <v>113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359</v>
      </c>
      <c r="I30">
        <f t="shared" si="5"/>
        <v>119</v>
      </c>
      <c r="J30">
        <f>_xlfn.IFS(SUM(C30:E30)&lt;1,"",SUM(C30:E30)&gt;=1,SUM($C$6:E30))</f>
        <v>6713</v>
      </c>
      <c r="K30">
        <f>_xlfn.IFS(COUNT(C30:E30)&lt;1,"",COUNT($C$6:E30)&gt;=1,COUNT($C$6:E30))</f>
        <v>59</v>
      </c>
      <c r="L30">
        <f>_xlfn.IFS(COUNT(C30:E30)&lt;1,"",AND(COUNT($C$6:E30)&lt;=9,$C$4&gt;1),$C$4,COUNT(C30:E30)&gt;=1,M30)</f>
        <v>113</v>
      </c>
      <c r="M30">
        <f>IF(COUNT($C$6:E30)&gt;=1,TRUNC(SUM($C$6:E30)/COUNT($C$6:E30)),0)</f>
        <v>113</v>
      </c>
      <c r="N30">
        <f>IF(COUNT($C$6:E30)&lt;=6,0,TRUNC((230-M29)*0.9))</f>
        <v>105</v>
      </c>
      <c r="O30">
        <f>_xlfn.IFS(SUM(C30:E30)&lt;1,"",COUNT($C$6:E30)&gt;9,TRUNC((230-M29)*(0.9)),COUNT($C$6:E30)&lt;=9,0)</f>
        <v>105</v>
      </c>
      <c r="P30">
        <f>_xlfn.IFS(SUM(C30:E30)&lt;1,"",COUNT($C$6:E30)&gt;9,N30*3+H30,COUNT($C$6:E30)&lt;=9,0)</f>
        <v>674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232</v>
      </c>
      <c r="W30">
        <f>IF(COUNT(C30:E30)&lt;1,0,IF(COUNT($C$6:E30)&gt;9,D30+N30,0))</f>
        <v>224</v>
      </c>
      <c r="X30">
        <f>IF(COUNT(C30:E30)&lt;1,0,IF(COUNT($C$6:E30)&gt;9,E30+N30,0))</f>
        <v>218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138</v>
      </c>
      <c r="D31">
        <v>109</v>
      </c>
      <c r="E31">
        <v>120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367</v>
      </c>
      <c r="I31">
        <f t="shared" si="5"/>
        <v>122</v>
      </c>
      <c r="J31">
        <f>_xlfn.IFS(SUM(C31:E31)&lt;1,"",SUM(C31:E31)&gt;=1,SUM($C$6:E31))</f>
        <v>7080</v>
      </c>
      <c r="K31">
        <f>_xlfn.IFS(COUNT(C31:E31)&lt;1,"",COUNT($C$6:E31)&gt;=1,COUNT($C$6:E31))</f>
        <v>62</v>
      </c>
      <c r="L31">
        <f>_xlfn.IFS(COUNT(C31:E31)&lt;1,"",AND(COUNT($C$6:E31)&lt;=9,$C$4&gt;1),$C$4,COUNT(C31:E31)&gt;=1,M31)</f>
        <v>114</v>
      </c>
      <c r="M31">
        <f>IF(COUNT($C$6:E31)&gt;=1,TRUNC(SUM($C$6:E31)/COUNT($C$6:E31)),0)</f>
        <v>114</v>
      </c>
      <c r="N31">
        <f>IF(COUNT($C$6:E31)&lt;=6,0,TRUNC((230-M30)*0.9))</f>
        <v>105</v>
      </c>
      <c r="O31">
        <f>_xlfn.IFS(SUM(C31:E31)&lt;1,"",COUNT($C$6:E31)&gt;9,TRUNC((230-M30)*(0.9)),COUNT($C$6:E31)&lt;=9,0)</f>
        <v>105</v>
      </c>
      <c r="P31">
        <f>_xlfn.IFS(SUM(C31:E31)&lt;1,"",COUNT($C$6:E31)&gt;9,N31*3+H31,COUNT($C$6:E31)&lt;=9,0)</f>
        <v>682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243</v>
      </c>
      <c r="W31">
        <f>IF(COUNT(C31:E31)&lt;1,0,IF(COUNT($C$6:E31)&gt;9,D31+N31,0))</f>
        <v>214</v>
      </c>
      <c r="X31">
        <f>IF(COUNT(C31:E31)&lt;1,0,IF(COUNT($C$6:E31)&gt;9,E31+N31,0))</f>
        <v>225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112</v>
      </c>
      <c r="D32">
        <v>113</v>
      </c>
      <c r="E32">
        <v>110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335</v>
      </c>
      <c r="I32">
        <f t="shared" si="5"/>
        <v>111</v>
      </c>
      <c r="J32">
        <f>_xlfn.IFS(SUM(C32:E32)&lt;1,"",SUM(C32:E32)&gt;=1,SUM($C$6:E32))</f>
        <v>7415</v>
      </c>
      <c r="K32">
        <f>_xlfn.IFS(COUNT(C32:E32)&lt;1,"",COUNT($C$6:E32)&gt;=1,COUNT($C$6:E32))</f>
        <v>65</v>
      </c>
      <c r="L32">
        <f>_xlfn.IFS(COUNT(C32:E32)&lt;1,"",AND(COUNT($C$6:E32)&lt;=9,$C$4&gt;1),$C$4,COUNT(C32:E32)&gt;=1,M32)</f>
        <v>114</v>
      </c>
      <c r="M32">
        <f>IF(COUNT($C$6:E32)&gt;=1,TRUNC(SUM($C$6:E32)/COUNT($C$6:E32)),0)</f>
        <v>114</v>
      </c>
      <c r="N32">
        <f>IF(COUNT($C$6:E32)&lt;=6,0,TRUNC((230-M31)*0.9))</f>
        <v>104</v>
      </c>
      <c r="O32">
        <f>_xlfn.IFS(SUM(C32:E32)&lt;1,"",COUNT($C$6:E32)&gt;9,TRUNC((230-M31)*(0.9)),COUNT($C$6:E32)&lt;=9,0)</f>
        <v>104</v>
      </c>
      <c r="P32">
        <f>_xlfn.IFS(SUM(C32:E32)&lt;1,"",COUNT($C$6:E32)&gt;9,N32*3+H32,COUNT($C$6:E32)&lt;=9,0)</f>
        <v>647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216</v>
      </c>
      <c r="W32">
        <f>IF(COUNT(C32:E32)&lt;1,0,IF(COUNT($C$6:E32)&gt;9,D32+N32,0))</f>
        <v>217</v>
      </c>
      <c r="X32">
        <f>IF(COUNT(C32:E32)&lt;1,0,IF(COUNT($C$6:E32)&gt;9,E32+N32,0))</f>
        <v>214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140</v>
      </c>
      <c r="D33">
        <v>113</v>
      </c>
      <c r="E33">
        <v>90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343</v>
      </c>
      <c r="I33">
        <f t="shared" si="5"/>
        <v>114</v>
      </c>
      <c r="J33">
        <f>_xlfn.IFS(SUM(C33:E33)&lt;1,"",SUM(C33:E33)&gt;=1,SUM($C$6:E33))</f>
        <v>7758</v>
      </c>
      <c r="K33">
        <f>_xlfn.IFS(COUNT(C33:E33)&lt;1,"",COUNT($C$6:E33)&gt;=1,COUNT($C$6:E33))</f>
        <v>68</v>
      </c>
      <c r="L33">
        <f>_xlfn.IFS(COUNT(C33:E33)&lt;1,"",AND(COUNT($C$6:E33)&lt;=9,$C$4&gt;1),$C$4,COUNT(C33:E33)&gt;=1,M33)</f>
        <v>114</v>
      </c>
      <c r="M33">
        <f>IF(COUNT($C$6:E33)&gt;=1,TRUNC(SUM($C$6:E33)/COUNT($C$6:E33)),0)</f>
        <v>114</v>
      </c>
      <c r="N33">
        <f>IF(COUNT($C$6:E33)&lt;=6,0,TRUNC((230-M32)*0.9))</f>
        <v>104</v>
      </c>
      <c r="O33">
        <f>_xlfn.IFS(SUM(C33:E33)&lt;1,"",COUNT($C$6:E33)&gt;9,TRUNC((230-M32)*(0.9)),COUNT($C$6:E33)&lt;=9,0)</f>
        <v>104</v>
      </c>
      <c r="P33">
        <f>_xlfn.IFS(SUM(C33:E33)&lt;1,"",COUNT($C$6:E33)&gt;9,N33*3+H33,COUNT($C$6:E33)&lt;=9,0)</f>
        <v>655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244</v>
      </c>
      <c r="W33">
        <f>IF(COUNT(C33:E33)&lt;1,0,IF(COUNT($C$6:E33)&gt;9,D33+N33,0))</f>
        <v>217</v>
      </c>
      <c r="X33">
        <f>IF(COUNT(C33:E33)&lt;1,0,IF(COUNT($C$6:E33)&gt;9,E33+N33,0))</f>
        <v>194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129</v>
      </c>
      <c r="D34">
        <v>124</v>
      </c>
      <c r="E34">
        <v>122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375</v>
      </c>
      <c r="I34">
        <f t="shared" si="5"/>
        <v>125</v>
      </c>
      <c r="J34">
        <f>_xlfn.IFS(SUM(C34:E34)&lt;1,"",SUM(C34:E34)&gt;=1,SUM($C$6:E34))</f>
        <v>8133</v>
      </c>
      <c r="K34">
        <f>_xlfn.IFS(COUNT(C34:E34)&lt;1,"",COUNT($C$6:E34)&gt;=1,COUNT($C$6:E34))</f>
        <v>71</v>
      </c>
      <c r="L34">
        <f>_xlfn.IFS(COUNT(C34:E34)&lt;1,"",AND(COUNT($C$6:E34)&lt;=9,$C$4&gt;1),$C$4,COUNT(C34:E34)&gt;=1,M34)</f>
        <v>114</v>
      </c>
      <c r="M34">
        <f>IF(COUNT($C$6:E34)&gt;=1,TRUNC(SUM($C$6:E34)/COUNT($C$6:E34)),0)</f>
        <v>114</v>
      </c>
      <c r="N34">
        <f>IF(COUNT($C$6:E34)&lt;=6,0,TRUNC((230-M33)*0.9))</f>
        <v>104</v>
      </c>
      <c r="O34">
        <f>_xlfn.IFS(SUM(C34:E34)&lt;1,"",COUNT($C$6:E34)&gt;9,TRUNC((230-M33)*(0.9)),COUNT($C$6:E34)&lt;=9,0)</f>
        <v>104</v>
      </c>
      <c r="P34">
        <f>_xlfn.IFS(SUM(C34:E34)&lt;1,"",COUNT($C$6:E34)&gt;9,N34*3+H34,COUNT($C$6:E34)&lt;=9,0)</f>
        <v>687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233</v>
      </c>
      <c r="W34">
        <f>IF(COUNT(C34:E34)&lt;1,0,IF(COUNT($C$6:E34)&gt;9,D34+N34,0))</f>
        <v>228</v>
      </c>
      <c r="X34">
        <f>IF(COUNT(C34:E34)&lt;1,0,IF(COUNT($C$6:E34)&gt;9,E34+N34,0))</f>
        <v>226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114</v>
      </c>
      <c r="N35">
        <f>IF(COUNT($C$6:E35)&lt;=6,0,TRUNC((230-M34)*0.9))</f>
        <v>104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114.375</v>
      </c>
      <c r="D36" s="2">
        <f>(IF(COUNT(D6:D35)=0," ",(SUM(D6:D35))/COUNT(D6:D35)))</f>
        <v>115.08333333333333</v>
      </c>
      <c r="E36" s="2">
        <f>(IF(COUNT(E6:E35)=0," ",(SUM(E6:E35))/COUNT(E6:E35)))</f>
        <v>114.17391304347827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4D020-A041-4B13-A762-65ECD8143985}">
  <sheetPr codeName="Sheet16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29</v>
      </c>
      <c r="R2">
        <v>12</v>
      </c>
    </row>
    <row r="3" spans="1:29" x14ac:dyDescent="0.2">
      <c r="A3" t="s">
        <v>45</v>
      </c>
      <c r="B3" s="3" t="s">
        <v>59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124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176</v>
      </c>
      <c r="W5">
        <f>MAX(V6:X35)</f>
        <v>278</v>
      </c>
    </row>
    <row r="6" spans="1:29" x14ac:dyDescent="0.2">
      <c r="A6" t="s">
        <v>7</v>
      </c>
      <c r="B6" s="7">
        <f>Calendar!B6</f>
        <v>43348</v>
      </c>
      <c r="C6">
        <v>116</v>
      </c>
      <c r="D6">
        <v>96</v>
      </c>
      <c r="E6">
        <v>104</v>
      </c>
      <c r="H6">
        <f t="shared" ref="H6:H35" si="0">IF(COUNT(C6:E6)&lt;1," ",SUM(C6:E6))</f>
        <v>316</v>
      </c>
      <c r="I6">
        <f>IF(COUNT(C6:E6)&lt;1," ",TRUNC(H6/COUNT(C6:E6)))</f>
        <v>105</v>
      </c>
      <c r="J6">
        <f>_xlfn.IFS(SUM(C6:E6)&lt;1,"",SUM(C6:E6)&gt;=1,SUM($C$6:E6))</f>
        <v>316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124</v>
      </c>
      <c r="M6">
        <f>IF(COUNT($C$6:E6)&gt;=1,TRUNC(SUM($C$6:E6)/COUNT($C$6:E6)),0)</f>
        <v>105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97</v>
      </c>
      <c r="D7">
        <v>123</v>
      </c>
      <c r="E7">
        <v>108</v>
      </c>
      <c r="H7">
        <f t="shared" si="0"/>
        <v>328</v>
      </c>
      <c r="I7">
        <f t="shared" ref="I7:I35" si="5">IF(COUNT(C7:E7)&lt;1," ",TRUNC(H7/COUNT(C7:E7)))</f>
        <v>109</v>
      </c>
      <c r="J7">
        <f>_xlfn.IFS(SUM(C7:E7)&lt;1,"",SUM(C7:E7)&gt;=1,SUM($C$6:E7))</f>
        <v>644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124</v>
      </c>
      <c r="M7">
        <f>IF(COUNT($C$6:E7)&gt;=1,TRUNC(SUM($C$6:E7)/COUNT($C$6:E7)),0)</f>
        <v>107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98</v>
      </c>
      <c r="D8">
        <v>106</v>
      </c>
      <c r="E8">
        <v>115</v>
      </c>
      <c r="H8">
        <f t="shared" si="0"/>
        <v>319</v>
      </c>
      <c r="I8">
        <f t="shared" si="5"/>
        <v>106</v>
      </c>
      <c r="J8">
        <f>_xlfn.IFS(SUM(C8:E8)&lt;1,"",SUM(C8:E8)&gt;=1,SUM($C$6:E8))</f>
        <v>963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124</v>
      </c>
      <c r="M8">
        <f>IF(COUNT($C$6:E8)&gt;=1,TRUNC(SUM($C$6:E8)/COUNT($C$6:E8)),0)</f>
        <v>107</v>
      </c>
      <c r="N8">
        <f>IF(COUNT($C$6:E8)&lt;=6,0,TRUNC((230-M7)*0.9))</f>
        <v>110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145</v>
      </c>
      <c r="D9">
        <v>124</v>
      </c>
      <c r="E9">
        <v>168</v>
      </c>
      <c r="H9">
        <f t="shared" si="0"/>
        <v>437</v>
      </c>
      <c r="I9">
        <f t="shared" si="5"/>
        <v>145</v>
      </c>
      <c r="J9">
        <f>_xlfn.IFS(SUM(C9:E9)&lt;1,"",SUM(C9:E9)&gt;=1,SUM($C$6:E9))</f>
        <v>1400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116</v>
      </c>
      <c r="M9">
        <f>IF(COUNT($C$6:E9)&gt;=1,TRUNC(SUM($C$6:E9)/COUNT($C$6:E9)),0)</f>
        <v>116</v>
      </c>
      <c r="N9">
        <f>IF(COUNT($C$6:E9)&lt;=6,0,TRUNC((230-M8)*0.9))</f>
        <v>110</v>
      </c>
      <c r="O9">
        <f>_xlfn.IFS(SUM(C9:E9)&lt;1,"",COUNT($C$6:E9)&gt;9,TRUNC((230-M8)*(0.9)),COUNT($C$6:E9)&lt;=9,0)</f>
        <v>110</v>
      </c>
      <c r="P9">
        <f>_xlfn.IFS(SUM(C9:E9)&lt;1,"",COUNT($C$6:E9)&gt;9,N9*3+H9,COUNT($C$6:E9)&lt;=9,0)</f>
        <v>767</v>
      </c>
      <c r="Q9" t="str">
        <f t="shared" si="1"/>
        <v xml:space="preserve"> </v>
      </c>
      <c r="R9" t="str">
        <f t="shared" si="2"/>
        <v xml:space="preserve"> </v>
      </c>
      <c r="S9">
        <f>IF(COUNT($C$6:E9)&gt;9,IF(P9=MAX($P$6:$P$35),P9," "),"")</f>
        <v>767</v>
      </c>
      <c r="T9">
        <f t="shared" si="3"/>
        <v>278</v>
      </c>
      <c r="V9">
        <f>IF(COUNT(C9:E9)&lt;1,0,IF(COUNT($C$6:E9)&gt;9,C9+N9,0))</f>
        <v>255</v>
      </c>
      <c r="W9">
        <f>IF(COUNT(C9:E9)&lt;1,0,IF(COUNT($C$6:E9)&gt;9,D9+N9,0))</f>
        <v>234</v>
      </c>
      <c r="X9">
        <f>IF(COUNT(C9:E9)&lt;1,0,IF(COUNT($C$6:E9)&gt;9,E9+N9,0))</f>
        <v>278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117</v>
      </c>
      <c r="D10">
        <v>108</v>
      </c>
      <c r="E10">
        <v>151</v>
      </c>
      <c r="F10" t="str">
        <f>IF(COUNT(C10:E10)&lt;1," ",IF(AND(C10&gt;M9,D10&gt;M9,E10&gt;M9,COUNT($C$6:E9)&gt;=12),"*"," "))</f>
        <v xml:space="preserve"> </v>
      </c>
      <c r="H10">
        <f t="shared" si="0"/>
        <v>376</v>
      </c>
      <c r="I10">
        <f t="shared" si="5"/>
        <v>125</v>
      </c>
      <c r="J10">
        <f>_xlfn.IFS(SUM(C10:E10)&lt;1,"",SUM(C10:E10)&gt;=1,SUM($C$6:E10))</f>
        <v>1776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118</v>
      </c>
      <c r="M10">
        <f>IF(COUNT($C$6:E10)&gt;=1,TRUNC(SUM($C$6:E10)/COUNT($C$6:E10)),0)</f>
        <v>118</v>
      </c>
      <c r="N10">
        <f>IF(COUNT($C$6:E10)&lt;=6,0,TRUNC((230-M9)*0.9))</f>
        <v>102</v>
      </c>
      <c r="O10">
        <f>_xlfn.IFS(SUM(C10:E10)&lt;1,"",COUNT($C$6:E10)&gt;9,TRUNC((230-M9)*(0.9)),COUNT($C$6:E10)&lt;=9,0)</f>
        <v>102</v>
      </c>
      <c r="P10">
        <f>_xlfn.IFS(SUM(C10:E10)&lt;1,"",COUNT($C$6:E10)&gt;9,N10*3+H10,COUNT($C$6:E10)&lt;=9,0)</f>
        <v>682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219</v>
      </c>
      <c r="W10">
        <f>IF(COUNT(C10:E10)&lt;1,0,IF(COUNT($C$6:E10)&gt;9,D10+N10,0))</f>
        <v>210</v>
      </c>
      <c r="X10">
        <f>IF(COUNT(C10:E10)&lt;1,0,IF(COUNT($C$6:E10)&gt;9,E10+N10,0))</f>
        <v>253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159</v>
      </c>
      <c r="D11">
        <v>121</v>
      </c>
      <c r="E11">
        <v>139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419</v>
      </c>
      <c r="I11">
        <f t="shared" si="5"/>
        <v>139</v>
      </c>
      <c r="J11">
        <f>_xlfn.IFS(SUM(C11:E11)&lt;1,"",SUM(C11:E11)&gt;=1,SUM($C$6:E11))</f>
        <v>2195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121</v>
      </c>
      <c r="M11">
        <f>IF(COUNT($C$6:E11)&gt;=1,TRUNC(SUM($C$6:E11)/COUNT($C$6:E11)),0)</f>
        <v>121</v>
      </c>
      <c r="N11">
        <f>IF(COUNT($C$6:E11)&lt;=6,0,TRUNC((230-M10)*0.9))</f>
        <v>100</v>
      </c>
      <c r="O11">
        <f>_xlfn.IFS(SUM(C11:E11)&lt;1,"",COUNT($C$6:E11)&gt;9,TRUNC((230-M10)*(0.9)),COUNT($C$6:E11)&lt;=9,0)</f>
        <v>100</v>
      </c>
      <c r="P11">
        <f>_xlfn.IFS(SUM(C11:E11)&lt;1,"",COUNT($C$6:E11)&gt;9,N11*3+H11,COUNT($C$6:E11)&lt;=9,0)</f>
        <v>719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259</v>
      </c>
      <c r="W11">
        <f>IF(COUNT(C11:E11)&lt;1,0,IF(COUNT($C$6:E11)&gt;9,D11+N11,0))</f>
        <v>221</v>
      </c>
      <c r="X11">
        <f>IF(COUNT(C11:E11)&lt;1,0,IF(COUNT($C$6:E11)&gt;9,E11+N11,0))</f>
        <v>239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128</v>
      </c>
      <c r="D12">
        <v>107</v>
      </c>
      <c r="E12">
        <v>143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378</v>
      </c>
      <c r="I12">
        <f t="shared" si="5"/>
        <v>126</v>
      </c>
      <c r="J12">
        <f>_xlfn.IFS(SUM(C12:E12)&lt;1,"",SUM(C12:E12)&gt;=1,SUM($C$6:E12))</f>
        <v>2573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122</v>
      </c>
      <c r="M12">
        <f>IF(COUNT($C$6:E12)&gt;=1,TRUNC(SUM($C$6:E12)/COUNT($C$6:E12)),0)</f>
        <v>122</v>
      </c>
      <c r="N12">
        <f>IF(COUNT($C$6:E12)&lt;=6,0,TRUNC((230-M11)*0.9))</f>
        <v>98</v>
      </c>
      <c r="O12">
        <f>_xlfn.IFS(SUM(C12:E12)&lt;1,"",COUNT($C$6:E12)&gt;9,TRUNC((230-M11)*(0.9)),COUNT($C$6:E12)&lt;=9,0)</f>
        <v>98</v>
      </c>
      <c r="P12">
        <f>_xlfn.IFS(SUM(C12:E12)&lt;1,"",COUNT($C$6:E12)&gt;9,N12*3+H12,COUNT($C$6:E12)&lt;=9,0)</f>
        <v>672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226</v>
      </c>
      <c r="W12">
        <f>IF(COUNT(C12:E12)&lt;1,0,IF(COUNT($C$6:E12)&gt;9,D12+N12,0))</f>
        <v>205</v>
      </c>
      <c r="X12">
        <f>IF(COUNT(C12:E12)&lt;1,0,IF(COUNT($C$6:E12)&gt;9,E12+N12,0))</f>
        <v>241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158</v>
      </c>
      <c r="D13">
        <v>126</v>
      </c>
      <c r="E13">
        <v>117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401</v>
      </c>
      <c r="I13">
        <f t="shared" si="5"/>
        <v>133</v>
      </c>
      <c r="J13">
        <f>_xlfn.IFS(SUM(C13:E13)&lt;1,"",SUM(C13:E13)&gt;=1,SUM($C$6:E13))</f>
        <v>2974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123</v>
      </c>
      <c r="M13">
        <f>IF(COUNT($C$6:E13)&gt;=1,TRUNC(SUM($C$6:E13)/COUNT($C$6:E13)),0)</f>
        <v>123</v>
      </c>
      <c r="N13">
        <f>IF(COUNT($C$6:E13)&lt;=6,0,TRUNC((230-M12)*0.9))</f>
        <v>97</v>
      </c>
      <c r="O13">
        <f>_xlfn.IFS(SUM(C13:E13)&lt;1,"",COUNT($C$6:E13)&gt;9,TRUNC((230-M12)*(0.9)),COUNT($C$6:E13)&lt;=9,0)</f>
        <v>97</v>
      </c>
      <c r="P13">
        <f>_xlfn.IFS(SUM(C13:E13)&lt;1,"",COUNT($C$6:E13)&gt;9,N13*3+H13,COUNT($C$6:E13)&lt;=9,0)</f>
        <v>692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255</v>
      </c>
      <c r="W13">
        <f>IF(COUNT(C13:E13)&lt;1,0,IF(COUNT($C$6:E13)&gt;9,D13+N13,0))</f>
        <v>223</v>
      </c>
      <c r="X13">
        <f>IF(COUNT(C13:E13)&lt;1,0,IF(COUNT($C$6:E13)&gt;9,E13+N13,0))</f>
        <v>214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110</v>
      </c>
      <c r="D14">
        <v>133</v>
      </c>
      <c r="E14">
        <v>138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381</v>
      </c>
      <c r="I14">
        <f t="shared" si="5"/>
        <v>127</v>
      </c>
      <c r="J14">
        <f>_xlfn.IFS(SUM(C14:E14)&lt;1,"",SUM(C14:E14)&gt;=1,SUM($C$6:E14))</f>
        <v>3355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124</v>
      </c>
      <c r="M14">
        <f>IF(COUNT($C$6:E14)&gt;=1,TRUNC(SUM($C$6:E14)/COUNT($C$6:E14)),0)</f>
        <v>124</v>
      </c>
      <c r="N14">
        <f>IF(COUNT($C$6:E14)&lt;=6,0,TRUNC((230-M13)*0.9))</f>
        <v>96</v>
      </c>
      <c r="O14">
        <f>_xlfn.IFS(SUM(C14:E14)&lt;1,"",COUNT($C$6:E14)&gt;9,TRUNC((230-M13)*(0.9)),COUNT($C$6:E14)&lt;=9,0)</f>
        <v>96</v>
      </c>
      <c r="P14">
        <f>_xlfn.IFS(SUM(C14:E14)&lt;1,"",COUNT($C$6:E14)&gt;9,N14*3+H14,COUNT($C$6:E14)&lt;=9,0)</f>
        <v>669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206</v>
      </c>
      <c r="W14">
        <f>IF(COUNT(C14:E14)&lt;1,0,IF(COUNT($C$6:E14)&gt;9,D14+N14,0))</f>
        <v>229</v>
      </c>
      <c r="X14">
        <f>IF(COUNT(C14:E14)&lt;1,0,IF(COUNT($C$6:E14)&gt;9,E14+N14,0))</f>
        <v>234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124</v>
      </c>
      <c r="N15">
        <f>IF(COUNT($C$6:E15)&lt;=6,0,TRUNC((230-M14)*0.9))</f>
        <v>95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117</v>
      </c>
      <c r="D16">
        <v>142</v>
      </c>
      <c r="E16">
        <v>158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417</v>
      </c>
      <c r="I16">
        <f t="shared" si="5"/>
        <v>139</v>
      </c>
      <c r="J16">
        <f>_xlfn.IFS(SUM(C16:E16)&lt;1,"",SUM(C16:E16)&gt;=1,SUM($C$6:E16))</f>
        <v>3772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125</v>
      </c>
      <c r="M16">
        <f>IF(COUNT($C$6:E16)&gt;=1,TRUNC(SUM($C$6:E16)/COUNT($C$6:E16)),0)</f>
        <v>125</v>
      </c>
      <c r="N16">
        <f>IF(COUNT($C$6:E16)&lt;=6,0,TRUNC((230-M15)*0.9))</f>
        <v>95</v>
      </c>
      <c r="O16">
        <f>_xlfn.IFS(SUM(C16:E16)&lt;1,"",COUNT($C$6:E16)&gt;9,TRUNC((230-M15)*(0.9)),COUNT($C$6:E16)&lt;=9,0)</f>
        <v>95</v>
      </c>
      <c r="P16">
        <f>_xlfn.IFS(SUM(C16:E16)&lt;1,"",COUNT($C$6:E16)&gt;9,N16*3+H16,COUNT($C$6:E16)&lt;=9,0)</f>
        <v>702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212</v>
      </c>
      <c r="W16">
        <f>IF(COUNT(C16:E16)&lt;1,0,IF(COUNT($C$6:E16)&gt;9,D16+N16,0))</f>
        <v>237</v>
      </c>
      <c r="X16">
        <f>IF(COUNT(C16:E16)&lt;1,0,IF(COUNT($C$6:E16)&gt;9,E16+N16,0))</f>
        <v>253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165</v>
      </c>
      <c r="D17">
        <v>141</v>
      </c>
      <c r="E17">
        <v>153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459</v>
      </c>
      <c r="I17">
        <f t="shared" si="5"/>
        <v>153</v>
      </c>
      <c r="J17">
        <f>_xlfn.IFS(SUM(C17:E17)&lt;1,"",SUM(C17:E17)&gt;=1,SUM($C$6:E17))</f>
        <v>4231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128</v>
      </c>
      <c r="M17">
        <f>IF(COUNT($C$6:E17)&gt;=1,TRUNC(SUM($C$6:E17)/COUNT($C$6:E17)),0)</f>
        <v>128</v>
      </c>
      <c r="N17">
        <f>IF(COUNT($C$6:E17)&lt;=6,0,TRUNC((230-M16)*0.9))</f>
        <v>94</v>
      </c>
      <c r="O17">
        <f>_xlfn.IFS(SUM(C17:E17)&lt;1,"",COUNT($C$6:E17)&gt;9,TRUNC((230-M16)*(0.9)),COUNT($C$6:E17)&lt;=9,0)</f>
        <v>94</v>
      </c>
      <c r="P17">
        <f>_xlfn.IFS(SUM(C17:E17)&lt;1,"",COUNT($C$6:E17)&gt;9,N17*3+H17,COUNT($C$6:E17)&lt;=9,0)</f>
        <v>741</v>
      </c>
      <c r="Q17">
        <f t="shared" si="1"/>
        <v>459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259</v>
      </c>
      <c r="W17">
        <f>IF(COUNT(C17:E17)&lt;1,0,IF(COUNT($C$6:E17)&gt;9,D17+N17,0))</f>
        <v>235</v>
      </c>
      <c r="X17">
        <f>IF(COUNT(C17:E17)&lt;1,0,IF(COUNT($C$6:E17)&gt;9,E17+N17,0))</f>
        <v>247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127</v>
      </c>
      <c r="D18">
        <v>138</v>
      </c>
      <c r="E18">
        <v>163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>*</v>
      </c>
      <c r="H18">
        <f t="shared" si="0"/>
        <v>428</v>
      </c>
      <c r="I18">
        <f t="shared" si="5"/>
        <v>142</v>
      </c>
      <c r="J18">
        <f>_xlfn.IFS(SUM(C18:E18)&lt;1,"",SUM(C18:E18)&gt;=1,SUM($C$6:E18))</f>
        <v>4659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129</v>
      </c>
      <c r="M18">
        <f>IF(COUNT($C$6:E18)&gt;=1,TRUNC(SUM($C$6:E18)/COUNT($C$6:E18)),0)</f>
        <v>129</v>
      </c>
      <c r="N18">
        <f>IF(COUNT($C$6:E18)&lt;=6,0,TRUNC((230-M17)*0.9))</f>
        <v>91</v>
      </c>
      <c r="O18">
        <f>_xlfn.IFS(SUM(C18:E18)&lt;1,"",COUNT($C$6:E18)&gt;9,TRUNC((230-M17)*(0.9)),COUNT($C$6:E18)&lt;=9,0)</f>
        <v>91</v>
      </c>
      <c r="P18">
        <f>_xlfn.IFS(SUM(C18:E18)&lt;1,"",COUNT($C$6:E18)&gt;9,N18*3+H18,COUNT($C$6:E18)&lt;=9,0)</f>
        <v>701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218</v>
      </c>
      <c r="W18">
        <f>IF(COUNT(C18:E18)&lt;1,0,IF(COUNT($C$6:E18)&gt;9,D18+N18,0))</f>
        <v>229</v>
      </c>
      <c r="X18">
        <f>IF(COUNT(C18:E18)&lt;1,0,IF(COUNT($C$6:E18)&gt;9,E18+N18,0))</f>
        <v>254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156</v>
      </c>
      <c r="D19">
        <v>132</v>
      </c>
      <c r="E19">
        <v>133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421</v>
      </c>
      <c r="I19">
        <f t="shared" si="5"/>
        <v>140</v>
      </c>
      <c r="J19">
        <f>_xlfn.IFS(SUM(C19:E19)&lt;1,"",SUM(C19:E19)&gt;=1,SUM($C$6:E19))</f>
        <v>5080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130</v>
      </c>
      <c r="M19">
        <f>IF(COUNT($C$6:E19)&gt;=1,TRUNC(SUM($C$6:E19)/COUNT($C$6:E19)),0)</f>
        <v>130</v>
      </c>
      <c r="N19">
        <f>IF(COUNT($C$6:E19)&lt;=6,0,TRUNC((230-M18)*0.9))</f>
        <v>90</v>
      </c>
      <c r="O19">
        <f>_xlfn.IFS(SUM(C19:E19)&lt;1,"",COUNT($C$6:E19)&gt;9,TRUNC((230-M18)*(0.9)),COUNT($C$6:E19)&lt;=9,0)</f>
        <v>90</v>
      </c>
      <c r="P19">
        <f>_xlfn.IFS(SUM(C19:E19)&lt;1,"",COUNT($C$6:E19)&gt;9,N19*3+H19,COUNT($C$6:E19)&lt;=9,0)</f>
        <v>691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246</v>
      </c>
      <c r="W19">
        <f>IF(COUNT(C19:E19)&lt;1,0,IF(COUNT($C$6:E19)&gt;9,D19+N19,0))</f>
        <v>222</v>
      </c>
      <c r="X19">
        <f>IF(COUNT(C19:E19)&lt;1,0,IF(COUNT($C$6:E19)&gt;9,E19+N19,0))</f>
        <v>223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140</v>
      </c>
      <c r="D20">
        <v>135</v>
      </c>
      <c r="E20">
        <v>146</v>
      </c>
      <c r="F20" t="str">
        <f>IF(COUNT(C20:E20)&lt;1," ",IF(AND(C20&gt;M19,D20&gt;M19,E20&gt;M19,COUNT($C$6:E19)&gt;=12),"*"," "))</f>
        <v>*</v>
      </c>
      <c r="G20" t="str">
        <f>IF(COUNT(C20:E20)&lt;1," ",IF(AND(C20&gt;M18,D20&gt;M18,E20&gt;M18,COUNT($C$6:E18)&gt;=12),"*"," "))</f>
        <v>*</v>
      </c>
      <c r="H20">
        <f t="shared" si="0"/>
        <v>421</v>
      </c>
      <c r="I20">
        <f t="shared" si="5"/>
        <v>140</v>
      </c>
      <c r="J20">
        <f>_xlfn.IFS(SUM(C20:E20)&lt;1,"",SUM(C20:E20)&gt;=1,SUM($C$6:E20))</f>
        <v>5501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130</v>
      </c>
      <c r="M20">
        <f>IF(COUNT($C$6:E20)&gt;=1,TRUNC(SUM($C$6:E20)/COUNT($C$6:E20)),0)</f>
        <v>130</v>
      </c>
      <c r="N20">
        <f>IF(COUNT($C$6:E20)&lt;=6,0,TRUNC((230-M19)*0.9))</f>
        <v>90</v>
      </c>
      <c r="O20">
        <f>_xlfn.IFS(SUM(C20:E20)&lt;1,"",COUNT($C$6:E20)&gt;9,TRUNC((230-M19)*(0.9)),COUNT($C$6:E20)&lt;=9,0)</f>
        <v>90</v>
      </c>
      <c r="P20">
        <f>_xlfn.IFS(SUM(C20:E20)&lt;1,"",COUNT($C$6:E20)&gt;9,N20*3+H20,COUNT($C$6:E20)&lt;=9,0)</f>
        <v>691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230</v>
      </c>
      <c r="W20">
        <f>IF(COUNT(C20:E20)&lt;1,0,IF(COUNT($C$6:E20)&gt;9,D20+N20,0))</f>
        <v>225</v>
      </c>
      <c r="X20">
        <f>IF(COUNT(C20:E20)&lt;1,0,IF(COUNT($C$6:E20)&gt;9,E20+N20,0))</f>
        <v>236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124</v>
      </c>
      <c r="D21">
        <v>132</v>
      </c>
      <c r="E21">
        <v>113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369</v>
      </c>
      <c r="I21">
        <f t="shared" si="5"/>
        <v>123</v>
      </c>
      <c r="J21">
        <f>_xlfn.IFS(SUM(C21:E21)&lt;1,"",SUM(C21:E21)&gt;=1,SUM($C$6:E21))</f>
        <v>5870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130</v>
      </c>
      <c r="M21">
        <f>IF(COUNT($C$6:E21)&gt;=1,TRUNC(SUM($C$6:E21)/COUNT($C$6:E21)),0)</f>
        <v>130</v>
      </c>
      <c r="N21">
        <f>IF(COUNT($C$6:E21)&lt;=6,0,TRUNC((230-M20)*0.9))</f>
        <v>90</v>
      </c>
      <c r="O21">
        <f>_xlfn.IFS(SUM(C21:E21)&lt;1,"",COUNT($C$6:E21)&gt;9,TRUNC((230-M20)*(0.9)),COUNT($C$6:E21)&lt;=9,0)</f>
        <v>90</v>
      </c>
      <c r="P21">
        <f>_xlfn.IFS(SUM(C21:E21)&lt;1,"",COUNT($C$6:E21)&gt;9,N21*3+H21,COUNT($C$6:E21)&lt;=9,0)</f>
        <v>639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214</v>
      </c>
      <c r="W21">
        <f>IF(COUNT(C21:E21)&lt;1,0,IF(COUNT($C$6:E21)&gt;9,D21+N21,0))</f>
        <v>222</v>
      </c>
      <c r="X21">
        <f>IF(COUNT(C21:E21)&lt;1,0,IF(COUNT($C$6:E21)&gt;9,E21+N21,0))</f>
        <v>203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130</v>
      </c>
      <c r="N22">
        <f>IF(COUNT($C$6:E22)&lt;=6,0,TRUNC((230-M21)*0.9))</f>
        <v>90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130</v>
      </c>
      <c r="N23">
        <f>IF(COUNT($C$6:E23)&lt;=6,0,TRUNC((230-M22)*0.9))</f>
        <v>90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130</v>
      </c>
      <c r="N24">
        <f>IF(COUNT($C$6:E24)&lt;=6,0,TRUNC((230-M23)*0.9))</f>
        <v>90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145</v>
      </c>
      <c r="D25">
        <v>117</v>
      </c>
      <c r="E25">
        <v>119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381</v>
      </c>
      <c r="I25">
        <f t="shared" si="5"/>
        <v>127</v>
      </c>
      <c r="J25">
        <f>_xlfn.IFS(SUM(C25:E25)&lt;1,"",SUM(C25:E25)&gt;=1,SUM($C$6:E25))</f>
        <v>6251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130</v>
      </c>
      <c r="M25">
        <f>IF(COUNT($C$6:E25)&gt;=1,TRUNC(SUM($C$6:E25)/COUNT($C$6:E25)),0)</f>
        <v>130</v>
      </c>
      <c r="N25">
        <f>IF(COUNT($C$6:E25)&lt;=6,0,TRUNC((230-M24)*0.9))</f>
        <v>90</v>
      </c>
      <c r="O25">
        <f>_xlfn.IFS(SUM(C25:E25)&lt;1,"",COUNT($C$6:E25)&gt;9,TRUNC((230-M24)*(0.9)),COUNT($C$6:E25)&lt;=9,0)</f>
        <v>90</v>
      </c>
      <c r="P25">
        <f>_xlfn.IFS(SUM(C25:E25)&lt;1,"",COUNT($C$6:E25)&gt;9,N25*3+H25,COUNT($C$6:E25)&lt;=9,0)</f>
        <v>651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235</v>
      </c>
      <c r="W25">
        <f>IF(COUNT(C25:E25)&lt;1,0,IF(COUNT($C$6:E25)&gt;9,D25+N25,0))</f>
        <v>207</v>
      </c>
      <c r="X25">
        <f>IF(COUNT(C25:E25)&lt;1,0,IF(COUNT($C$6:E25)&gt;9,E25+N25,0))</f>
        <v>209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110</v>
      </c>
      <c r="D26">
        <v>143</v>
      </c>
      <c r="E26">
        <v>131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384</v>
      </c>
      <c r="I26">
        <f t="shared" si="5"/>
        <v>128</v>
      </c>
      <c r="J26">
        <f>_xlfn.IFS(SUM(C26:E26)&lt;1,"",SUM(C26:E26)&gt;=1,SUM($C$6:E26))</f>
        <v>6635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130</v>
      </c>
      <c r="M26">
        <f>IF(COUNT($C$6:E26)&gt;=1,TRUNC(SUM($C$6:E26)/COUNT($C$6:E26)),0)</f>
        <v>130</v>
      </c>
      <c r="N26">
        <f>IF(COUNT($C$6:E26)&lt;=6,0,TRUNC((230-M25)*0.9))</f>
        <v>90</v>
      </c>
      <c r="O26">
        <f>_xlfn.IFS(SUM(C26:E26)&lt;1,"",COUNT($C$6:E26)&gt;9,TRUNC((230-M25)*(0.9)),COUNT($C$6:E26)&lt;=9,0)</f>
        <v>90</v>
      </c>
      <c r="P26">
        <f>_xlfn.IFS(SUM(C26:E26)&lt;1,"",COUNT($C$6:E26)&gt;9,N26*3+H26,COUNT($C$6:E26)&lt;=9,0)</f>
        <v>654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200</v>
      </c>
      <c r="W26">
        <f>IF(COUNT(C26:E26)&lt;1,0,IF(COUNT($C$6:E26)&gt;9,D26+N26,0))</f>
        <v>233</v>
      </c>
      <c r="X26">
        <f>IF(COUNT(C26:E26)&lt;1,0,IF(COUNT($C$6:E26)&gt;9,E26+N26,0))</f>
        <v>221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176</v>
      </c>
      <c r="D27">
        <v>142</v>
      </c>
      <c r="E27">
        <v>124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442</v>
      </c>
      <c r="I27">
        <f t="shared" si="5"/>
        <v>147</v>
      </c>
      <c r="J27">
        <f>_xlfn.IFS(SUM(C27:E27)&lt;1,"",SUM(C27:E27)&gt;=1,SUM($C$6:E27))</f>
        <v>7077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131</v>
      </c>
      <c r="M27">
        <f>IF(COUNT($C$6:E27)&gt;=1,TRUNC(SUM($C$6:E27)/COUNT($C$6:E27)),0)</f>
        <v>131</v>
      </c>
      <c r="N27">
        <f>IF(COUNT($C$6:E27)&lt;=6,0,TRUNC((230-M26)*0.9))</f>
        <v>90</v>
      </c>
      <c r="O27">
        <f>_xlfn.IFS(SUM(C27:E27)&lt;1,"",COUNT($C$6:E27)&gt;9,TRUNC((230-M26)*(0.9)),COUNT($C$6:E27)&lt;=9,0)</f>
        <v>90</v>
      </c>
      <c r="P27">
        <f>_xlfn.IFS(SUM(C27:E27)&lt;1,"",COUNT($C$6:E27)&gt;9,N27*3+H27,COUNT($C$6:E27)&lt;=9,0)</f>
        <v>712</v>
      </c>
      <c r="Q27" t="str">
        <f t="shared" si="1"/>
        <v xml:space="preserve"> </v>
      </c>
      <c r="R27">
        <f t="shared" si="2"/>
        <v>176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266</v>
      </c>
      <c r="W27">
        <f>IF(COUNT(C27:E27)&lt;1,0,IF(COUNT($C$6:E27)&gt;9,D27+N27,0))</f>
        <v>232</v>
      </c>
      <c r="X27">
        <f>IF(COUNT(C27:E27)&lt;1,0,IF(COUNT($C$6:E27)&gt;9,E27+N27,0))</f>
        <v>214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119</v>
      </c>
      <c r="D28">
        <v>175</v>
      </c>
      <c r="E28">
        <v>93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387</v>
      </c>
      <c r="I28">
        <f t="shared" si="5"/>
        <v>129</v>
      </c>
      <c r="J28">
        <f>_xlfn.IFS(SUM(C28:E28)&lt;1,"",SUM(C28:E28)&gt;=1,SUM($C$6:E28))</f>
        <v>7464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130</v>
      </c>
      <c r="M28">
        <f>IF(COUNT($C$6:E28)&gt;=1,TRUNC(SUM($C$6:E28)/COUNT($C$6:E28)),0)</f>
        <v>130</v>
      </c>
      <c r="N28">
        <f>IF(COUNT($C$6:E28)&lt;=6,0,TRUNC((230-M27)*0.9))</f>
        <v>89</v>
      </c>
      <c r="O28">
        <f>_xlfn.IFS(SUM(C28:E28)&lt;1,"",COUNT($C$6:E28)&gt;9,TRUNC((230-M27)*(0.9)),COUNT($C$6:E28)&lt;=9,0)</f>
        <v>89</v>
      </c>
      <c r="P28">
        <f>_xlfn.IFS(SUM(C28:E28)&lt;1,"",COUNT($C$6:E28)&gt;9,N28*3+H28,COUNT($C$6:E28)&lt;=9,0)</f>
        <v>654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208</v>
      </c>
      <c r="W28">
        <f>IF(COUNT(C28:E28)&lt;1,0,IF(COUNT($C$6:E28)&gt;9,D28+N28,0))</f>
        <v>264</v>
      </c>
      <c r="X28">
        <f>IF(COUNT(C28:E28)&lt;1,0,IF(COUNT($C$6:E28)&gt;9,E28+N28,0))</f>
        <v>182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105</v>
      </c>
      <c r="D29">
        <v>118</v>
      </c>
      <c r="E29">
        <v>124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347</v>
      </c>
      <c r="I29">
        <f t="shared" si="5"/>
        <v>115</v>
      </c>
      <c r="J29">
        <f>_xlfn.IFS(SUM(C29:E29)&lt;1,"",SUM(C29:E29)&gt;=1,SUM($C$6:E29))</f>
        <v>7811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130</v>
      </c>
      <c r="M29">
        <f>IF(COUNT($C$6:E29)&gt;=1,TRUNC(SUM($C$6:E29)/COUNT($C$6:E29)),0)</f>
        <v>130</v>
      </c>
      <c r="N29">
        <f>IF(COUNT($C$6:E29)&lt;=6,0,TRUNC((230-M28)*0.9))</f>
        <v>90</v>
      </c>
      <c r="O29">
        <f>_xlfn.IFS(SUM(C29:E29)&lt;1,"",COUNT($C$6:E29)&gt;9,TRUNC((230-M28)*(0.9)),COUNT($C$6:E29)&lt;=9,0)</f>
        <v>90</v>
      </c>
      <c r="P29">
        <f>_xlfn.IFS(SUM(C29:E29)&lt;1,"",COUNT($C$6:E29)&gt;9,N29*3+H29,COUNT($C$6:E29)&lt;=9,0)</f>
        <v>617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195</v>
      </c>
      <c r="W29">
        <f>IF(COUNT(C29:E29)&lt;1,0,IF(COUNT($C$6:E29)&gt;9,D29+N29,0))</f>
        <v>208</v>
      </c>
      <c r="X29">
        <f>IF(COUNT(C29:E29)&lt;1,0,IF(COUNT($C$6:E29)&gt;9,E29+N29,0))</f>
        <v>214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125</v>
      </c>
      <c r="D30">
        <v>126</v>
      </c>
      <c r="E30">
        <v>95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346</v>
      </c>
      <c r="I30">
        <f t="shared" si="5"/>
        <v>115</v>
      </c>
      <c r="J30">
        <f>_xlfn.IFS(SUM(C30:E30)&lt;1,"",SUM(C30:E30)&gt;=1,SUM($C$6:E30))</f>
        <v>8157</v>
      </c>
      <c r="K30">
        <f>_xlfn.IFS(COUNT(C30:E30)&lt;1,"",COUNT($C$6:E30)&gt;=1,COUNT($C$6:E30))</f>
        <v>63</v>
      </c>
      <c r="L30">
        <f>_xlfn.IFS(COUNT(C30:E30)&lt;1,"",AND(COUNT($C$6:E30)&lt;=9,$C$4&gt;1),$C$4,COUNT(C30:E30)&gt;=1,M30)</f>
        <v>129</v>
      </c>
      <c r="M30">
        <f>IF(COUNT($C$6:E30)&gt;=1,TRUNC(SUM($C$6:E30)/COUNT($C$6:E30)),0)</f>
        <v>129</v>
      </c>
      <c r="N30">
        <f>IF(COUNT($C$6:E30)&lt;=6,0,TRUNC((230-M29)*0.9))</f>
        <v>90</v>
      </c>
      <c r="O30">
        <f>_xlfn.IFS(SUM(C30:E30)&lt;1,"",COUNT($C$6:E30)&gt;9,TRUNC((230-M29)*(0.9)),COUNT($C$6:E30)&lt;=9,0)</f>
        <v>90</v>
      </c>
      <c r="P30">
        <f>_xlfn.IFS(SUM(C30:E30)&lt;1,"",COUNT($C$6:E30)&gt;9,N30*3+H30,COUNT($C$6:E30)&lt;=9,0)</f>
        <v>616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215</v>
      </c>
      <c r="W30">
        <f>IF(COUNT(C30:E30)&lt;1,0,IF(COUNT($C$6:E30)&gt;9,D30+N30,0))</f>
        <v>216</v>
      </c>
      <c r="X30">
        <f>IF(COUNT(C30:E30)&lt;1,0,IF(COUNT($C$6:E30)&gt;9,E30+N30,0))</f>
        <v>185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140</v>
      </c>
      <c r="D31">
        <v>114</v>
      </c>
      <c r="E31">
        <v>120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374</v>
      </c>
      <c r="I31">
        <f t="shared" si="5"/>
        <v>124</v>
      </c>
      <c r="J31">
        <f>_xlfn.IFS(SUM(C31:E31)&lt;1,"",SUM(C31:E31)&gt;=1,SUM($C$6:E31))</f>
        <v>8531</v>
      </c>
      <c r="K31">
        <f>_xlfn.IFS(COUNT(C31:E31)&lt;1,"",COUNT($C$6:E31)&gt;=1,COUNT($C$6:E31))</f>
        <v>66</v>
      </c>
      <c r="L31">
        <f>_xlfn.IFS(COUNT(C31:E31)&lt;1,"",AND(COUNT($C$6:E31)&lt;=9,$C$4&gt;1),$C$4,COUNT(C31:E31)&gt;=1,M31)</f>
        <v>129</v>
      </c>
      <c r="M31">
        <f>IF(COUNT($C$6:E31)&gt;=1,TRUNC(SUM($C$6:E31)/COUNT($C$6:E31)),0)</f>
        <v>129</v>
      </c>
      <c r="N31">
        <f>IF(COUNT($C$6:E31)&lt;=6,0,TRUNC((230-M30)*0.9))</f>
        <v>90</v>
      </c>
      <c r="O31">
        <f>_xlfn.IFS(SUM(C31:E31)&lt;1,"",COUNT($C$6:E31)&gt;9,TRUNC((230-M30)*(0.9)),COUNT($C$6:E31)&lt;=9,0)</f>
        <v>90</v>
      </c>
      <c r="P31">
        <f>_xlfn.IFS(SUM(C31:E31)&lt;1,"",COUNT($C$6:E31)&gt;9,N31*3+H31,COUNT($C$6:E31)&lt;=9,0)</f>
        <v>644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230</v>
      </c>
      <c r="W31">
        <f>IF(COUNT(C31:E31)&lt;1,0,IF(COUNT($C$6:E31)&gt;9,D31+N31,0))</f>
        <v>204</v>
      </c>
      <c r="X31">
        <f>IF(COUNT(C31:E31)&lt;1,0,IF(COUNT($C$6:E31)&gt;9,E31+N31,0))</f>
        <v>210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91</v>
      </c>
      <c r="D32">
        <v>162</v>
      </c>
      <c r="E32">
        <v>123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376</v>
      </c>
      <c r="I32">
        <f t="shared" si="5"/>
        <v>125</v>
      </c>
      <c r="J32">
        <f>_xlfn.IFS(SUM(C32:E32)&lt;1,"",SUM(C32:E32)&gt;=1,SUM($C$6:E32))</f>
        <v>8907</v>
      </c>
      <c r="K32">
        <f>_xlfn.IFS(COUNT(C32:E32)&lt;1,"",COUNT($C$6:E32)&gt;=1,COUNT($C$6:E32))</f>
        <v>69</v>
      </c>
      <c r="L32">
        <f>_xlfn.IFS(COUNT(C32:E32)&lt;1,"",AND(COUNT($C$6:E32)&lt;=9,$C$4&gt;1),$C$4,COUNT(C32:E32)&gt;=1,M32)</f>
        <v>129</v>
      </c>
      <c r="M32">
        <f>IF(COUNT($C$6:E32)&gt;=1,TRUNC(SUM($C$6:E32)/COUNT($C$6:E32)),0)</f>
        <v>129</v>
      </c>
      <c r="N32">
        <f>IF(COUNT($C$6:E32)&lt;=6,0,TRUNC((230-M31)*0.9))</f>
        <v>90</v>
      </c>
      <c r="O32">
        <f>_xlfn.IFS(SUM(C32:E32)&lt;1,"",COUNT($C$6:E32)&gt;9,TRUNC((230-M31)*(0.9)),COUNT($C$6:E32)&lt;=9,0)</f>
        <v>90</v>
      </c>
      <c r="P32">
        <f>_xlfn.IFS(SUM(C32:E32)&lt;1,"",COUNT($C$6:E32)&gt;9,N32*3+H32,COUNT($C$6:E32)&lt;=9,0)</f>
        <v>646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181</v>
      </c>
      <c r="W32">
        <f>IF(COUNT(C32:E32)&lt;1,0,IF(COUNT($C$6:E32)&gt;9,D32+N32,0))</f>
        <v>252</v>
      </c>
      <c r="X32">
        <f>IF(COUNT(C32:E32)&lt;1,0,IF(COUNT($C$6:E32)&gt;9,E32+N32,0))</f>
        <v>213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129</v>
      </c>
      <c r="D33">
        <v>143</v>
      </c>
      <c r="E33">
        <v>125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397</v>
      </c>
      <c r="I33">
        <f t="shared" si="5"/>
        <v>132</v>
      </c>
      <c r="J33">
        <f>_xlfn.IFS(SUM(C33:E33)&lt;1,"",SUM(C33:E33)&gt;=1,SUM($C$6:E33))</f>
        <v>9304</v>
      </c>
      <c r="K33">
        <f>_xlfn.IFS(COUNT(C33:E33)&lt;1,"",COUNT($C$6:E33)&gt;=1,COUNT($C$6:E33))</f>
        <v>72</v>
      </c>
      <c r="L33">
        <f>_xlfn.IFS(COUNT(C33:E33)&lt;1,"",AND(COUNT($C$6:E33)&lt;=9,$C$4&gt;1),$C$4,COUNT(C33:E33)&gt;=1,M33)</f>
        <v>129</v>
      </c>
      <c r="M33">
        <f>IF(COUNT($C$6:E33)&gt;=1,TRUNC(SUM($C$6:E33)/COUNT($C$6:E33)),0)</f>
        <v>129</v>
      </c>
      <c r="N33">
        <f>IF(COUNT($C$6:E33)&lt;=6,0,TRUNC((230-M32)*0.9))</f>
        <v>90</v>
      </c>
      <c r="O33">
        <f>_xlfn.IFS(SUM(C33:E33)&lt;1,"",COUNT($C$6:E33)&gt;9,TRUNC((230-M32)*(0.9)),COUNT($C$6:E33)&lt;=9,0)</f>
        <v>90</v>
      </c>
      <c r="P33">
        <f>_xlfn.IFS(SUM(C33:E33)&lt;1,"",COUNT($C$6:E33)&gt;9,N33*3+H33,COUNT($C$6:E33)&lt;=9,0)</f>
        <v>667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219</v>
      </c>
      <c r="W33">
        <f>IF(COUNT(C33:E33)&lt;1,0,IF(COUNT($C$6:E33)&gt;9,D33+N33,0))</f>
        <v>233</v>
      </c>
      <c r="X33">
        <f>IF(COUNT(C33:E33)&lt;1,0,IF(COUNT($C$6:E33)&gt;9,E33+N33,0))</f>
        <v>215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135</v>
      </c>
      <c r="D34">
        <v>137</v>
      </c>
      <c r="E34">
        <v>127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399</v>
      </c>
      <c r="I34">
        <f t="shared" si="5"/>
        <v>133</v>
      </c>
      <c r="J34">
        <f>_xlfn.IFS(SUM(C34:E34)&lt;1,"",SUM(C34:E34)&gt;=1,SUM($C$6:E34))</f>
        <v>9703</v>
      </c>
      <c r="K34">
        <f>_xlfn.IFS(COUNT(C34:E34)&lt;1,"",COUNT($C$6:E34)&gt;=1,COUNT($C$6:E34))</f>
        <v>75</v>
      </c>
      <c r="L34">
        <f>_xlfn.IFS(COUNT(C34:E34)&lt;1,"",AND(COUNT($C$6:E34)&lt;=9,$C$4&gt;1),$C$4,COUNT(C34:E34)&gt;=1,M34)</f>
        <v>129</v>
      </c>
      <c r="M34">
        <f>IF(COUNT($C$6:E34)&gt;=1,TRUNC(SUM($C$6:E34)/COUNT($C$6:E34)),0)</f>
        <v>129</v>
      </c>
      <c r="N34">
        <f>IF(COUNT($C$6:E34)&lt;=6,0,TRUNC((230-M33)*0.9))</f>
        <v>90</v>
      </c>
      <c r="O34">
        <f>_xlfn.IFS(SUM(C34:E34)&lt;1,"",COUNT($C$6:E34)&gt;9,TRUNC((230-M33)*(0.9)),COUNT($C$6:E34)&lt;=9,0)</f>
        <v>90</v>
      </c>
      <c r="P34">
        <f>_xlfn.IFS(SUM(C34:E34)&lt;1,"",COUNT($C$6:E34)&gt;9,N34*3+H34,COUNT($C$6:E34)&lt;=9,0)</f>
        <v>669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225</v>
      </c>
      <c r="W34">
        <f>IF(COUNT(C34:E34)&lt;1,0,IF(COUNT($C$6:E34)&gt;9,D34+N34,0))</f>
        <v>227</v>
      </c>
      <c r="X34">
        <f>IF(COUNT(C34:E34)&lt;1,0,IF(COUNT($C$6:E34)&gt;9,E34+N34,0))</f>
        <v>217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129</v>
      </c>
      <c r="N35">
        <f>IF(COUNT($C$6:E35)&lt;=6,0,TRUNC((230-M34)*0.9))</f>
        <v>90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129.28</v>
      </c>
      <c r="D36" s="2">
        <f>(IF(COUNT(D6:D35)=0," ",(SUM(D6:D35))/COUNT(D6:D35)))</f>
        <v>129.63999999999999</v>
      </c>
      <c r="E36" s="2">
        <f>(IF(COUNT(E6:E35)=0," ",(SUM(E6:E35))/COUNT(E6:E35)))</f>
        <v>129.19999999999999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6636-F91F-44B1-9724-330F304D1905}">
  <sheetPr codeName="Sheet17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s="10" t="s">
        <v>103</v>
      </c>
    </row>
    <row r="2" spans="1:29" x14ac:dyDescent="0.2">
      <c r="A2" s="4" t="s">
        <v>53</v>
      </c>
      <c r="B2">
        <f>MAX(AB6:AB35)</f>
        <v>30</v>
      </c>
      <c r="R2">
        <v>23</v>
      </c>
    </row>
    <row r="3" spans="1:29" x14ac:dyDescent="0.2">
      <c r="A3" t="s">
        <v>45</v>
      </c>
      <c r="B3" s="3" t="s">
        <v>60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155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212</v>
      </c>
      <c r="W5">
        <f>MAX(V6:X35)</f>
        <v>279</v>
      </c>
    </row>
    <row r="6" spans="1:29" x14ac:dyDescent="0.2">
      <c r="A6" t="s">
        <v>7</v>
      </c>
      <c r="B6" s="7">
        <f>Calendar!B6</f>
        <v>43348</v>
      </c>
      <c r="C6">
        <v>196</v>
      </c>
      <c r="D6">
        <v>155</v>
      </c>
      <c r="E6">
        <v>174</v>
      </c>
      <c r="H6">
        <f t="shared" ref="H6:H35" si="0">IF(COUNT(C6:E6)&lt;1," ",SUM(C6:E6))</f>
        <v>525</v>
      </c>
      <c r="I6">
        <f>IF(COUNT(C6:E6)&lt;1," ",TRUNC(H6/COUNT(C6:E6)))</f>
        <v>175</v>
      </c>
      <c r="J6">
        <f>_xlfn.IFS(SUM(C6:E6)&lt;1,"",SUM(C6:E6)&gt;=1,SUM($C$6:E6))</f>
        <v>525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155</v>
      </c>
      <c r="M6">
        <f>IF(COUNT($C$6:E6)&gt;=1,TRUNC(SUM($C$6:E6)/COUNT($C$6:E6)),0)</f>
        <v>175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139</v>
      </c>
      <c r="D7">
        <v>153</v>
      </c>
      <c r="E7">
        <v>127</v>
      </c>
      <c r="H7">
        <f t="shared" si="0"/>
        <v>419</v>
      </c>
      <c r="I7">
        <f t="shared" ref="I7:I35" si="5">IF(COUNT(C7:E7)&lt;1," ",TRUNC(H7/COUNT(C7:E7)))</f>
        <v>139</v>
      </c>
      <c r="J7">
        <f>_xlfn.IFS(SUM(C7:E7)&lt;1,"",SUM(C7:E7)&gt;=1,SUM($C$6:E7))</f>
        <v>944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155</v>
      </c>
      <c r="M7">
        <f>IF(COUNT($C$6:E7)&gt;=1,TRUNC(SUM($C$6:E7)/COUNT($C$6:E7)),0)</f>
        <v>157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124</v>
      </c>
      <c r="D8">
        <v>153</v>
      </c>
      <c r="E8">
        <v>150</v>
      </c>
      <c r="H8">
        <f t="shared" si="0"/>
        <v>427</v>
      </c>
      <c r="I8">
        <f t="shared" si="5"/>
        <v>142</v>
      </c>
      <c r="J8">
        <f>_xlfn.IFS(SUM(C8:E8)&lt;1,"",SUM(C8:E8)&gt;=1,SUM($C$6:E8))</f>
        <v>1371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155</v>
      </c>
      <c r="M8">
        <f>IF(COUNT($C$6:E8)&gt;=1,TRUNC(SUM($C$6:E8)/COUNT($C$6:E8)),0)</f>
        <v>152</v>
      </c>
      <c r="N8">
        <f>IF(COUNT($C$6:E8)&lt;=6,0,TRUNC((230-M7)*0.9))</f>
        <v>65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130</v>
      </c>
      <c r="D9">
        <v>146</v>
      </c>
      <c r="E9">
        <v>173</v>
      </c>
      <c r="H9">
        <f t="shared" si="0"/>
        <v>449</v>
      </c>
      <c r="I9">
        <f t="shared" si="5"/>
        <v>149</v>
      </c>
      <c r="J9">
        <f>_xlfn.IFS(SUM(C9:E9)&lt;1,"",SUM(C9:E9)&gt;=1,SUM($C$6:E9))</f>
        <v>1820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151</v>
      </c>
      <c r="M9">
        <f>IF(COUNT($C$6:E9)&gt;=1,TRUNC(SUM($C$6:E9)/COUNT($C$6:E9)),0)</f>
        <v>151</v>
      </c>
      <c r="N9">
        <f>IF(COUNT($C$6:E9)&lt;=6,0,TRUNC((230-M8)*0.9))</f>
        <v>70</v>
      </c>
      <c r="O9">
        <f>_xlfn.IFS(SUM(C9:E9)&lt;1,"",COUNT($C$6:E9)&gt;9,TRUNC((230-M8)*(0.9)),COUNT($C$6:E9)&lt;=9,0)</f>
        <v>70</v>
      </c>
      <c r="P9">
        <f>_xlfn.IFS(SUM(C9:E9)&lt;1,"",COUNT($C$6:E9)&gt;9,N9*3+H9,COUNT($C$6:E9)&lt;=9,0)</f>
        <v>659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200</v>
      </c>
      <c r="W9">
        <f>IF(COUNT(C9:E9)&lt;1,0,IF(COUNT($C$6:E9)&gt;9,D9+N9,0))</f>
        <v>216</v>
      </c>
      <c r="X9">
        <f>IF(COUNT(C9:E9)&lt;1,0,IF(COUNT($C$6:E9)&gt;9,E9+N9,0))</f>
        <v>243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200</v>
      </c>
      <c r="D10">
        <v>180</v>
      </c>
      <c r="E10">
        <v>144</v>
      </c>
      <c r="F10" t="str">
        <f>IF(COUNT(C10:E10)&lt;1," ",IF(AND(C10&gt;M9,D10&gt;M9,E10&gt;M9,COUNT($C$6:E9)&gt;=12),"*"," "))</f>
        <v xml:space="preserve"> </v>
      </c>
      <c r="H10">
        <f t="shared" si="0"/>
        <v>524</v>
      </c>
      <c r="I10">
        <f t="shared" si="5"/>
        <v>174</v>
      </c>
      <c r="J10">
        <f>_xlfn.IFS(SUM(C10:E10)&lt;1,"",SUM(C10:E10)&gt;=1,SUM($C$6:E10))</f>
        <v>2344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156</v>
      </c>
      <c r="M10">
        <f>IF(COUNT($C$6:E10)&gt;=1,TRUNC(SUM($C$6:E10)/COUNT($C$6:E10)),0)</f>
        <v>156</v>
      </c>
      <c r="N10">
        <f>IF(COUNT($C$6:E10)&lt;=6,0,TRUNC((230-M9)*0.9))</f>
        <v>71</v>
      </c>
      <c r="O10">
        <f>_xlfn.IFS(SUM(C10:E10)&lt;1,"",COUNT($C$6:E10)&gt;9,TRUNC((230-M9)*(0.9)),COUNT($C$6:E10)&lt;=9,0)</f>
        <v>71</v>
      </c>
      <c r="P10">
        <f>_xlfn.IFS(SUM(C10:E10)&lt;1,"",COUNT($C$6:E10)&gt;9,N10*3+H10,COUNT($C$6:E10)&lt;=9,0)</f>
        <v>737</v>
      </c>
      <c r="Q10" t="str">
        <f t="shared" si="1"/>
        <v xml:space="preserve"> </v>
      </c>
      <c r="R10" t="str">
        <f t="shared" si="2"/>
        <v xml:space="preserve"> </v>
      </c>
      <c r="S10">
        <f>IF(COUNT($C$6:E10)&gt;9,IF(P10=MAX($P$6:$P$35),P10," "),"")</f>
        <v>737</v>
      </c>
      <c r="T10" t="str">
        <f t="shared" si="3"/>
        <v xml:space="preserve"> </v>
      </c>
      <c r="V10">
        <f>IF(COUNT(C10:E10)&lt;1,0,IF(COUNT($C$6:E10)&gt;9,C10+N10,0))</f>
        <v>271</v>
      </c>
      <c r="W10">
        <f>IF(COUNT(C10:E10)&lt;1,0,IF(COUNT($C$6:E10)&gt;9,D10+N10,0))</f>
        <v>251</v>
      </c>
      <c r="X10">
        <f>IF(COUNT(C10:E10)&lt;1,0,IF(COUNT($C$6:E10)&gt;9,E10+N10,0))</f>
        <v>215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138</v>
      </c>
      <c r="D11">
        <v>168</v>
      </c>
      <c r="E11">
        <v>182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488</v>
      </c>
      <c r="I11">
        <f t="shared" si="5"/>
        <v>162</v>
      </c>
      <c r="J11">
        <f>_xlfn.IFS(SUM(C11:E11)&lt;1,"",SUM(C11:E11)&gt;=1,SUM($C$6:E11))</f>
        <v>2832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157</v>
      </c>
      <c r="M11">
        <f>IF(COUNT($C$6:E11)&gt;=1,TRUNC(SUM($C$6:E11)/COUNT($C$6:E11)),0)</f>
        <v>157</v>
      </c>
      <c r="N11">
        <f>IF(COUNT($C$6:E11)&lt;=6,0,TRUNC((230-M10)*0.9))</f>
        <v>66</v>
      </c>
      <c r="O11">
        <f>_xlfn.IFS(SUM(C11:E11)&lt;1,"",COUNT($C$6:E11)&gt;9,TRUNC((230-M10)*(0.9)),COUNT($C$6:E11)&lt;=9,0)</f>
        <v>66</v>
      </c>
      <c r="P11">
        <f>_xlfn.IFS(SUM(C11:E11)&lt;1,"",COUNT($C$6:E11)&gt;9,N11*3+H11,COUNT($C$6:E11)&lt;=9,0)</f>
        <v>686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204</v>
      </c>
      <c r="W11">
        <f>IF(COUNT(C11:E11)&lt;1,0,IF(COUNT($C$6:E11)&gt;9,D11+N11,0))</f>
        <v>234</v>
      </c>
      <c r="X11">
        <f>IF(COUNT(C11:E11)&lt;1,0,IF(COUNT($C$6:E11)&gt;9,E11+N11,0))</f>
        <v>248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162</v>
      </c>
      <c r="D12">
        <v>182</v>
      </c>
      <c r="E12">
        <v>160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504</v>
      </c>
      <c r="I12">
        <f t="shared" si="5"/>
        <v>168</v>
      </c>
      <c r="J12">
        <f>_xlfn.IFS(SUM(C12:E12)&lt;1,"",SUM(C12:E12)&gt;=1,SUM($C$6:E12))</f>
        <v>3336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158</v>
      </c>
      <c r="M12">
        <f>IF(COUNT($C$6:E12)&gt;=1,TRUNC(SUM($C$6:E12)/COUNT($C$6:E12)),0)</f>
        <v>158</v>
      </c>
      <c r="N12">
        <f>IF(COUNT($C$6:E12)&lt;=6,0,TRUNC((230-M11)*0.9))</f>
        <v>65</v>
      </c>
      <c r="O12">
        <f>_xlfn.IFS(SUM(C12:E12)&lt;1,"",COUNT($C$6:E12)&gt;9,TRUNC((230-M11)*(0.9)),COUNT($C$6:E12)&lt;=9,0)</f>
        <v>65</v>
      </c>
      <c r="P12">
        <f>_xlfn.IFS(SUM(C12:E12)&lt;1,"",COUNT($C$6:E12)&gt;9,N12*3+H12,COUNT($C$6:E12)&lt;=9,0)</f>
        <v>699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227</v>
      </c>
      <c r="W12">
        <f>IF(COUNT(C12:E12)&lt;1,0,IF(COUNT($C$6:E12)&gt;9,D12+N12,0))</f>
        <v>247</v>
      </c>
      <c r="X12">
        <f>IF(COUNT(C12:E12)&lt;1,0,IF(COUNT($C$6:E12)&gt;9,E12+N12,0))</f>
        <v>225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177</v>
      </c>
      <c r="D13">
        <v>181</v>
      </c>
      <c r="E13">
        <v>139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497</v>
      </c>
      <c r="I13">
        <f t="shared" si="5"/>
        <v>165</v>
      </c>
      <c r="J13">
        <f>_xlfn.IFS(SUM(C13:E13)&lt;1,"",SUM(C13:E13)&gt;=1,SUM($C$6:E13))</f>
        <v>3833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159</v>
      </c>
      <c r="M13">
        <f>IF(COUNT($C$6:E13)&gt;=1,TRUNC(SUM($C$6:E13)/COUNT($C$6:E13)),0)</f>
        <v>159</v>
      </c>
      <c r="N13">
        <f>IF(COUNT($C$6:E13)&lt;=6,0,TRUNC((230-M12)*0.9))</f>
        <v>64</v>
      </c>
      <c r="O13">
        <f>_xlfn.IFS(SUM(C13:E13)&lt;1,"",COUNT($C$6:E13)&gt;9,TRUNC((230-M12)*(0.9)),COUNT($C$6:E13)&lt;=9,0)</f>
        <v>64</v>
      </c>
      <c r="P13">
        <f>_xlfn.IFS(SUM(C13:E13)&lt;1,"",COUNT($C$6:E13)&gt;9,N13*3+H13,COUNT($C$6:E13)&lt;=9,0)</f>
        <v>689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241</v>
      </c>
      <c r="W13">
        <f>IF(COUNT(C13:E13)&lt;1,0,IF(COUNT($C$6:E13)&gt;9,D13+N13,0))</f>
        <v>245</v>
      </c>
      <c r="X13">
        <f>IF(COUNT(C13:E13)&lt;1,0,IF(COUNT($C$6:E13)&gt;9,E13+N13,0))</f>
        <v>203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192</v>
      </c>
      <c r="D14">
        <v>193</v>
      </c>
      <c r="E14">
        <v>109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494</v>
      </c>
      <c r="I14">
        <f t="shared" si="5"/>
        <v>164</v>
      </c>
      <c r="J14">
        <f>_xlfn.IFS(SUM(C14:E14)&lt;1,"",SUM(C14:E14)&gt;=1,SUM($C$6:E14))</f>
        <v>4327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160</v>
      </c>
      <c r="M14">
        <f>IF(COUNT($C$6:E14)&gt;=1,TRUNC(SUM($C$6:E14)/COUNT($C$6:E14)),0)</f>
        <v>160</v>
      </c>
      <c r="N14">
        <f>IF(COUNT($C$6:E14)&lt;=6,0,TRUNC((230-M13)*0.9))</f>
        <v>63</v>
      </c>
      <c r="O14">
        <f>_xlfn.IFS(SUM(C14:E14)&lt;1,"",COUNT($C$6:E14)&gt;9,TRUNC((230-M13)*(0.9)),COUNT($C$6:E14)&lt;=9,0)</f>
        <v>63</v>
      </c>
      <c r="P14">
        <f>_xlfn.IFS(SUM(C14:E14)&lt;1,"",COUNT($C$6:E14)&gt;9,N14*3+H14,COUNT($C$6:E14)&lt;=9,0)</f>
        <v>683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255</v>
      </c>
      <c r="W14">
        <f>IF(COUNT(C14:E14)&lt;1,0,IF(COUNT($C$6:E14)&gt;9,D14+N14,0))</f>
        <v>256</v>
      </c>
      <c r="X14">
        <f>IF(COUNT(C14:E14)&lt;1,0,IF(COUNT($C$6:E14)&gt;9,E14+N14,0))</f>
        <v>172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124</v>
      </c>
      <c r="D15">
        <v>145</v>
      </c>
      <c r="E15">
        <v>137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406</v>
      </c>
      <c r="I15">
        <f t="shared" si="5"/>
        <v>135</v>
      </c>
      <c r="J15">
        <f>_xlfn.IFS(SUM(C15:E15)&lt;1,"",SUM(C15:E15)&gt;=1,SUM($C$6:E15))</f>
        <v>4733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157</v>
      </c>
      <c r="M15">
        <f>IF(COUNT($C$6:E15)&gt;=1,TRUNC(SUM($C$6:E15)/COUNT($C$6:E15)),0)</f>
        <v>157</v>
      </c>
      <c r="N15">
        <f>IF(COUNT($C$6:E15)&lt;=6,0,TRUNC((230-M14)*0.9))</f>
        <v>63</v>
      </c>
      <c r="O15">
        <f>_xlfn.IFS(SUM(C15:E15)&lt;1,"",COUNT($C$6:E15)&gt;9,TRUNC((230-M14)*(0.9)),COUNT($C$6:E15)&lt;=9,0)</f>
        <v>63</v>
      </c>
      <c r="P15">
        <f>_xlfn.IFS(SUM(C15:E15)&lt;1,"",COUNT($C$6:E15)&gt;9,N15*3+H15,COUNT($C$6:E15)&lt;=9,0)</f>
        <v>595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187</v>
      </c>
      <c r="W15">
        <f>IF(COUNT(C15:E15)&lt;1,0,IF(COUNT($C$6:E15)&gt;9,D15+N15,0))</f>
        <v>208</v>
      </c>
      <c r="X15">
        <f>IF(COUNT(C15:E15)&lt;1,0,IF(COUNT($C$6:E15)&gt;9,E15+N15,0))</f>
        <v>200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149</v>
      </c>
      <c r="D16">
        <v>164</v>
      </c>
      <c r="E16">
        <v>122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435</v>
      </c>
      <c r="I16">
        <f t="shared" si="5"/>
        <v>145</v>
      </c>
      <c r="J16">
        <f>_xlfn.IFS(SUM(C16:E16)&lt;1,"",SUM(C16:E16)&gt;=1,SUM($C$6:E16))</f>
        <v>5168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156</v>
      </c>
      <c r="M16">
        <f>IF(COUNT($C$6:E16)&gt;=1,TRUNC(SUM($C$6:E16)/COUNT($C$6:E16)),0)</f>
        <v>156</v>
      </c>
      <c r="N16">
        <f>IF(COUNT($C$6:E16)&lt;=6,0,TRUNC((230-M15)*0.9))</f>
        <v>65</v>
      </c>
      <c r="O16">
        <f>_xlfn.IFS(SUM(C16:E16)&lt;1,"",COUNT($C$6:E16)&gt;9,TRUNC((230-M15)*(0.9)),COUNT($C$6:E16)&lt;=9,0)</f>
        <v>65</v>
      </c>
      <c r="P16">
        <f>_xlfn.IFS(SUM(C16:E16)&lt;1,"",COUNT($C$6:E16)&gt;9,N16*3+H16,COUNT($C$6:E16)&lt;=9,0)</f>
        <v>630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214</v>
      </c>
      <c r="W16">
        <f>IF(COUNT(C16:E16)&lt;1,0,IF(COUNT($C$6:E16)&gt;9,D16+N16,0))</f>
        <v>229</v>
      </c>
      <c r="X16">
        <f>IF(COUNT(C16:E16)&lt;1,0,IF(COUNT($C$6:E16)&gt;9,E16+N16,0))</f>
        <v>187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153</v>
      </c>
      <c r="D17">
        <v>148</v>
      </c>
      <c r="E17">
        <v>158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459</v>
      </c>
      <c r="I17">
        <f t="shared" si="5"/>
        <v>153</v>
      </c>
      <c r="J17">
        <f>_xlfn.IFS(SUM(C17:E17)&lt;1,"",SUM(C17:E17)&gt;=1,SUM($C$6:E17))</f>
        <v>5627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156</v>
      </c>
      <c r="M17">
        <f>IF(COUNT($C$6:E17)&gt;=1,TRUNC(SUM($C$6:E17)/COUNT($C$6:E17)),0)</f>
        <v>156</v>
      </c>
      <c r="N17">
        <f>IF(COUNT($C$6:E17)&lt;=6,0,TRUNC((230-M16)*0.9))</f>
        <v>66</v>
      </c>
      <c r="O17">
        <f>_xlfn.IFS(SUM(C17:E17)&lt;1,"",COUNT($C$6:E17)&gt;9,TRUNC((230-M16)*(0.9)),COUNT($C$6:E17)&lt;=9,0)</f>
        <v>66</v>
      </c>
      <c r="P17">
        <f>_xlfn.IFS(SUM(C17:E17)&lt;1,"",COUNT($C$6:E17)&gt;9,N17*3+H17,COUNT($C$6:E17)&lt;=9,0)</f>
        <v>657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219</v>
      </c>
      <c r="W17">
        <f>IF(COUNT(C17:E17)&lt;1,0,IF(COUNT($C$6:E17)&gt;9,D17+N17,0))</f>
        <v>214</v>
      </c>
      <c r="X17">
        <f>IF(COUNT(C17:E17)&lt;1,0,IF(COUNT($C$6:E17)&gt;9,E17+N17,0))</f>
        <v>224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124</v>
      </c>
      <c r="D18">
        <v>134</v>
      </c>
      <c r="E18">
        <v>149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407</v>
      </c>
      <c r="I18">
        <f t="shared" si="5"/>
        <v>135</v>
      </c>
      <c r="J18">
        <f>_xlfn.IFS(SUM(C18:E18)&lt;1,"",SUM(C18:E18)&gt;=1,SUM($C$6:E18))</f>
        <v>6034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154</v>
      </c>
      <c r="M18">
        <f>IF(COUNT($C$6:E18)&gt;=1,TRUNC(SUM($C$6:E18)/COUNT($C$6:E18)),0)</f>
        <v>154</v>
      </c>
      <c r="N18">
        <f>IF(COUNT($C$6:E18)&lt;=6,0,TRUNC((230-M17)*0.9))</f>
        <v>66</v>
      </c>
      <c r="O18">
        <f>_xlfn.IFS(SUM(C18:E18)&lt;1,"",COUNT($C$6:E18)&gt;9,TRUNC((230-M17)*(0.9)),COUNT($C$6:E18)&lt;=9,0)</f>
        <v>66</v>
      </c>
      <c r="P18">
        <f>_xlfn.IFS(SUM(C18:E18)&lt;1,"",COUNT($C$6:E18)&gt;9,N18*3+H18,COUNT($C$6:E18)&lt;=9,0)</f>
        <v>605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190</v>
      </c>
      <c r="W18">
        <f>IF(COUNT(C18:E18)&lt;1,0,IF(COUNT($C$6:E18)&gt;9,D18+N18,0))</f>
        <v>200</v>
      </c>
      <c r="X18">
        <f>IF(COUNT(C18:E18)&lt;1,0,IF(COUNT($C$6:E18)&gt;9,E18+N18,0))</f>
        <v>215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131</v>
      </c>
      <c r="D19">
        <v>149</v>
      </c>
      <c r="E19">
        <v>180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460</v>
      </c>
      <c r="I19">
        <f t="shared" si="5"/>
        <v>153</v>
      </c>
      <c r="J19">
        <f>_xlfn.IFS(SUM(C19:E19)&lt;1,"",SUM(C19:E19)&gt;=1,SUM($C$6:E19))</f>
        <v>6494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154</v>
      </c>
      <c r="M19">
        <f>IF(COUNT($C$6:E19)&gt;=1,TRUNC(SUM($C$6:E19)/COUNT($C$6:E19)),0)</f>
        <v>154</v>
      </c>
      <c r="N19">
        <f>IF(COUNT($C$6:E19)&lt;=6,0,TRUNC((230-M18)*0.9))</f>
        <v>68</v>
      </c>
      <c r="O19">
        <f>_xlfn.IFS(SUM(C19:E19)&lt;1,"",COUNT($C$6:E19)&gt;9,TRUNC((230-M18)*(0.9)),COUNT($C$6:E19)&lt;=9,0)</f>
        <v>68</v>
      </c>
      <c r="P19">
        <f>_xlfn.IFS(SUM(C19:E19)&lt;1,"",COUNT($C$6:E19)&gt;9,N19*3+H19,COUNT($C$6:E19)&lt;=9,0)</f>
        <v>664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199</v>
      </c>
      <c r="W19">
        <f>IF(COUNT(C19:E19)&lt;1,0,IF(COUNT($C$6:E19)&gt;9,D19+N19,0))</f>
        <v>217</v>
      </c>
      <c r="X19">
        <f>IF(COUNT(C19:E19)&lt;1,0,IF(COUNT($C$6:E19)&gt;9,E19+N19,0))</f>
        <v>248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167</v>
      </c>
      <c r="D20">
        <v>157</v>
      </c>
      <c r="E20">
        <v>154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478</v>
      </c>
      <c r="I20">
        <f t="shared" si="5"/>
        <v>159</v>
      </c>
      <c r="J20">
        <f>_xlfn.IFS(SUM(C20:E20)&lt;1,"",SUM(C20:E20)&gt;=1,SUM($C$6:E20))</f>
        <v>6972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154</v>
      </c>
      <c r="M20">
        <f>IF(COUNT($C$6:E20)&gt;=1,TRUNC(SUM($C$6:E20)/COUNT($C$6:E20)),0)</f>
        <v>154</v>
      </c>
      <c r="N20">
        <f>IF(COUNT($C$6:E20)&lt;=6,0,TRUNC((230-M19)*0.9))</f>
        <v>68</v>
      </c>
      <c r="O20">
        <f>_xlfn.IFS(SUM(C20:E20)&lt;1,"",COUNT($C$6:E20)&gt;9,TRUNC((230-M19)*(0.9)),COUNT($C$6:E20)&lt;=9,0)</f>
        <v>68</v>
      </c>
      <c r="P20">
        <f>_xlfn.IFS(SUM(C20:E20)&lt;1,"",COUNT($C$6:E20)&gt;9,N20*3+H20,COUNT($C$6:E20)&lt;=9,0)</f>
        <v>682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235</v>
      </c>
      <c r="W20">
        <f>IF(COUNT(C20:E20)&lt;1,0,IF(COUNT($C$6:E20)&gt;9,D20+N20,0))</f>
        <v>225</v>
      </c>
      <c r="X20">
        <f>IF(COUNT(C20:E20)&lt;1,0,IF(COUNT($C$6:E20)&gt;9,E20+N20,0))</f>
        <v>222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149</v>
      </c>
      <c r="D21">
        <v>158</v>
      </c>
      <c r="E21">
        <v>181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488</v>
      </c>
      <c r="I21">
        <f t="shared" si="5"/>
        <v>162</v>
      </c>
      <c r="J21">
        <f>_xlfn.IFS(SUM(C21:E21)&lt;1,"",SUM(C21:E21)&gt;=1,SUM($C$6:E21))</f>
        <v>7460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155</v>
      </c>
      <c r="M21">
        <f>IF(COUNT($C$6:E21)&gt;=1,TRUNC(SUM($C$6:E21)/COUNT($C$6:E21)),0)</f>
        <v>155</v>
      </c>
      <c r="N21">
        <f>IF(COUNT($C$6:E21)&lt;=6,0,TRUNC((230-M20)*0.9))</f>
        <v>68</v>
      </c>
      <c r="O21">
        <f>_xlfn.IFS(SUM(C21:E21)&lt;1,"",COUNT($C$6:E21)&gt;9,TRUNC((230-M20)*(0.9)),COUNT($C$6:E21)&lt;=9,0)</f>
        <v>68</v>
      </c>
      <c r="P21">
        <f>_xlfn.IFS(SUM(C21:E21)&lt;1,"",COUNT($C$6:E21)&gt;9,N21*3+H21,COUNT($C$6:E21)&lt;=9,0)</f>
        <v>692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217</v>
      </c>
      <c r="W21">
        <f>IF(COUNT(C21:E21)&lt;1,0,IF(COUNT($C$6:E21)&gt;9,D21+N21,0))</f>
        <v>226</v>
      </c>
      <c r="X21">
        <f>IF(COUNT(C21:E21)&lt;1,0,IF(COUNT($C$6:E21)&gt;9,E21+N21,0))</f>
        <v>249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117</v>
      </c>
      <c r="D22">
        <v>126</v>
      </c>
      <c r="E22">
        <v>153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396</v>
      </c>
      <c r="I22">
        <f t="shared" si="5"/>
        <v>132</v>
      </c>
      <c r="J22">
        <f>_xlfn.IFS(SUM(C22:E22)&lt;1,"",SUM(C22:E22)&gt;=1,SUM($C$6:E22))</f>
        <v>7856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154</v>
      </c>
      <c r="M22">
        <f>IF(COUNT($C$6:E22)&gt;=1,TRUNC(SUM($C$6:E22)/COUNT($C$6:E22)),0)</f>
        <v>154</v>
      </c>
      <c r="N22">
        <f>IF(COUNT($C$6:E22)&lt;=6,0,TRUNC((230-M21)*0.9))</f>
        <v>67</v>
      </c>
      <c r="O22">
        <f>_xlfn.IFS(SUM(C22:E22)&lt;1,"",COUNT($C$6:E22)&gt;9,TRUNC((230-M21)*(0.9)),COUNT($C$6:E22)&lt;=9,0)</f>
        <v>67</v>
      </c>
      <c r="P22">
        <f>_xlfn.IFS(SUM(C22:E22)&lt;1,"",COUNT($C$6:E22)&gt;9,N22*3+H22,COUNT($C$6:E22)&lt;=9,0)</f>
        <v>597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184</v>
      </c>
      <c r="W22">
        <f>IF(COUNT(C22:E22)&lt;1,0,IF(COUNT($C$6:E22)&gt;9,D22+N22,0))</f>
        <v>193</v>
      </c>
      <c r="X22">
        <f>IF(COUNT(C22:E22)&lt;1,0,IF(COUNT($C$6:E22)&gt;9,E22+N22,0))</f>
        <v>220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134</v>
      </c>
      <c r="D23">
        <v>141</v>
      </c>
      <c r="E23">
        <v>181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456</v>
      </c>
      <c r="I23">
        <f t="shared" si="5"/>
        <v>152</v>
      </c>
      <c r="J23">
        <f>_xlfn.IFS(SUM(C23:E23)&lt;1,"",SUM(C23:E23)&gt;=1,SUM($C$6:E23))</f>
        <v>8312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153</v>
      </c>
      <c r="M23">
        <f>IF(COUNT($C$6:E23)&gt;=1,TRUNC(SUM($C$6:E23)/COUNT($C$6:E23)),0)</f>
        <v>153</v>
      </c>
      <c r="N23">
        <f>IF(COUNT($C$6:E23)&lt;=6,0,TRUNC((230-M22)*0.9))</f>
        <v>68</v>
      </c>
      <c r="O23">
        <f>_xlfn.IFS(SUM(C23:E23)&lt;1,"",COUNT($C$6:E23)&gt;9,TRUNC((230-M22)*(0.9)),COUNT($C$6:E23)&lt;=9,0)</f>
        <v>68</v>
      </c>
      <c r="P23">
        <f>_xlfn.IFS(SUM(C23:E23)&lt;1,"",COUNT($C$6:E23)&gt;9,N23*3+H23,COUNT($C$6:E23)&lt;=9,0)</f>
        <v>660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202</v>
      </c>
      <c r="W23">
        <f>IF(COUNT(C23:E23)&lt;1,0,IF(COUNT($C$6:E23)&gt;9,D23+N23,0))</f>
        <v>209</v>
      </c>
      <c r="X23">
        <f>IF(COUNT(C23:E23)&lt;1,0,IF(COUNT($C$6:E23)&gt;9,E23+N23,0))</f>
        <v>249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133</v>
      </c>
      <c r="D24">
        <v>160</v>
      </c>
      <c r="E24">
        <v>157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450</v>
      </c>
      <c r="I24">
        <f t="shared" si="5"/>
        <v>150</v>
      </c>
      <c r="J24">
        <f>_xlfn.IFS(SUM(C24:E24)&lt;1,"",SUM(C24:E24)&gt;=1,SUM($C$6:E24))</f>
        <v>8762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153</v>
      </c>
      <c r="M24">
        <f>IF(COUNT($C$6:E24)&gt;=1,TRUNC(SUM($C$6:E24)/COUNT($C$6:E24)),0)</f>
        <v>153</v>
      </c>
      <c r="N24">
        <f>IF(COUNT($C$6:E24)&lt;=6,0,TRUNC((230-M23)*0.9))</f>
        <v>69</v>
      </c>
      <c r="O24">
        <f>_xlfn.IFS(SUM(C24:E24)&lt;1,"",COUNT($C$6:E24)&gt;9,TRUNC((230-M23)*(0.9)),COUNT($C$6:E24)&lt;=9,0)</f>
        <v>69</v>
      </c>
      <c r="P24">
        <f>_xlfn.IFS(SUM(C24:E24)&lt;1,"",COUNT($C$6:E24)&gt;9,N24*3+H24,COUNT($C$6:E24)&lt;=9,0)</f>
        <v>657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202</v>
      </c>
      <c r="W24">
        <f>IF(COUNT(C24:E24)&lt;1,0,IF(COUNT($C$6:E24)&gt;9,D24+N24,0))</f>
        <v>229</v>
      </c>
      <c r="X24">
        <f>IF(COUNT(C24:E24)&lt;1,0,IF(COUNT($C$6:E24)&gt;9,E24+N24,0))</f>
        <v>226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125</v>
      </c>
      <c r="D25">
        <v>173</v>
      </c>
      <c r="E25">
        <v>196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494</v>
      </c>
      <c r="I25">
        <f t="shared" si="5"/>
        <v>164</v>
      </c>
      <c r="J25">
        <f>_xlfn.IFS(SUM(C25:E25)&lt;1,"",SUM(C25:E25)&gt;=1,SUM($C$6:E25))</f>
        <v>9256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154</v>
      </c>
      <c r="M25">
        <f>IF(COUNT($C$6:E25)&gt;=1,TRUNC(SUM($C$6:E25)/COUNT($C$6:E25)),0)</f>
        <v>154</v>
      </c>
      <c r="N25">
        <f>IF(COUNT($C$6:E25)&lt;=6,0,TRUNC((230-M24)*0.9))</f>
        <v>69</v>
      </c>
      <c r="O25">
        <f>_xlfn.IFS(SUM(C25:E25)&lt;1,"",COUNT($C$6:E25)&gt;9,TRUNC((230-M24)*(0.9)),COUNT($C$6:E25)&lt;=9,0)</f>
        <v>69</v>
      </c>
      <c r="P25">
        <f>_xlfn.IFS(SUM(C25:E25)&lt;1,"",COUNT($C$6:E25)&gt;9,N25*3+H25,COUNT($C$6:E25)&lt;=9,0)</f>
        <v>701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194</v>
      </c>
      <c r="W25">
        <f>IF(COUNT(C25:E25)&lt;1,0,IF(COUNT($C$6:E25)&gt;9,D25+N25,0))</f>
        <v>242</v>
      </c>
      <c r="X25">
        <f>IF(COUNT(C25:E25)&lt;1,0,IF(COUNT($C$6:E25)&gt;9,E25+N25,0))</f>
        <v>265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162</v>
      </c>
      <c r="D26">
        <v>168</v>
      </c>
      <c r="E26">
        <v>144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474</v>
      </c>
      <c r="I26">
        <f t="shared" si="5"/>
        <v>158</v>
      </c>
      <c r="J26">
        <f>_xlfn.IFS(SUM(C26:E26)&lt;1,"",SUM(C26:E26)&gt;=1,SUM($C$6:E26))</f>
        <v>9730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154</v>
      </c>
      <c r="M26">
        <f>IF(COUNT($C$6:E26)&gt;=1,TRUNC(SUM($C$6:E26)/COUNT($C$6:E26)),0)</f>
        <v>154</v>
      </c>
      <c r="N26">
        <f>IF(COUNT($C$6:E26)&lt;=6,0,TRUNC((230-M25)*0.9))</f>
        <v>68</v>
      </c>
      <c r="O26">
        <f>_xlfn.IFS(SUM(C26:E26)&lt;1,"",COUNT($C$6:E26)&gt;9,TRUNC((230-M25)*(0.9)),COUNT($C$6:E26)&lt;=9,0)</f>
        <v>68</v>
      </c>
      <c r="P26">
        <f>_xlfn.IFS(SUM(C26:E26)&lt;1,"",COUNT($C$6:E26)&gt;9,N26*3+H26,COUNT($C$6:E26)&lt;=9,0)</f>
        <v>678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230</v>
      </c>
      <c r="W26">
        <f>IF(COUNT(C26:E26)&lt;1,0,IF(COUNT($C$6:E26)&gt;9,D26+N26,0))</f>
        <v>236</v>
      </c>
      <c r="X26">
        <f>IF(COUNT(C26:E26)&lt;1,0,IF(COUNT($C$6:E26)&gt;9,E26+N26,0))</f>
        <v>212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154</v>
      </c>
      <c r="N27">
        <f>IF(COUNT($C$6:E27)&lt;=6,0,TRUNC((230-M26)*0.9))</f>
        <v>68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190</v>
      </c>
      <c r="D28">
        <v>157</v>
      </c>
      <c r="E28">
        <v>157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504</v>
      </c>
      <c r="I28">
        <f t="shared" si="5"/>
        <v>168</v>
      </c>
      <c r="J28">
        <f>_xlfn.IFS(SUM(C28:E28)&lt;1,"",SUM(C28:E28)&gt;=1,SUM($C$6:E28))</f>
        <v>10234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155</v>
      </c>
      <c r="M28">
        <f>IF(COUNT($C$6:E28)&gt;=1,TRUNC(SUM($C$6:E28)/COUNT($C$6:E28)),0)</f>
        <v>155</v>
      </c>
      <c r="N28">
        <f>IF(COUNT($C$6:E28)&lt;=6,0,TRUNC((230-M27)*0.9))</f>
        <v>68</v>
      </c>
      <c r="O28">
        <f>_xlfn.IFS(SUM(C28:E28)&lt;1,"",COUNT($C$6:E28)&gt;9,TRUNC((230-M27)*(0.9)),COUNT($C$6:E28)&lt;=9,0)</f>
        <v>68</v>
      </c>
      <c r="P28">
        <f>_xlfn.IFS(SUM(C28:E28)&lt;1,"",COUNT($C$6:E28)&gt;9,N28*3+H28,COUNT($C$6:E28)&lt;=9,0)</f>
        <v>708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258</v>
      </c>
      <c r="W28">
        <f>IF(COUNT(C28:E28)&lt;1,0,IF(COUNT($C$6:E28)&gt;9,D28+N28,0))</f>
        <v>225</v>
      </c>
      <c r="X28">
        <f>IF(COUNT(C28:E28)&lt;1,0,IF(COUNT($C$6:E28)&gt;9,E28+N28,0))</f>
        <v>225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158</v>
      </c>
      <c r="D29">
        <v>192</v>
      </c>
      <c r="E29">
        <v>156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506</v>
      </c>
      <c r="I29">
        <f t="shared" si="5"/>
        <v>168</v>
      </c>
      <c r="J29">
        <f>_xlfn.IFS(SUM(C29:E29)&lt;1,"",SUM(C29:E29)&gt;=1,SUM($C$6:E29))</f>
        <v>10740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155</v>
      </c>
      <c r="M29">
        <f>IF(COUNT($C$6:E29)&gt;=1,TRUNC(SUM($C$6:E29)/COUNT($C$6:E29)),0)</f>
        <v>155</v>
      </c>
      <c r="N29">
        <f>IF(COUNT($C$6:E29)&lt;=6,0,TRUNC((230-M28)*0.9))</f>
        <v>67</v>
      </c>
      <c r="O29">
        <f>_xlfn.IFS(SUM(C29:E29)&lt;1,"",COUNT($C$6:E29)&gt;9,TRUNC((230-M28)*(0.9)),COUNT($C$6:E29)&lt;=9,0)</f>
        <v>67</v>
      </c>
      <c r="P29">
        <f>_xlfn.IFS(SUM(C29:E29)&lt;1,"",COUNT($C$6:E29)&gt;9,N29*3+H29,COUNT($C$6:E29)&lt;=9,0)</f>
        <v>707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225</v>
      </c>
      <c r="W29">
        <f>IF(COUNT(C29:E29)&lt;1,0,IF(COUNT($C$6:E29)&gt;9,D29+N29,0))</f>
        <v>259</v>
      </c>
      <c r="X29">
        <f>IF(COUNT(C29:E29)&lt;1,0,IF(COUNT($C$6:E29)&gt;9,E29+N29,0))</f>
        <v>223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179</v>
      </c>
      <c r="D30">
        <v>130</v>
      </c>
      <c r="E30">
        <v>173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482</v>
      </c>
      <c r="I30">
        <f t="shared" si="5"/>
        <v>160</v>
      </c>
      <c r="J30">
        <f>_xlfn.IFS(SUM(C30:E30)&lt;1,"",SUM(C30:E30)&gt;=1,SUM($C$6:E30))</f>
        <v>11222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155</v>
      </c>
      <c r="M30">
        <f>IF(COUNT($C$6:E30)&gt;=1,TRUNC(SUM($C$6:E30)/COUNT($C$6:E30)),0)</f>
        <v>155</v>
      </c>
      <c r="N30">
        <f>IF(COUNT($C$6:E30)&lt;=6,0,TRUNC((230-M29)*0.9))</f>
        <v>67</v>
      </c>
      <c r="O30">
        <f>_xlfn.IFS(SUM(C30:E30)&lt;1,"",COUNT($C$6:E30)&gt;9,TRUNC((230-M29)*(0.9)),COUNT($C$6:E30)&lt;=9,0)</f>
        <v>67</v>
      </c>
      <c r="P30">
        <f>_xlfn.IFS(SUM(C30:E30)&lt;1,"",COUNT($C$6:E30)&gt;9,N30*3+H30,COUNT($C$6:E30)&lt;=9,0)</f>
        <v>683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246</v>
      </c>
      <c r="W30">
        <f>IF(COUNT(C30:E30)&lt;1,0,IF(COUNT($C$6:E30)&gt;9,D30+N30,0))</f>
        <v>197</v>
      </c>
      <c r="X30">
        <f>IF(COUNT(C30:E30)&lt;1,0,IF(COUNT($C$6:E30)&gt;9,E30+N30,0))</f>
        <v>240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212</v>
      </c>
      <c r="D31">
        <v>147</v>
      </c>
      <c r="E31">
        <v>140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499</v>
      </c>
      <c r="I31">
        <f t="shared" si="5"/>
        <v>166</v>
      </c>
      <c r="J31">
        <f>_xlfn.IFS(SUM(C31:E31)&lt;1,"",SUM(C31:E31)&gt;=1,SUM($C$6:E31))</f>
        <v>11721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156</v>
      </c>
      <c r="M31">
        <f>IF(COUNT($C$6:E31)&gt;=1,TRUNC(SUM($C$6:E31)/COUNT($C$6:E31)),0)</f>
        <v>156</v>
      </c>
      <c r="N31">
        <f>IF(COUNT($C$6:E31)&lt;=6,0,TRUNC((230-M30)*0.9))</f>
        <v>67</v>
      </c>
      <c r="O31">
        <f>_xlfn.IFS(SUM(C31:E31)&lt;1,"",COUNT($C$6:E31)&gt;9,TRUNC((230-M30)*(0.9)),COUNT($C$6:E31)&lt;=9,0)</f>
        <v>67</v>
      </c>
      <c r="P31">
        <f>_xlfn.IFS(SUM(C31:E31)&lt;1,"",COUNT($C$6:E31)&gt;9,N31*3+H31,COUNT($C$6:E31)&lt;=9,0)</f>
        <v>700</v>
      </c>
      <c r="Q31" t="str">
        <f t="shared" si="1"/>
        <v xml:space="preserve"> </v>
      </c>
      <c r="R31">
        <f t="shared" si="2"/>
        <v>212</v>
      </c>
      <c r="S31" t="str">
        <f>IF(COUNT($C$6:E31)&gt;9,IF(P31=MAX($P$6:$P$35),P31," "),"")</f>
        <v xml:space="preserve"> </v>
      </c>
      <c r="T31">
        <f t="shared" si="3"/>
        <v>279</v>
      </c>
      <c r="V31">
        <f>IF(COUNT(C31:E31)&lt;1,0,IF(COUNT($C$6:E31)&gt;9,C31+N31,0))</f>
        <v>279</v>
      </c>
      <c r="W31">
        <f>IF(COUNT(C31:E31)&lt;1,0,IF(COUNT($C$6:E31)&gt;9,D31+N31,0))</f>
        <v>214</v>
      </c>
      <c r="X31">
        <f>IF(COUNT(C31:E31)&lt;1,0,IF(COUNT($C$6:E31)&gt;9,E31+N31,0))</f>
        <v>207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212</v>
      </c>
      <c r="D32">
        <v>192</v>
      </c>
      <c r="E32">
        <v>124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528</v>
      </c>
      <c r="I32">
        <f t="shared" si="5"/>
        <v>176</v>
      </c>
      <c r="J32">
        <f>_xlfn.IFS(SUM(C32:E32)&lt;1,"",SUM(C32:E32)&gt;=1,SUM($C$6:E32))</f>
        <v>12249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157</v>
      </c>
      <c r="M32">
        <f>IF(COUNT($C$6:E32)&gt;=1,TRUNC(SUM($C$6:E32)/COUNT($C$6:E32)),0)</f>
        <v>157</v>
      </c>
      <c r="N32">
        <f>IF(COUNT($C$6:E32)&lt;=6,0,TRUNC((230-M31)*0.9))</f>
        <v>66</v>
      </c>
      <c r="O32">
        <f>_xlfn.IFS(SUM(C32:E32)&lt;1,"",COUNT($C$6:E32)&gt;9,TRUNC((230-M31)*(0.9)),COUNT($C$6:E32)&lt;=9,0)</f>
        <v>66</v>
      </c>
      <c r="P32">
        <f>_xlfn.IFS(SUM(C32:E32)&lt;1,"",COUNT($C$6:E32)&gt;9,N32*3+H32,COUNT($C$6:E32)&lt;=9,0)</f>
        <v>726</v>
      </c>
      <c r="Q32">
        <f t="shared" si="1"/>
        <v>528</v>
      </c>
      <c r="R32">
        <f t="shared" si="2"/>
        <v>212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278</v>
      </c>
      <c r="W32">
        <f>IF(COUNT(C32:E32)&lt;1,0,IF(COUNT($C$6:E32)&gt;9,D32+N32,0))</f>
        <v>258</v>
      </c>
      <c r="X32">
        <f>IF(COUNT(C32:E32)&lt;1,0,IF(COUNT($C$6:E32)&gt;9,E32+N32,0))</f>
        <v>190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157</v>
      </c>
      <c r="N33">
        <f>IF(COUNT($C$6:E33)&lt;=6,0,TRUNC((230-M32)*0.9))</f>
        <v>65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1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142</v>
      </c>
      <c r="D34">
        <v>202</v>
      </c>
      <c r="E34">
        <v>127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471</v>
      </c>
      <c r="I34">
        <f t="shared" si="5"/>
        <v>157</v>
      </c>
      <c r="J34">
        <f>_xlfn.IFS(SUM(C34:E34)&lt;1,"",SUM(C34:E34)&gt;=1,SUM($C$6:E34))</f>
        <v>12720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157</v>
      </c>
      <c r="M34">
        <f>IF(COUNT($C$6:E34)&gt;=1,TRUNC(SUM($C$6:E34)/COUNT($C$6:E34)),0)</f>
        <v>157</v>
      </c>
      <c r="N34">
        <f>IF(COUNT($C$6:E34)&lt;=6,0,TRUNC((230-M33)*0.9))</f>
        <v>65</v>
      </c>
      <c r="O34">
        <f>_xlfn.IFS(SUM(C34:E34)&lt;1,"",COUNT($C$6:E34)&gt;9,TRUNC((230-M33)*(0.9)),COUNT($C$6:E34)&lt;=9,0)</f>
        <v>65</v>
      </c>
      <c r="P34">
        <f>_xlfn.IFS(SUM(C34:E34)&lt;1,"",COUNT($C$6:E34)&gt;9,N34*3+H34,COUNT($C$6:E34)&lt;=9,0)</f>
        <v>666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207</v>
      </c>
      <c r="W34">
        <f>IF(COUNT(C34:E34)&lt;1,0,IF(COUNT($C$6:E34)&gt;9,D34+N34,0))</f>
        <v>267</v>
      </c>
      <c r="X34">
        <f>IF(COUNT(C34:E34)&lt;1,0,IF(COUNT($C$6:E34)&gt;9,E34+N34,0))</f>
        <v>192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189</v>
      </c>
      <c r="D35">
        <v>171</v>
      </c>
      <c r="E35">
        <v>150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510</v>
      </c>
      <c r="I35">
        <f t="shared" si="5"/>
        <v>170</v>
      </c>
      <c r="J35">
        <f>_xlfn.IFS(SUM(C35:E35)&lt;1,"",SUM(C35:E35)&gt;=1,SUM($C$6:E35))</f>
        <v>13230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157</v>
      </c>
      <c r="M35">
        <f>IF(COUNT($C$6:E35)&gt;=1,TRUNC(SUM($C$6:E35)/COUNT($C$6:E35)),0)</f>
        <v>157</v>
      </c>
      <c r="N35">
        <f>IF(COUNT($C$6:E35)&lt;=6,0,TRUNC((230-M34)*0.9))</f>
        <v>65</v>
      </c>
      <c r="O35">
        <f>_xlfn.IFS(SUM(C35:E35)&lt;1,"",COUNT($C$6:E35)&gt;9,TRUNC((230-M34)*(0.9)),COUNT($C$6:E35)&lt;=9,0)</f>
        <v>65</v>
      </c>
      <c r="P35">
        <f>_xlfn.IFS(SUM(C35:E35)&lt;1,"",COUNT($C$6:E35)&gt;9,N35*3+H35,COUNT($C$6:E35)&lt;=9,0)</f>
        <v>705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254</v>
      </c>
      <c r="W35">
        <f>IF(COUNT(C35:E35)&lt;1,0,IF(COUNT($C$6:E35)&gt;9,D35+N35,0))</f>
        <v>236</v>
      </c>
      <c r="X35">
        <f>IF(COUNT(C35:E35)&lt;1,0,IF(COUNT($C$6:E35)&gt;9,E35+N35,0))</f>
        <v>215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157.42857142857142</v>
      </c>
      <c r="D36" s="2">
        <f>(IF(COUNT(D6:D35)=0," ",(SUM(D6:D35))/COUNT(D6:D35)))</f>
        <v>161.60714285714286</v>
      </c>
      <c r="E36" s="2">
        <f>(IF(COUNT(E6:E35)=0," ",(SUM(E6:E35))/COUNT(E6:E35)))</f>
        <v>153.46428571428572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57CD-E0BF-4226-A777-7750945F98B0}">
  <dimension ref="A1:J72"/>
  <sheetViews>
    <sheetView topLeftCell="A40" workbookViewId="0">
      <selection activeCell="F28" sqref="F28"/>
    </sheetView>
  </sheetViews>
  <sheetFormatPr defaultRowHeight="12.75" x14ac:dyDescent="0.2"/>
  <cols>
    <col min="1" max="1" width="16.7109375" customWidth="1"/>
    <col min="2" max="2" width="4.42578125" customWidth="1"/>
    <col min="3" max="3" width="4.5703125" customWidth="1"/>
    <col min="4" max="4" width="7.140625" customWidth="1"/>
    <col min="5" max="5" width="7.28515625" customWidth="1"/>
    <col min="6" max="6" width="18.85546875" customWidth="1"/>
    <col min="8" max="8" width="17.7109375" customWidth="1"/>
    <col min="9" max="9" width="11.42578125" customWidth="1"/>
  </cols>
  <sheetData>
    <row r="1" spans="1:10" x14ac:dyDescent="0.2">
      <c r="A1" s="10" t="s">
        <v>131</v>
      </c>
      <c r="B1" s="10" t="s">
        <v>128</v>
      </c>
      <c r="C1" s="10" t="s">
        <v>134</v>
      </c>
      <c r="D1" s="10" t="s">
        <v>135</v>
      </c>
      <c r="E1" s="8">
        <v>16</v>
      </c>
      <c r="F1" t="s">
        <v>93</v>
      </c>
      <c r="G1" s="8">
        <f t="shared" ref="G1:G32" ca="1" si="0">IF(INDIRECT("'" &amp; $A1 &amp; "'!" &amp; C1)&gt;1,(INDIRECT("'" &amp; $A1 &amp; "'!" &amp; C1))," ")</f>
        <v>30</v>
      </c>
      <c r="H1" s="8" t="str">
        <f t="shared" ref="H1:H32" ca="1" si="1">IF(INDIRECT("'" &amp; $A1 &amp; "'!" &amp; D1)&gt;1,(INDIRECT("'" &amp; $A1 &amp; "'!" &amp; D1))," ")</f>
        <v>No</v>
      </c>
      <c r="I1">
        <f t="shared" ref="I1:I32" ca="1" si="2">IF(INDIRECT("'" &amp; $A1 &amp; "'!" &amp; B1)&gt;1,(INDIRECT("'" &amp; $A1 &amp; "'!" &amp; B1))," ")</f>
        <v>5</v>
      </c>
    </row>
    <row r="2" spans="1:10" x14ac:dyDescent="0.2">
      <c r="A2" s="10" t="s">
        <v>174</v>
      </c>
      <c r="B2" s="10" t="s">
        <v>128</v>
      </c>
      <c r="C2" s="10" t="s">
        <v>134</v>
      </c>
      <c r="D2" s="10" t="s">
        <v>135</v>
      </c>
      <c r="E2" s="8">
        <v>10</v>
      </c>
      <c r="F2" t="s">
        <v>79</v>
      </c>
      <c r="G2" s="8">
        <f t="shared" ca="1" si="0"/>
        <v>30</v>
      </c>
      <c r="H2" s="8" t="str">
        <f t="shared" ca="1" si="1"/>
        <v>No</v>
      </c>
      <c r="I2">
        <f t="shared" ca="1" si="2"/>
        <v>6</v>
      </c>
    </row>
    <row r="3" spans="1:10" x14ac:dyDescent="0.2">
      <c r="A3" s="10" t="s">
        <v>171</v>
      </c>
      <c r="B3" s="10" t="s">
        <v>128</v>
      </c>
      <c r="C3" s="10" t="s">
        <v>134</v>
      </c>
      <c r="D3" s="10" t="s">
        <v>135</v>
      </c>
      <c r="E3" s="8">
        <v>10</v>
      </c>
      <c r="F3" t="s">
        <v>77</v>
      </c>
      <c r="G3" s="8">
        <f t="shared" ca="1" si="0"/>
        <v>30</v>
      </c>
      <c r="H3" s="8" t="str">
        <f t="shared" ca="1" si="1"/>
        <v>No</v>
      </c>
      <c r="I3">
        <f t="shared" ca="1" si="2"/>
        <v>7</v>
      </c>
    </row>
    <row r="4" spans="1:10" x14ac:dyDescent="0.2">
      <c r="A4" s="10" t="s">
        <v>176</v>
      </c>
      <c r="B4" s="10" t="s">
        <v>128</v>
      </c>
      <c r="C4" s="10" t="s">
        <v>134</v>
      </c>
      <c r="D4" s="10" t="s">
        <v>135</v>
      </c>
      <c r="E4" s="8">
        <v>3</v>
      </c>
      <c r="F4" s="9" t="str">
        <f>AHellhake6!$B$3</f>
        <v>Andy Hellhake</v>
      </c>
      <c r="G4" s="8">
        <f t="shared" ca="1" si="0"/>
        <v>30</v>
      </c>
      <c r="H4" s="8" t="str">
        <f t="shared" ca="1" si="1"/>
        <v>No</v>
      </c>
      <c r="I4">
        <f t="shared" ca="1" si="2"/>
        <v>8</v>
      </c>
    </row>
    <row r="5" spans="1:10" x14ac:dyDescent="0.2">
      <c r="A5" s="10" t="s">
        <v>181</v>
      </c>
      <c r="B5" s="10" t="s">
        <v>128</v>
      </c>
      <c r="C5" s="10" t="s">
        <v>134</v>
      </c>
      <c r="D5" s="10" t="s">
        <v>135</v>
      </c>
      <c r="E5" s="8">
        <v>4</v>
      </c>
      <c r="F5" s="9" t="str">
        <f>JWoodard6!$B$3</f>
        <v>Jan Woodard</v>
      </c>
      <c r="G5" s="8">
        <f t="shared" ca="1" si="0"/>
        <v>29</v>
      </c>
      <c r="H5" s="8" t="str">
        <f t="shared" ca="1" si="1"/>
        <v>No</v>
      </c>
      <c r="I5">
        <f t="shared" ca="1" si="2"/>
        <v>8</v>
      </c>
    </row>
    <row r="6" spans="1:10" x14ac:dyDescent="0.2">
      <c r="A6" s="10" t="s">
        <v>183</v>
      </c>
      <c r="B6" s="10" t="s">
        <v>128</v>
      </c>
      <c r="C6" s="10" t="s">
        <v>134</v>
      </c>
      <c r="D6" s="10" t="s">
        <v>135</v>
      </c>
      <c r="E6" s="8">
        <v>6</v>
      </c>
      <c r="F6" s="9" t="str">
        <f>DBrazell6!B3</f>
        <v>David Brazell</v>
      </c>
      <c r="G6" s="8">
        <f t="shared" ca="1" si="0"/>
        <v>30</v>
      </c>
      <c r="H6" s="8" t="str">
        <f t="shared" ca="1" si="1"/>
        <v>No</v>
      </c>
      <c r="I6">
        <f t="shared" ca="1" si="2"/>
        <v>8</v>
      </c>
    </row>
    <row r="7" spans="1:10" x14ac:dyDescent="0.2">
      <c r="A7" s="10" t="s">
        <v>175</v>
      </c>
      <c r="B7" s="10" t="s">
        <v>128</v>
      </c>
      <c r="C7" s="10" t="s">
        <v>134</v>
      </c>
      <c r="D7" s="10" t="s">
        <v>135</v>
      </c>
      <c r="E7" s="8">
        <v>3</v>
      </c>
      <c r="F7" s="9" t="str">
        <f>AThomson6!$B$3</f>
        <v>Andy Thomson</v>
      </c>
      <c r="G7" s="8">
        <f t="shared" ca="1" si="0"/>
        <v>30</v>
      </c>
      <c r="H7" s="8" t="str">
        <f t="shared" ca="1" si="1"/>
        <v>No</v>
      </c>
      <c r="I7">
        <f t="shared" ca="1" si="2"/>
        <v>9</v>
      </c>
      <c r="J7" s="10"/>
    </row>
    <row r="8" spans="1:10" x14ac:dyDescent="0.2">
      <c r="A8" s="10" t="s">
        <v>185</v>
      </c>
      <c r="B8" s="10" t="s">
        <v>128</v>
      </c>
      <c r="C8" s="10" t="s">
        <v>134</v>
      </c>
      <c r="D8" s="10" t="s">
        <v>135</v>
      </c>
      <c r="E8" s="8">
        <v>5</v>
      </c>
      <c r="F8" s="9" t="str">
        <f>TBrady6!B3</f>
        <v>Tim Brady</v>
      </c>
      <c r="G8" s="8">
        <f t="shared" ca="1" si="0"/>
        <v>30</v>
      </c>
      <c r="H8" s="8" t="str">
        <f t="shared" ca="1" si="1"/>
        <v>No</v>
      </c>
      <c r="I8">
        <f t="shared" ca="1" si="2"/>
        <v>10</v>
      </c>
      <c r="J8" s="10"/>
    </row>
    <row r="9" spans="1:10" x14ac:dyDescent="0.2">
      <c r="A9" s="10" t="s">
        <v>127</v>
      </c>
      <c r="B9" s="10" t="s">
        <v>128</v>
      </c>
      <c r="C9" s="10" t="s">
        <v>134</v>
      </c>
      <c r="D9" s="10" t="s">
        <v>135</v>
      </c>
      <c r="E9" s="8">
        <v>16</v>
      </c>
      <c r="F9" t="s">
        <v>91</v>
      </c>
      <c r="G9" s="8">
        <f t="shared" ca="1" si="0"/>
        <v>30</v>
      </c>
      <c r="H9" s="8" t="str">
        <f t="shared" ca="1" si="1"/>
        <v>No</v>
      </c>
      <c r="I9">
        <f t="shared" ca="1" si="2"/>
        <v>10</v>
      </c>
    </row>
    <row r="10" spans="1:10" x14ac:dyDescent="0.2">
      <c r="A10" s="10" t="s">
        <v>172</v>
      </c>
      <c r="B10" s="10" t="s">
        <v>128</v>
      </c>
      <c r="C10" s="10" t="s">
        <v>134</v>
      </c>
      <c r="D10" s="10" t="s">
        <v>135</v>
      </c>
      <c r="E10" s="8">
        <v>10</v>
      </c>
      <c r="F10" t="s">
        <v>101</v>
      </c>
      <c r="G10" s="8">
        <f t="shared" ca="1" si="0"/>
        <v>30</v>
      </c>
      <c r="H10" s="8" t="str">
        <f t="shared" ca="1" si="1"/>
        <v>No</v>
      </c>
      <c r="I10">
        <f t="shared" ca="1" si="2"/>
        <v>11</v>
      </c>
    </row>
    <row r="11" spans="1:10" x14ac:dyDescent="0.2">
      <c r="A11" s="10" t="s">
        <v>177</v>
      </c>
      <c r="B11" s="10" t="s">
        <v>128</v>
      </c>
      <c r="C11" s="10" t="s">
        <v>134</v>
      </c>
      <c r="D11" s="10" t="s">
        <v>135</v>
      </c>
      <c r="E11" s="8">
        <v>2</v>
      </c>
      <c r="F11" s="9" t="str">
        <f>MThomas6!$B$3</f>
        <v>Morgan Thomas</v>
      </c>
      <c r="G11" s="8">
        <f t="shared" ca="1" si="0"/>
        <v>30</v>
      </c>
      <c r="H11" s="8" t="str">
        <f t="shared" ca="1" si="1"/>
        <v>No</v>
      </c>
      <c r="I11">
        <f t="shared" ca="1" si="2"/>
        <v>12</v>
      </c>
    </row>
    <row r="12" spans="1:10" x14ac:dyDescent="0.2">
      <c r="A12" s="10" t="s">
        <v>180</v>
      </c>
      <c r="B12" s="10" t="s">
        <v>128</v>
      </c>
      <c r="C12" s="10" t="s">
        <v>134</v>
      </c>
      <c r="D12" s="10" t="s">
        <v>135</v>
      </c>
      <c r="E12" s="8">
        <v>4</v>
      </c>
      <c r="F12" s="9" t="str">
        <f>TWoodard6!B3</f>
        <v>Tom Woodard</v>
      </c>
      <c r="G12" s="8">
        <f t="shared" ca="1" si="0"/>
        <v>29</v>
      </c>
      <c r="H12" s="8" t="str">
        <f t="shared" ca="1" si="1"/>
        <v>No</v>
      </c>
      <c r="I12">
        <f t="shared" ca="1" si="2"/>
        <v>12</v>
      </c>
    </row>
    <row r="13" spans="1:10" x14ac:dyDescent="0.2">
      <c r="A13" s="10" t="s">
        <v>155</v>
      </c>
      <c r="B13" s="10" t="s">
        <v>128</v>
      </c>
      <c r="C13" s="10" t="s">
        <v>134</v>
      </c>
      <c r="D13" s="10" t="s">
        <v>135</v>
      </c>
      <c r="E13" s="8">
        <v>14</v>
      </c>
      <c r="F13" s="10" t="s">
        <v>118</v>
      </c>
      <c r="G13" s="8">
        <f t="shared" ca="1" si="0"/>
        <v>30</v>
      </c>
      <c r="H13" s="8" t="str">
        <f t="shared" ca="1" si="1"/>
        <v>No</v>
      </c>
      <c r="I13">
        <f t="shared" ca="1" si="2"/>
        <v>13</v>
      </c>
    </row>
    <row r="14" spans="1:10" x14ac:dyDescent="0.2">
      <c r="A14" s="10" t="s">
        <v>191</v>
      </c>
      <c r="B14" s="10" t="s">
        <v>128</v>
      </c>
      <c r="C14" s="10" t="s">
        <v>134</v>
      </c>
      <c r="D14" s="10" t="s">
        <v>135</v>
      </c>
      <c r="E14" s="8">
        <v>5</v>
      </c>
      <c r="F14" s="9" t="s">
        <v>110</v>
      </c>
      <c r="G14" s="8">
        <f t="shared" ca="1" si="0"/>
        <v>30</v>
      </c>
      <c r="H14" s="8" t="str">
        <f t="shared" ca="1" si="1"/>
        <v>No</v>
      </c>
      <c r="I14">
        <f t="shared" ca="1" si="2"/>
        <v>16</v>
      </c>
    </row>
    <row r="15" spans="1:10" x14ac:dyDescent="0.2">
      <c r="A15" s="10" t="s">
        <v>173</v>
      </c>
      <c r="B15" s="10" t="s">
        <v>128</v>
      </c>
      <c r="C15" s="10" t="s">
        <v>134</v>
      </c>
      <c r="D15" s="10" t="s">
        <v>135</v>
      </c>
      <c r="E15" s="8">
        <v>10</v>
      </c>
      <c r="F15" t="s">
        <v>78</v>
      </c>
      <c r="G15" s="8">
        <f t="shared" ca="1" si="0"/>
        <v>30</v>
      </c>
      <c r="H15" s="8" t="str">
        <f t="shared" ca="1" si="1"/>
        <v>No</v>
      </c>
      <c r="I15">
        <f t="shared" ca="1" si="2"/>
        <v>16</v>
      </c>
    </row>
    <row r="16" spans="1:10" x14ac:dyDescent="0.2">
      <c r="A16" s="10" t="s">
        <v>179</v>
      </c>
      <c r="B16" s="10" t="s">
        <v>128</v>
      </c>
      <c r="C16" s="10" t="s">
        <v>134</v>
      </c>
      <c r="D16" s="10" t="s">
        <v>135</v>
      </c>
      <c r="E16" s="8">
        <v>4</v>
      </c>
      <c r="F16" s="9" t="str">
        <f>PGreen6!$B$3</f>
        <v>Patty Green</v>
      </c>
      <c r="G16" s="8">
        <f t="shared" ca="1" si="0"/>
        <v>30</v>
      </c>
      <c r="H16" s="8" t="str">
        <f t="shared" ca="1" si="1"/>
        <v>No</v>
      </c>
      <c r="I16">
        <f t="shared" ca="1" si="2"/>
        <v>17</v>
      </c>
    </row>
    <row r="17" spans="1:9" x14ac:dyDescent="0.2">
      <c r="A17" s="10" t="s">
        <v>178</v>
      </c>
      <c r="B17" s="10" t="s">
        <v>128</v>
      </c>
      <c r="C17" s="10" t="s">
        <v>134</v>
      </c>
      <c r="D17" s="10" t="s">
        <v>135</v>
      </c>
      <c r="E17" s="8">
        <v>2</v>
      </c>
      <c r="F17" s="9" t="str">
        <f>MRobles6!$B$3</f>
        <v>Mary Robles</v>
      </c>
      <c r="G17" s="8">
        <f t="shared" ca="1" si="0"/>
        <v>30</v>
      </c>
      <c r="H17" s="8" t="str">
        <f t="shared" ca="1" si="1"/>
        <v>No</v>
      </c>
      <c r="I17">
        <f t="shared" ca="1" si="2"/>
        <v>19</v>
      </c>
    </row>
    <row r="18" spans="1:9" x14ac:dyDescent="0.2">
      <c r="A18" s="10" t="s">
        <v>190</v>
      </c>
      <c r="B18" s="10" t="s">
        <v>128</v>
      </c>
      <c r="C18" s="10" t="s">
        <v>134</v>
      </c>
      <c r="D18" s="10" t="s">
        <v>135</v>
      </c>
      <c r="E18" s="8">
        <v>7</v>
      </c>
      <c r="F18" s="10" t="s">
        <v>112</v>
      </c>
      <c r="G18" s="8">
        <f t="shared" ca="1" si="0"/>
        <v>30</v>
      </c>
      <c r="H18" s="8" t="str">
        <f t="shared" ca="1" si="1"/>
        <v>No</v>
      </c>
      <c r="I18">
        <f t="shared" ca="1" si="2"/>
        <v>19</v>
      </c>
    </row>
    <row r="19" spans="1:9" x14ac:dyDescent="0.2">
      <c r="A19" s="10" t="s">
        <v>184</v>
      </c>
      <c r="B19" s="10" t="s">
        <v>128</v>
      </c>
      <c r="C19" s="10" t="s">
        <v>134</v>
      </c>
      <c r="D19" s="10" t="s">
        <v>135</v>
      </c>
      <c r="E19" s="8">
        <v>5</v>
      </c>
      <c r="F19" s="9" t="s">
        <v>94</v>
      </c>
      <c r="G19" s="8">
        <f t="shared" ca="1" si="0"/>
        <v>30</v>
      </c>
      <c r="H19" s="8" t="str">
        <f t="shared" ca="1" si="1"/>
        <v>No</v>
      </c>
      <c r="I19">
        <f t="shared" ca="1" si="2"/>
        <v>20</v>
      </c>
    </row>
    <row r="20" spans="1:9" x14ac:dyDescent="0.2">
      <c r="A20" s="10" t="s">
        <v>194</v>
      </c>
      <c r="B20" s="10" t="s">
        <v>128</v>
      </c>
      <c r="C20" s="10" t="s">
        <v>134</v>
      </c>
      <c r="D20" s="10" t="s">
        <v>135</v>
      </c>
      <c r="E20" s="8">
        <v>5</v>
      </c>
      <c r="F20" s="9" t="str">
        <f>LChilds6!B3</f>
        <v>Larry Childs</v>
      </c>
      <c r="G20" s="8">
        <f t="shared" ca="1" si="0"/>
        <v>30</v>
      </c>
      <c r="H20" s="8" t="str">
        <f t="shared" ca="1" si="1"/>
        <v>No</v>
      </c>
      <c r="I20">
        <f t="shared" ca="1" si="2"/>
        <v>21</v>
      </c>
    </row>
    <row r="21" spans="1:9" x14ac:dyDescent="0.2">
      <c r="A21" s="10" t="s">
        <v>195</v>
      </c>
      <c r="B21" s="10" t="s">
        <v>128</v>
      </c>
      <c r="C21" s="10" t="s">
        <v>134</v>
      </c>
      <c r="D21" s="10" t="s">
        <v>135</v>
      </c>
      <c r="E21" s="8">
        <v>9</v>
      </c>
      <c r="F21" t="s">
        <v>75</v>
      </c>
      <c r="G21" s="8">
        <f t="shared" ca="1" si="0"/>
        <v>30</v>
      </c>
      <c r="H21" s="8" t="str">
        <f t="shared" ca="1" si="1"/>
        <v>No</v>
      </c>
      <c r="I21">
        <f t="shared" ca="1" si="2"/>
        <v>21</v>
      </c>
    </row>
    <row r="22" spans="1:9" x14ac:dyDescent="0.2">
      <c r="A22" s="10" t="s">
        <v>200</v>
      </c>
      <c r="B22" s="10" t="s">
        <v>128</v>
      </c>
      <c r="C22" s="10" t="s">
        <v>134</v>
      </c>
      <c r="D22" s="10" t="s">
        <v>135</v>
      </c>
      <c r="E22" s="8">
        <v>9</v>
      </c>
      <c r="F22" t="s">
        <v>74</v>
      </c>
      <c r="G22" s="8">
        <f t="shared" ca="1" si="0"/>
        <v>30</v>
      </c>
      <c r="H22" s="8" t="str">
        <f t="shared" ca="1" si="1"/>
        <v>No</v>
      </c>
      <c r="I22">
        <f t="shared" ca="1" si="2"/>
        <v>22</v>
      </c>
    </row>
    <row r="23" spans="1:9" x14ac:dyDescent="0.2">
      <c r="A23" s="10" t="s">
        <v>197</v>
      </c>
      <c r="B23" s="10" t="s">
        <v>128</v>
      </c>
      <c r="C23" s="10" t="s">
        <v>134</v>
      </c>
      <c r="D23" s="10" t="s">
        <v>135</v>
      </c>
      <c r="E23" s="8">
        <v>4</v>
      </c>
      <c r="F23" s="9" t="str">
        <f>DGreen6!B3</f>
        <v>Dave Green</v>
      </c>
      <c r="G23" s="8">
        <f t="shared" ca="1" si="0"/>
        <v>30</v>
      </c>
      <c r="H23" s="8" t="str">
        <f t="shared" ca="1" si="1"/>
        <v>No</v>
      </c>
      <c r="I23">
        <f t="shared" ca="1" si="2"/>
        <v>23</v>
      </c>
    </row>
    <row r="24" spans="1:9" x14ac:dyDescent="0.2">
      <c r="A24" s="10" t="s">
        <v>198</v>
      </c>
      <c r="B24" s="10" t="s">
        <v>128</v>
      </c>
      <c r="C24" s="10" t="s">
        <v>134</v>
      </c>
      <c r="D24" s="10" t="s">
        <v>135</v>
      </c>
      <c r="E24" s="8">
        <v>7</v>
      </c>
      <c r="F24" t="s">
        <v>69</v>
      </c>
      <c r="G24" s="8">
        <f t="shared" ca="1" si="0"/>
        <v>28</v>
      </c>
      <c r="H24" s="8" t="str">
        <f t="shared" ca="1" si="1"/>
        <v>No</v>
      </c>
      <c r="I24">
        <f t="shared" ca="1" si="2"/>
        <v>24</v>
      </c>
    </row>
    <row r="25" spans="1:9" x14ac:dyDescent="0.2">
      <c r="A25" s="10" t="s">
        <v>201</v>
      </c>
      <c r="B25" s="10" t="s">
        <v>128</v>
      </c>
      <c r="C25" s="10" t="s">
        <v>134</v>
      </c>
      <c r="D25" s="10" t="s">
        <v>135</v>
      </c>
      <c r="E25" s="8">
        <v>11</v>
      </c>
      <c r="F25" t="s">
        <v>80</v>
      </c>
      <c r="G25" s="8">
        <f t="shared" ca="1" si="0"/>
        <v>30</v>
      </c>
      <c r="H25" s="8" t="str">
        <f t="shared" ca="1" si="1"/>
        <v>No</v>
      </c>
      <c r="I25">
        <f t="shared" ca="1" si="2"/>
        <v>24</v>
      </c>
    </row>
    <row r="26" spans="1:9" x14ac:dyDescent="0.2">
      <c r="A26" s="10" t="s">
        <v>199</v>
      </c>
      <c r="B26" s="10" t="s">
        <v>128</v>
      </c>
      <c r="C26" s="10" t="s">
        <v>134</v>
      </c>
      <c r="D26" s="10" t="s">
        <v>135</v>
      </c>
      <c r="E26" s="8">
        <v>8</v>
      </c>
      <c r="F26" t="s">
        <v>73</v>
      </c>
      <c r="G26" s="8">
        <f t="shared" ca="1" si="0"/>
        <v>30</v>
      </c>
      <c r="H26" s="8" t="str">
        <f t="shared" ca="1" si="1"/>
        <v>No</v>
      </c>
      <c r="I26">
        <f t="shared" ca="1" si="2"/>
        <v>27</v>
      </c>
    </row>
    <row r="27" spans="1:9" x14ac:dyDescent="0.2">
      <c r="A27" s="10" t="s">
        <v>204</v>
      </c>
      <c r="B27" s="10" t="s">
        <v>128</v>
      </c>
      <c r="C27" s="10" t="s">
        <v>134</v>
      </c>
      <c r="D27" s="10" t="s">
        <v>135</v>
      </c>
      <c r="E27" s="8">
        <v>12</v>
      </c>
      <c r="F27" t="s">
        <v>82</v>
      </c>
      <c r="G27" s="8">
        <f t="shared" ca="1" si="0"/>
        <v>30</v>
      </c>
      <c r="H27" s="8" t="str">
        <f t="shared" ca="1" si="1"/>
        <v>No</v>
      </c>
      <c r="I27">
        <f t="shared" ca="1" si="2"/>
        <v>28</v>
      </c>
    </row>
    <row r="28" spans="1:9" x14ac:dyDescent="0.2">
      <c r="A28" s="10" t="s">
        <v>166</v>
      </c>
      <c r="B28" s="10" t="s">
        <v>128</v>
      </c>
      <c r="C28" s="10" t="s">
        <v>134</v>
      </c>
      <c r="D28" s="10" t="s">
        <v>135</v>
      </c>
      <c r="E28" s="8">
        <v>1</v>
      </c>
      <c r="F28" s="9" t="str">
        <f>CConnell!$B$3</f>
        <v>Charlene Connell</v>
      </c>
      <c r="G28" s="8">
        <f t="shared" ca="1" si="0"/>
        <v>9</v>
      </c>
      <c r="H28" s="8" t="str">
        <f t="shared" ca="1" si="1"/>
        <v>No</v>
      </c>
      <c r="I28" t="str">
        <f t="shared" ca="1" si="2"/>
        <v xml:space="preserve"> </v>
      </c>
    </row>
    <row r="29" spans="1:9" x14ac:dyDescent="0.2">
      <c r="A29" s="10" t="s">
        <v>138</v>
      </c>
      <c r="B29" s="10" t="s">
        <v>128</v>
      </c>
      <c r="C29" s="10" t="s">
        <v>134</v>
      </c>
      <c r="D29" s="10" t="s">
        <v>135</v>
      </c>
      <c r="E29" s="8">
        <v>1</v>
      </c>
      <c r="F29" s="9" t="str">
        <f>COrcutt!$B$3</f>
        <v>Carolyn Orcutt</v>
      </c>
      <c r="G29" s="8">
        <f t="shared" ca="1" si="0"/>
        <v>30</v>
      </c>
      <c r="H29" s="8" t="str">
        <f t="shared" ca="1" si="1"/>
        <v>No</v>
      </c>
      <c r="I29" t="str">
        <f t="shared" ca="1" si="2"/>
        <v xml:space="preserve"> </v>
      </c>
    </row>
    <row r="30" spans="1:9" x14ac:dyDescent="0.2">
      <c r="A30" s="10" t="s">
        <v>165</v>
      </c>
      <c r="B30" s="10" t="s">
        <v>128</v>
      </c>
      <c r="C30" s="10" t="s">
        <v>134</v>
      </c>
      <c r="D30" s="10" t="s">
        <v>135</v>
      </c>
      <c r="E30" s="8">
        <v>1</v>
      </c>
      <c r="F30" s="9" t="str">
        <f>DSharma!$B$3</f>
        <v>Devi Sharma</v>
      </c>
      <c r="G30" s="8">
        <f t="shared" ca="1" si="0"/>
        <v>30</v>
      </c>
      <c r="H30" s="8" t="str">
        <f t="shared" ca="1" si="1"/>
        <v>No</v>
      </c>
      <c r="I30" t="str">
        <f t="shared" ca="1" si="2"/>
        <v xml:space="preserve"> </v>
      </c>
    </row>
    <row r="31" spans="1:9" x14ac:dyDescent="0.2">
      <c r="A31" s="10" t="s">
        <v>203</v>
      </c>
      <c r="B31" s="10" t="s">
        <v>128</v>
      </c>
      <c r="C31" s="10" t="s">
        <v>134</v>
      </c>
      <c r="D31" s="10" t="s">
        <v>135</v>
      </c>
      <c r="E31" s="8">
        <v>1</v>
      </c>
      <c r="F31" s="9" t="str">
        <f>MHealy!$B$3</f>
        <v>Margaret Healy</v>
      </c>
      <c r="G31" s="8">
        <f t="shared" ca="1" si="0"/>
        <v>30</v>
      </c>
      <c r="H31" s="8" t="str">
        <f t="shared" ca="1" si="1"/>
        <v>No</v>
      </c>
      <c r="I31" t="str">
        <f t="shared" ca="1" si="2"/>
        <v xml:space="preserve"> </v>
      </c>
    </row>
    <row r="32" spans="1:9" x14ac:dyDescent="0.2">
      <c r="A32" s="10" t="s">
        <v>132</v>
      </c>
      <c r="B32" s="10" t="s">
        <v>128</v>
      </c>
      <c r="C32" s="10" t="s">
        <v>134</v>
      </c>
      <c r="D32" s="10" t="s">
        <v>135</v>
      </c>
      <c r="E32" s="8">
        <v>1</v>
      </c>
      <c r="F32" t="str">
        <f>RSharma!B3</f>
        <v>Roshini Sharma</v>
      </c>
      <c r="G32" s="8">
        <f t="shared" ca="1" si="0"/>
        <v>30</v>
      </c>
      <c r="H32" s="8" t="str">
        <f t="shared" ca="1" si="1"/>
        <v>No</v>
      </c>
      <c r="I32" t="str">
        <f t="shared" ca="1" si="2"/>
        <v xml:space="preserve"> </v>
      </c>
    </row>
    <row r="33" spans="1:9" x14ac:dyDescent="0.2">
      <c r="A33" s="10" t="s">
        <v>163</v>
      </c>
      <c r="B33" s="10" t="s">
        <v>128</v>
      </c>
      <c r="C33" s="10" t="s">
        <v>134</v>
      </c>
      <c r="D33" s="10" t="s">
        <v>135</v>
      </c>
      <c r="E33" s="8">
        <v>2</v>
      </c>
      <c r="F33" s="9" t="str">
        <f>ADennis!$B$3</f>
        <v>Alan Dennis</v>
      </c>
      <c r="G33" s="8">
        <f t="shared" ref="G33:G62" ca="1" si="3">IF(INDIRECT("'" &amp; $A33 &amp; "'!" &amp; C33)&gt;1,(INDIRECT("'" &amp; $A33 &amp; "'!" &amp; C33))," ")</f>
        <v>29</v>
      </c>
      <c r="H33" s="8" t="str">
        <f t="shared" ref="H33:H62" ca="1" si="4">IF(INDIRECT("'" &amp; $A33 &amp; "'!" &amp; D33)&gt;1,(INDIRECT("'" &amp; $A33 &amp; "'!" &amp; D33))," ")</f>
        <v>No</v>
      </c>
      <c r="I33" t="str">
        <f t="shared" ref="I33:I62" ca="1" si="5">IF(INDIRECT("'" &amp; $A33 &amp; "'!" &amp; B33)&gt;1,(INDIRECT("'" &amp; $A33 &amp; "'!" &amp; B33))," ")</f>
        <v xml:space="preserve"> </v>
      </c>
    </row>
    <row r="34" spans="1:9" x14ac:dyDescent="0.2">
      <c r="A34" s="10" t="s">
        <v>192</v>
      </c>
      <c r="B34" s="10" t="s">
        <v>128</v>
      </c>
      <c r="C34" s="10" t="s">
        <v>134</v>
      </c>
      <c r="D34" s="10" t="s">
        <v>135</v>
      </c>
      <c r="E34" s="8">
        <v>2</v>
      </c>
      <c r="F34" s="9" t="s">
        <v>193</v>
      </c>
      <c r="G34" s="8">
        <f t="shared" ca="1" si="3"/>
        <v>30</v>
      </c>
      <c r="H34" s="8" t="str">
        <f t="shared" ca="1" si="4"/>
        <v>No</v>
      </c>
      <c r="I34" t="str">
        <f t="shared" ca="1" si="5"/>
        <v xml:space="preserve"> </v>
      </c>
    </row>
    <row r="35" spans="1:9" x14ac:dyDescent="0.2">
      <c r="A35" s="10" t="s">
        <v>164</v>
      </c>
      <c r="B35" s="10" t="s">
        <v>128</v>
      </c>
      <c r="C35" s="10" t="s">
        <v>134</v>
      </c>
      <c r="D35" s="10" t="s">
        <v>135</v>
      </c>
      <c r="E35" s="8">
        <v>2</v>
      </c>
      <c r="F35" s="10" t="s">
        <v>188</v>
      </c>
      <c r="G35" s="8">
        <f t="shared" ca="1" si="3"/>
        <v>28</v>
      </c>
      <c r="H35" s="8" t="str">
        <f t="shared" ca="1" si="4"/>
        <v>No</v>
      </c>
      <c r="I35" t="str">
        <f t="shared" ca="1" si="5"/>
        <v xml:space="preserve"> </v>
      </c>
    </row>
    <row r="36" spans="1:9" x14ac:dyDescent="0.2">
      <c r="A36" s="10" t="s">
        <v>162</v>
      </c>
      <c r="B36" s="10" t="s">
        <v>128</v>
      </c>
      <c r="C36" s="10" t="s">
        <v>134</v>
      </c>
      <c r="D36" s="10" t="s">
        <v>135</v>
      </c>
      <c r="E36" s="8">
        <v>3</v>
      </c>
      <c r="F36" s="9" t="str">
        <f>MDoyel!B3</f>
        <v>Mike Doyel</v>
      </c>
      <c r="G36" s="8">
        <f t="shared" ca="1" si="3"/>
        <v>30</v>
      </c>
      <c r="H36" s="8" t="str">
        <f t="shared" ca="1" si="4"/>
        <v>No</v>
      </c>
      <c r="I36" t="str">
        <f t="shared" ca="1" si="5"/>
        <v xml:space="preserve"> </v>
      </c>
    </row>
    <row r="37" spans="1:9" x14ac:dyDescent="0.2">
      <c r="A37" s="10" t="s">
        <v>159</v>
      </c>
      <c r="B37" s="10" t="s">
        <v>128</v>
      </c>
      <c r="C37" s="10" t="s">
        <v>134</v>
      </c>
      <c r="D37" s="10" t="s">
        <v>135</v>
      </c>
      <c r="E37" s="8">
        <v>6</v>
      </c>
      <c r="F37" s="9" t="str">
        <f>PSchaffer!B3</f>
        <v>Paul Schaffer</v>
      </c>
      <c r="G37" s="8">
        <f t="shared" ca="1" si="3"/>
        <v>29</v>
      </c>
      <c r="H37" s="8" t="str">
        <f t="shared" ca="1" si="4"/>
        <v>No</v>
      </c>
      <c r="I37" t="str">
        <f t="shared" ca="1" si="5"/>
        <v xml:space="preserve"> </v>
      </c>
    </row>
    <row r="38" spans="1:9" x14ac:dyDescent="0.2">
      <c r="A38" s="10" t="s">
        <v>160</v>
      </c>
      <c r="B38" s="10" t="s">
        <v>128</v>
      </c>
      <c r="C38" s="10" t="s">
        <v>134</v>
      </c>
      <c r="D38" s="10" t="s">
        <v>135</v>
      </c>
      <c r="E38" s="8">
        <v>6</v>
      </c>
      <c r="F38" s="9" t="str">
        <f>TSikes!B3</f>
        <v>Tim Sikes</v>
      </c>
      <c r="G38" s="8">
        <f t="shared" ca="1" si="3"/>
        <v>30</v>
      </c>
      <c r="H38" s="8" t="str">
        <f t="shared" ca="1" si="4"/>
        <v>No</v>
      </c>
      <c r="I38" t="str">
        <f t="shared" ca="1" si="5"/>
        <v xml:space="preserve"> </v>
      </c>
    </row>
    <row r="39" spans="1:9" x14ac:dyDescent="0.2">
      <c r="A39" s="10" t="s">
        <v>150</v>
      </c>
      <c r="B39" s="10" t="s">
        <v>128</v>
      </c>
      <c r="C39" s="10" t="s">
        <v>134</v>
      </c>
      <c r="D39" s="10" t="s">
        <v>135</v>
      </c>
      <c r="E39" s="8">
        <v>7</v>
      </c>
      <c r="F39" t="s">
        <v>67</v>
      </c>
      <c r="G39" s="8">
        <f t="shared" ca="1" si="3"/>
        <v>29</v>
      </c>
      <c r="H39" s="8" t="str">
        <f t="shared" ca="1" si="4"/>
        <v>No</v>
      </c>
      <c r="I39" t="str">
        <f t="shared" ca="1" si="5"/>
        <v xml:space="preserve"> </v>
      </c>
    </row>
    <row r="40" spans="1:9" x14ac:dyDescent="0.2">
      <c r="A40" s="10" t="s">
        <v>189</v>
      </c>
      <c r="B40" s="10" t="s">
        <v>128</v>
      </c>
      <c r="C40" s="10" t="s">
        <v>134</v>
      </c>
      <c r="D40" s="10" t="s">
        <v>135</v>
      </c>
      <c r="E40" s="8">
        <v>7</v>
      </c>
      <c r="F40" s="9" t="s">
        <v>111</v>
      </c>
      <c r="G40" s="8">
        <f t="shared" ca="1" si="3"/>
        <v>30</v>
      </c>
      <c r="H40" s="8" t="str">
        <f t="shared" ca="1" si="4"/>
        <v>No</v>
      </c>
      <c r="I40" t="str">
        <f t="shared" ca="1" si="5"/>
        <v xml:space="preserve"> </v>
      </c>
    </row>
    <row r="41" spans="1:9" x14ac:dyDescent="0.2">
      <c r="A41" s="10" t="s">
        <v>158</v>
      </c>
      <c r="B41" s="10" t="s">
        <v>128</v>
      </c>
      <c r="C41" s="10" t="s">
        <v>134</v>
      </c>
      <c r="D41" s="10" t="s">
        <v>135</v>
      </c>
      <c r="E41" s="8">
        <v>7</v>
      </c>
      <c r="F41" t="s">
        <v>68</v>
      </c>
      <c r="G41" s="8">
        <f t="shared" ca="1" si="3"/>
        <v>30</v>
      </c>
      <c r="H41" s="8" t="str">
        <f t="shared" ca="1" si="4"/>
        <v>No</v>
      </c>
      <c r="I41" t="str">
        <f t="shared" ca="1" si="5"/>
        <v xml:space="preserve"> </v>
      </c>
    </row>
    <row r="42" spans="1:9" x14ac:dyDescent="0.2">
      <c r="A42" s="10" t="s">
        <v>147</v>
      </c>
      <c r="B42" s="10" t="s">
        <v>128</v>
      </c>
      <c r="C42" s="10" t="s">
        <v>134</v>
      </c>
      <c r="D42" s="10" t="s">
        <v>135</v>
      </c>
      <c r="E42" s="8">
        <v>8</v>
      </c>
      <c r="F42" t="s">
        <v>72</v>
      </c>
      <c r="G42" s="8">
        <f t="shared" ca="1" si="3"/>
        <v>30</v>
      </c>
      <c r="H42" s="8" t="str">
        <f t="shared" ca="1" si="4"/>
        <v>No</v>
      </c>
      <c r="I42" t="str">
        <f t="shared" ca="1" si="5"/>
        <v xml:space="preserve"> </v>
      </c>
    </row>
    <row r="43" spans="1:9" x14ac:dyDescent="0.2">
      <c r="A43" s="10" t="s">
        <v>148</v>
      </c>
      <c r="B43" s="10" t="s">
        <v>128</v>
      </c>
      <c r="C43" s="10" t="s">
        <v>134</v>
      </c>
      <c r="D43" s="10" t="s">
        <v>135</v>
      </c>
      <c r="E43" s="8">
        <v>8</v>
      </c>
      <c r="F43" t="s">
        <v>70</v>
      </c>
      <c r="G43" s="8">
        <f t="shared" ca="1" si="3"/>
        <v>30</v>
      </c>
      <c r="H43" s="8" t="str">
        <f t="shared" ca="1" si="4"/>
        <v>No</v>
      </c>
      <c r="I43" t="str">
        <f t="shared" ca="1" si="5"/>
        <v xml:space="preserve"> </v>
      </c>
    </row>
    <row r="44" spans="1:9" x14ac:dyDescent="0.2">
      <c r="A44" s="10" t="s">
        <v>149</v>
      </c>
      <c r="B44" s="10" t="s">
        <v>128</v>
      </c>
      <c r="C44" s="10" t="s">
        <v>134</v>
      </c>
      <c r="D44" s="10" t="s">
        <v>135</v>
      </c>
      <c r="E44" s="8">
        <v>8</v>
      </c>
      <c r="F44" t="s">
        <v>71</v>
      </c>
      <c r="G44" s="8">
        <f t="shared" ca="1" si="3"/>
        <v>30</v>
      </c>
      <c r="H44" s="8" t="str">
        <f t="shared" ca="1" si="4"/>
        <v>No</v>
      </c>
      <c r="I44" t="str">
        <f t="shared" ca="1" si="5"/>
        <v xml:space="preserve"> </v>
      </c>
    </row>
    <row r="45" spans="1:9" x14ac:dyDescent="0.2">
      <c r="A45" s="10" t="s">
        <v>186</v>
      </c>
      <c r="B45" s="10" t="s">
        <v>128</v>
      </c>
      <c r="C45" s="10" t="s">
        <v>134</v>
      </c>
      <c r="D45" s="10" t="s">
        <v>135</v>
      </c>
      <c r="E45" s="8">
        <v>9</v>
      </c>
      <c r="F45" s="10" t="s">
        <v>125</v>
      </c>
      <c r="G45" s="8">
        <f t="shared" ca="1" si="3"/>
        <v>30</v>
      </c>
      <c r="H45" s="8" t="str">
        <f t="shared" ca="1" si="4"/>
        <v>No</v>
      </c>
      <c r="I45" t="str">
        <f t="shared" ca="1" si="5"/>
        <v xml:space="preserve"> </v>
      </c>
    </row>
    <row r="46" spans="1:9" x14ac:dyDescent="0.2">
      <c r="A46" s="10" t="s">
        <v>187</v>
      </c>
      <c r="B46" s="10" t="s">
        <v>128</v>
      </c>
      <c r="C46" s="10" t="s">
        <v>134</v>
      </c>
      <c r="D46" s="10" t="s">
        <v>135</v>
      </c>
      <c r="E46" s="8">
        <v>9</v>
      </c>
      <c r="F46" s="10" t="s">
        <v>106</v>
      </c>
      <c r="G46" s="8">
        <f t="shared" ca="1" si="3"/>
        <v>30</v>
      </c>
      <c r="H46" s="8" t="str">
        <f t="shared" ca="1" si="4"/>
        <v>No</v>
      </c>
      <c r="I46" t="str">
        <f t="shared" ca="1" si="5"/>
        <v xml:space="preserve"> </v>
      </c>
    </row>
    <row r="47" spans="1:9" x14ac:dyDescent="0.2">
      <c r="A47" s="10" t="s">
        <v>168</v>
      </c>
      <c r="B47" s="10" t="s">
        <v>128</v>
      </c>
      <c r="C47" s="10" t="s">
        <v>134</v>
      </c>
      <c r="D47" s="10" t="s">
        <v>135</v>
      </c>
      <c r="E47" s="8">
        <v>11</v>
      </c>
      <c r="F47" s="10" t="s">
        <v>114</v>
      </c>
      <c r="G47" s="8">
        <f t="shared" ca="1" si="3"/>
        <v>30</v>
      </c>
      <c r="H47" s="8" t="str">
        <f t="shared" ca="1" si="4"/>
        <v>No</v>
      </c>
      <c r="I47" t="str">
        <f t="shared" ca="1" si="5"/>
        <v xml:space="preserve"> </v>
      </c>
    </row>
    <row r="48" spans="1:9" x14ac:dyDescent="0.2">
      <c r="A48" s="10" t="s">
        <v>167</v>
      </c>
      <c r="B48" s="10" t="s">
        <v>128</v>
      </c>
      <c r="C48" s="10" t="s">
        <v>134</v>
      </c>
      <c r="D48" s="10" t="s">
        <v>135</v>
      </c>
      <c r="E48" s="8">
        <v>11</v>
      </c>
      <c r="F48" s="10" t="s">
        <v>113</v>
      </c>
      <c r="G48" s="8">
        <f t="shared" ca="1" si="3"/>
        <v>30</v>
      </c>
      <c r="H48" s="8" t="str">
        <f t="shared" ca="1" si="4"/>
        <v>No</v>
      </c>
      <c r="I48" t="str">
        <f t="shared" ca="1" si="5"/>
        <v xml:space="preserve"> </v>
      </c>
    </row>
    <row r="49" spans="1:9" x14ac:dyDescent="0.2">
      <c r="A49" s="10" t="s">
        <v>170</v>
      </c>
      <c r="B49" s="10" t="s">
        <v>128</v>
      </c>
      <c r="C49" s="10" t="s">
        <v>134</v>
      </c>
      <c r="D49" s="10" t="s">
        <v>169</v>
      </c>
      <c r="E49" s="8">
        <v>11</v>
      </c>
      <c r="F49" s="10" t="s">
        <v>115</v>
      </c>
      <c r="G49" s="8">
        <f t="shared" ca="1" si="3"/>
        <v>30</v>
      </c>
      <c r="H49" s="8" t="str">
        <f t="shared" ca="1" si="4"/>
        <v>No</v>
      </c>
      <c r="I49" t="str">
        <f t="shared" ca="1" si="5"/>
        <v xml:space="preserve"> </v>
      </c>
    </row>
    <row r="50" spans="1:9" x14ac:dyDescent="0.2">
      <c r="A50" s="10" t="s">
        <v>146</v>
      </c>
      <c r="B50" s="10" t="s">
        <v>128</v>
      </c>
      <c r="C50" s="10" t="s">
        <v>134</v>
      </c>
      <c r="D50" s="10" t="s">
        <v>135</v>
      </c>
      <c r="E50" s="8">
        <v>11</v>
      </c>
      <c r="F50" t="s">
        <v>102</v>
      </c>
      <c r="G50" s="8">
        <f t="shared" ca="1" si="3"/>
        <v>17</v>
      </c>
      <c r="H50" s="8" t="str">
        <f t="shared" ca="1" si="4"/>
        <v>No</v>
      </c>
      <c r="I50" t="str">
        <f t="shared" ca="1" si="5"/>
        <v xml:space="preserve"> </v>
      </c>
    </row>
    <row r="51" spans="1:9" x14ac:dyDescent="0.2">
      <c r="A51" s="10" t="s">
        <v>144</v>
      </c>
      <c r="B51" s="10" t="s">
        <v>128</v>
      </c>
      <c r="C51" s="10" t="s">
        <v>134</v>
      </c>
      <c r="D51" s="10" t="s">
        <v>135</v>
      </c>
      <c r="E51" s="8">
        <v>12</v>
      </c>
      <c r="F51" t="s">
        <v>85</v>
      </c>
      <c r="G51" s="8">
        <f t="shared" ca="1" si="3"/>
        <v>30</v>
      </c>
      <c r="H51" s="8" t="str">
        <f t="shared" ca="1" si="4"/>
        <v>No</v>
      </c>
      <c r="I51" t="str">
        <f t="shared" ca="1" si="5"/>
        <v xml:space="preserve"> </v>
      </c>
    </row>
    <row r="52" spans="1:9" x14ac:dyDescent="0.2">
      <c r="A52" s="10" t="s">
        <v>137</v>
      </c>
      <c r="B52" s="10" t="s">
        <v>128</v>
      </c>
      <c r="C52" s="10" t="s">
        <v>134</v>
      </c>
      <c r="D52" s="10" t="s">
        <v>135</v>
      </c>
      <c r="E52" s="8">
        <v>13</v>
      </c>
      <c r="F52" t="s">
        <v>86</v>
      </c>
      <c r="G52" s="8">
        <f t="shared" ca="1" si="3"/>
        <v>30</v>
      </c>
      <c r="H52" s="8" t="str">
        <f t="shared" ca="1" si="4"/>
        <v>No</v>
      </c>
      <c r="I52" t="str">
        <f t="shared" ca="1" si="5"/>
        <v xml:space="preserve"> </v>
      </c>
    </row>
    <row r="53" spans="1:9" x14ac:dyDescent="0.2">
      <c r="A53" s="10" t="s">
        <v>142</v>
      </c>
      <c r="B53" s="10" t="s">
        <v>128</v>
      </c>
      <c r="C53" s="10" t="s">
        <v>134</v>
      </c>
      <c r="D53" s="10" t="s">
        <v>135</v>
      </c>
      <c r="E53" s="8">
        <v>13</v>
      </c>
      <c r="F53" t="s">
        <v>89</v>
      </c>
      <c r="G53" s="8">
        <f t="shared" ca="1" si="3"/>
        <v>30</v>
      </c>
      <c r="H53" s="8" t="str">
        <f t="shared" ca="1" si="4"/>
        <v>No</v>
      </c>
      <c r="I53" t="str">
        <f t="shared" ca="1" si="5"/>
        <v xml:space="preserve"> </v>
      </c>
    </row>
    <row r="54" spans="1:9" x14ac:dyDescent="0.2">
      <c r="A54" s="10" t="s">
        <v>140</v>
      </c>
      <c r="B54" s="10" t="s">
        <v>128</v>
      </c>
      <c r="C54" s="10" t="s">
        <v>134</v>
      </c>
      <c r="D54" s="10" t="s">
        <v>135</v>
      </c>
      <c r="E54" s="8">
        <v>13</v>
      </c>
      <c r="F54" t="s">
        <v>88</v>
      </c>
      <c r="G54" s="8">
        <f t="shared" ca="1" si="3"/>
        <v>30</v>
      </c>
      <c r="H54" s="8" t="str">
        <f t="shared" ca="1" si="4"/>
        <v>No</v>
      </c>
      <c r="I54" t="str">
        <f t="shared" ca="1" si="5"/>
        <v xml:space="preserve"> </v>
      </c>
    </row>
    <row r="55" spans="1:9" x14ac:dyDescent="0.2">
      <c r="A55" s="10" t="s">
        <v>141</v>
      </c>
      <c r="B55" s="10" t="s">
        <v>128</v>
      </c>
      <c r="C55" s="10" t="s">
        <v>134</v>
      </c>
      <c r="D55" s="10" t="s">
        <v>135</v>
      </c>
      <c r="E55" s="8">
        <v>13</v>
      </c>
      <c r="F55" t="s">
        <v>87</v>
      </c>
      <c r="G55" s="8">
        <f t="shared" ca="1" si="3"/>
        <v>30</v>
      </c>
      <c r="H55" s="8" t="str">
        <f t="shared" ca="1" si="4"/>
        <v>No</v>
      </c>
      <c r="I55" t="str">
        <f t="shared" ca="1" si="5"/>
        <v xml:space="preserve"> </v>
      </c>
    </row>
    <row r="56" spans="1:9" x14ac:dyDescent="0.2">
      <c r="A56" s="10" t="s">
        <v>133</v>
      </c>
      <c r="B56" s="10" t="s">
        <v>128</v>
      </c>
      <c r="C56" s="10" t="s">
        <v>134</v>
      </c>
      <c r="D56" s="10" t="s">
        <v>135</v>
      </c>
      <c r="E56" s="8">
        <v>15</v>
      </c>
      <c r="F56" t="s">
        <v>126</v>
      </c>
      <c r="G56" s="8">
        <f t="shared" ca="1" si="3"/>
        <v>26</v>
      </c>
      <c r="H56" s="8" t="str">
        <f t="shared" ca="1" si="4"/>
        <v>No</v>
      </c>
      <c r="I56" t="str">
        <f t="shared" ca="1" si="5"/>
        <v xml:space="preserve"> </v>
      </c>
    </row>
    <row r="57" spans="1:9" x14ac:dyDescent="0.2">
      <c r="A57" s="10" t="s">
        <v>136</v>
      </c>
      <c r="B57" s="10" t="s">
        <v>128</v>
      </c>
      <c r="C57" s="10" t="s">
        <v>134</v>
      </c>
      <c r="D57" s="10" t="s">
        <v>135</v>
      </c>
      <c r="E57" s="8">
        <v>15</v>
      </c>
      <c r="F57" t="s">
        <v>121</v>
      </c>
      <c r="G57" s="8">
        <f t="shared" ca="1" si="3"/>
        <v>30</v>
      </c>
      <c r="H57" s="8" t="str">
        <f t="shared" ca="1" si="4"/>
        <v>No</v>
      </c>
      <c r="I57" t="str">
        <f t="shared" ca="1" si="5"/>
        <v xml:space="preserve"> </v>
      </c>
    </row>
    <row r="58" spans="1:9" x14ac:dyDescent="0.2">
      <c r="A58" s="10" t="s">
        <v>152</v>
      </c>
      <c r="B58" s="10" t="s">
        <v>128</v>
      </c>
      <c r="C58" s="10" t="s">
        <v>134</v>
      </c>
      <c r="D58" s="10" t="s">
        <v>135</v>
      </c>
      <c r="E58" s="8">
        <v>15</v>
      </c>
      <c r="F58" s="10" t="s">
        <v>119</v>
      </c>
      <c r="G58" s="8">
        <f t="shared" ca="1" si="3"/>
        <v>30</v>
      </c>
      <c r="H58" s="8" t="str">
        <f t="shared" ca="1" si="4"/>
        <v>No</v>
      </c>
      <c r="I58" t="str">
        <f t="shared" ca="1" si="5"/>
        <v xml:space="preserve"> </v>
      </c>
    </row>
    <row r="59" spans="1:9" x14ac:dyDescent="0.2">
      <c r="A59" s="10" t="s">
        <v>151</v>
      </c>
      <c r="B59" s="10" t="s">
        <v>128</v>
      </c>
      <c r="C59" s="10" t="s">
        <v>134</v>
      </c>
      <c r="D59" s="10" t="s">
        <v>135</v>
      </c>
      <c r="E59" s="8">
        <v>15</v>
      </c>
      <c r="F59" s="10" t="s">
        <v>122</v>
      </c>
      <c r="G59" s="8">
        <f t="shared" ca="1" si="3"/>
        <v>30</v>
      </c>
      <c r="H59" s="8" t="str">
        <f t="shared" ca="1" si="4"/>
        <v>No</v>
      </c>
      <c r="I59" t="str">
        <f t="shared" ca="1" si="5"/>
        <v xml:space="preserve"> </v>
      </c>
    </row>
    <row r="60" spans="1:9" x14ac:dyDescent="0.2">
      <c r="A60" s="10" t="s">
        <v>139</v>
      </c>
      <c r="B60" s="10" t="s">
        <v>128</v>
      </c>
      <c r="C60" s="10" t="s">
        <v>134</v>
      </c>
      <c r="D60" s="10" t="s">
        <v>135</v>
      </c>
      <c r="E60" s="8">
        <v>15</v>
      </c>
      <c r="F60" t="s">
        <v>120</v>
      </c>
      <c r="G60" s="8">
        <f t="shared" ca="1" si="3"/>
        <v>30</v>
      </c>
      <c r="H60" s="8" t="str">
        <f t="shared" ca="1" si="4"/>
        <v>No</v>
      </c>
      <c r="I60" t="str">
        <f t="shared" ca="1" si="5"/>
        <v xml:space="preserve"> </v>
      </c>
    </row>
    <row r="61" spans="1:9" x14ac:dyDescent="0.2">
      <c r="A61" s="10" t="s">
        <v>130</v>
      </c>
      <c r="B61" s="10" t="s">
        <v>128</v>
      </c>
      <c r="C61" s="10" t="s">
        <v>134</v>
      </c>
      <c r="D61" s="10" t="s">
        <v>135</v>
      </c>
      <c r="E61" s="8">
        <v>16</v>
      </c>
      <c r="F61" t="s">
        <v>92</v>
      </c>
      <c r="G61" s="8">
        <f t="shared" ca="1" si="3"/>
        <v>30</v>
      </c>
      <c r="H61" s="8" t="str">
        <f t="shared" ca="1" si="4"/>
        <v>No</v>
      </c>
      <c r="I61" t="str">
        <f t="shared" ca="1" si="5"/>
        <v xml:space="preserve"> </v>
      </c>
    </row>
    <row r="62" spans="1:9" x14ac:dyDescent="0.2">
      <c r="A62" s="10" t="s">
        <v>129</v>
      </c>
      <c r="B62" s="10" t="s">
        <v>128</v>
      </c>
      <c r="C62" s="10" t="s">
        <v>134</v>
      </c>
      <c r="D62" s="10" t="s">
        <v>135</v>
      </c>
      <c r="E62" s="8">
        <v>16</v>
      </c>
      <c r="F62" t="s">
        <v>90</v>
      </c>
      <c r="G62" s="8">
        <f t="shared" ca="1" si="3"/>
        <v>30</v>
      </c>
      <c r="H62" s="8" t="str">
        <f t="shared" ca="1" si="4"/>
        <v>No</v>
      </c>
      <c r="I62" t="str">
        <f t="shared" ca="1" si="5"/>
        <v xml:space="preserve"> </v>
      </c>
    </row>
    <row r="63" spans="1:9" x14ac:dyDescent="0.2">
      <c r="E63" t="s">
        <v>100</v>
      </c>
      <c r="F63" t="s">
        <v>97</v>
      </c>
      <c r="G63" s="8" t="s">
        <v>98</v>
      </c>
      <c r="H63" s="10" t="s">
        <v>54</v>
      </c>
      <c r="I63" s="10" t="s">
        <v>105</v>
      </c>
    </row>
    <row r="64" spans="1:9" x14ac:dyDescent="0.2">
      <c r="A64" s="10" t="s">
        <v>153</v>
      </c>
      <c r="B64" s="10" t="s">
        <v>128</v>
      </c>
      <c r="C64" s="10" t="s">
        <v>134</v>
      </c>
      <c r="D64" s="10" t="s">
        <v>135</v>
      </c>
      <c r="E64" s="8">
        <v>14</v>
      </c>
      <c r="F64" s="10" t="s">
        <v>116</v>
      </c>
      <c r="G64" s="8">
        <f t="shared" ref="G64:H70" ca="1" si="6">IF(INDIRECT("'" &amp; $A64 &amp; "'!" &amp; C64)&gt;1,(INDIRECT("'" &amp; $A64 &amp; "'!" &amp; C64))," ")</f>
        <v>30</v>
      </c>
      <c r="H64" s="8" t="str">
        <f t="shared" ca="1" si="6"/>
        <v>Yes</v>
      </c>
      <c r="I64">
        <f t="shared" ref="I64:I70" ca="1" si="7">IF(INDIRECT("'" &amp; $A64 &amp; "'!" &amp; B64)&gt;1,(INDIRECT("'" &amp; $A64 &amp; "'!" &amp; B64))," ")</f>
        <v>13</v>
      </c>
    </row>
    <row r="65" spans="1:9" x14ac:dyDescent="0.2">
      <c r="A65" s="10" t="s">
        <v>182</v>
      </c>
      <c r="B65" s="10" t="s">
        <v>128</v>
      </c>
      <c r="C65" s="10" t="s">
        <v>134</v>
      </c>
      <c r="D65" s="10" t="s">
        <v>135</v>
      </c>
      <c r="E65" s="8">
        <v>6</v>
      </c>
      <c r="F65" s="9" t="str">
        <f>RKummer6!B3</f>
        <v>Ray Kummer</v>
      </c>
      <c r="G65" s="8">
        <f t="shared" ca="1" si="6"/>
        <v>30</v>
      </c>
      <c r="H65" s="8" t="str">
        <f t="shared" ca="1" si="6"/>
        <v>Yes</v>
      </c>
      <c r="I65">
        <f t="shared" ca="1" si="7"/>
        <v>18</v>
      </c>
    </row>
    <row r="66" spans="1:9" x14ac:dyDescent="0.2">
      <c r="A66" s="10" t="s">
        <v>161</v>
      </c>
      <c r="B66" s="10" t="s">
        <v>128</v>
      </c>
      <c r="C66" s="10" t="s">
        <v>134</v>
      </c>
      <c r="D66" s="10" t="s">
        <v>135</v>
      </c>
      <c r="E66" s="8">
        <v>3</v>
      </c>
      <c r="F66" s="9" t="str">
        <f>TLang!$B$3</f>
        <v>Tammy Lang</v>
      </c>
      <c r="G66" s="8">
        <f t="shared" ca="1" si="6"/>
        <v>30</v>
      </c>
      <c r="H66" s="8" t="str">
        <f t="shared" ca="1" si="6"/>
        <v>Yes</v>
      </c>
      <c r="I66" t="str">
        <f t="shared" ca="1" si="7"/>
        <v xml:space="preserve"> </v>
      </c>
    </row>
    <row r="67" spans="1:9" x14ac:dyDescent="0.2">
      <c r="A67" s="10" t="s">
        <v>145</v>
      </c>
      <c r="B67" s="10" t="s">
        <v>128</v>
      </c>
      <c r="C67" s="10" t="s">
        <v>134</v>
      </c>
      <c r="D67" s="10" t="s">
        <v>135</v>
      </c>
      <c r="E67" s="8">
        <v>12</v>
      </c>
      <c r="F67" t="s">
        <v>84</v>
      </c>
      <c r="G67" s="8">
        <f t="shared" ca="1" si="6"/>
        <v>30</v>
      </c>
      <c r="H67" s="8" t="str">
        <f t="shared" ca="1" si="6"/>
        <v>Yes</v>
      </c>
      <c r="I67" t="str">
        <f t="shared" ca="1" si="7"/>
        <v xml:space="preserve"> </v>
      </c>
    </row>
    <row r="68" spans="1:9" x14ac:dyDescent="0.2">
      <c r="A68" s="10" t="s">
        <v>143</v>
      </c>
      <c r="B68" s="10" t="s">
        <v>128</v>
      </c>
      <c r="C68" s="10" t="s">
        <v>134</v>
      </c>
      <c r="D68" s="10" t="s">
        <v>135</v>
      </c>
      <c r="E68" s="8">
        <v>12</v>
      </c>
      <c r="F68" t="s">
        <v>83</v>
      </c>
      <c r="G68" s="8">
        <f t="shared" ca="1" si="6"/>
        <v>30</v>
      </c>
      <c r="H68" s="8" t="str">
        <f t="shared" ca="1" si="6"/>
        <v>Yes</v>
      </c>
      <c r="I68" t="str">
        <f t="shared" ca="1" si="7"/>
        <v xml:space="preserve"> </v>
      </c>
    </row>
    <row r="69" spans="1:9" x14ac:dyDescent="0.2">
      <c r="A69" s="10" t="s">
        <v>154</v>
      </c>
      <c r="B69" s="10" t="s">
        <v>128</v>
      </c>
      <c r="C69" s="10" t="s">
        <v>134</v>
      </c>
      <c r="D69" s="10" t="s">
        <v>135</v>
      </c>
      <c r="E69" s="8">
        <v>14</v>
      </c>
      <c r="F69" s="10" t="s">
        <v>117</v>
      </c>
      <c r="G69" s="8">
        <f t="shared" ca="1" si="6"/>
        <v>30</v>
      </c>
      <c r="H69" s="8" t="str">
        <f t="shared" ca="1" si="6"/>
        <v>Yes</v>
      </c>
      <c r="I69" t="str">
        <f t="shared" ca="1" si="7"/>
        <v xml:space="preserve"> </v>
      </c>
    </row>
    <row r="70" spans="1:9" x14ac:dyDescent="0.2">
      <c r="A70" s="10" t="s">
        <v>157</v>
      </c>
      <c r="B70" s="10" t="s">
        <v>128</v>
      </c>
      <c r="C70" s="10" t="s">
        <v>134</v>
      </c>
      <c r="D70" s="10" t="s">
        <v>135</v>
      </c>
      <c r="E70" s="8">
        <v>14</v>
      </c>
      <c r="F70" s="10" t="s">
        <v>156</v>
      </c>
      <c r="G70" s="8">
        <f t="shared" ca="1" si="6"/>
        <v>30</v>
      </c>
      <c r="H70" s="8" t="str">
        <f t="shared" ca="1" si="6"/>
        <v>Yes</v>
      </c>
      <c r="I70" t="str">
        <f t="shared" ca="1" si="7"/>
        <v xml:space="preserve"> </v>
      </c>
    </row>
    <row r="71" spans="1:9" x14ac:dyDescent="0.2">
      <c r="I71" t="s">
        <v>104</v>
      </c>
    </row>
    <row r="72" spans="1:9" x14ac:dyDescent="0.2">
      <c r="B72" s="10" t="s">
        <v>128</v>
      </c>
      <c r="C72" s="10" t="s">
        <v>134</v>
      </c>
      <c r="D72" s="10" t="s">
        <v>135</v>
      </c>
    </row>
  </sheetData>
  <sortState xmlns:xlrd2="http://schemas.microsoft.com/office/spreadsheetml/2017/richdata2" ref="A1:I72">
    <sortCondition ref="H1:H72"/>
  </sortState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30E1-7E2B-4489-9CCB-D600516AF1DB}">
  <sheetPr codeName="Sheet18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17</v>
      </c>
    </row>
    <row r="3" spans="1:29" x14ac:dyDescent="0.2">
      <c r="A3" t="s">
        <v>45</v>
      </c>
      <c r="B3" s="3" t="s">
        <v>61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155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204</v>
      </c>
      <c r="W5">
        <f>MAX(V6:X35)</f>
        <v>270</v>
      </c>
    </row>
    <row r="6" spans="1:29" x14ac:dyDescent="0.2">
      <c r="A6" t="s">
        <v>7</v>
      </c>
      <c r="B6" s="7">
        <f>Calendar!B6</f>
        <v>43348</v>
      </c>
      <c r="C6">
        <v>120</v>
      </c>
      <c r="D6">
        <v>137</v>
      </c>
      <c r="E6">
        <v>182</v>
      </c>
      <c r="H6">
        <f t="shared" ref="H6:H35" si="0">IF(COUNT(C6:E6)&lt;1," ",SUM(C6:E6))</f>
        <v>439</v>
      </c>
      <c r="I6">
        <f>IF(COUNT(C6:E6)&lt;1," ",TRUNC(H6/COUNT(C6:E6)))</f>
        <v>146</v>
      </c>
      <c r="J6">
        <f>_xlfn.IFS(SUM(C6:E6)&lt;1,"",SUM(C6:E6)&gt;=1,SUM($C$6:E6))</f>
        <v>439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155</v>
      </c>
      <c r="M6">
        <f>IF(COUNT($C$6:E6)&gt;=1,TRUNC(SUM($C$6:E6)/COUNT($C$6:E6)),0)</f>
        <v>146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124</v>
      </c>
      <c r="D7">
        <v>204</v>
      </c>
      <c r="E7">
        <v>174</v>
      </c>
      <c r="H7">
        <f t="shared" si="0"/>
        <v>502</v>
      </c>
      <c r="I7">
        <f t="shared" ref="I7:I35" si="5">IF(COUNT(C7:E7)&lt;1," ",TRUNC(H7/COUNT(C7:E7)))</f>
        <v>167</v>
      </c>
      <c r="J7">
        <f>_xlfn.IFS(SUM(C7:E7)&lt;1,"",SUM(C7:E7)&gt;=1,SUM($C$6:E7))</f>
        <v>941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155</v>
      </c>
      <c r="M7">
        <f>IF(COUNT($C$6:E7)&gt;=1,TRUNC(SUM($C$6:E7)/COUNT($C$6:E7)),0)</f>
        <v>156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>
        <f t="shared" si="2"/>
        <v>204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135</v>
      </c>
      <c r="D8">
        <v>180</v>
      </c>
      <c r="E8">
        <v>169</v>
      </c>
      <c r="H8">
        <f t="shared" si="0"/>
        <v>484</v>
      </c>
      <c r="I8">
        <f t="shared" si="5"/>
        <v>161</v>
      </c>
      <c r="J8">
        <f>_xlfn.IFS(SUM(C8:E8)&lt;1,"",SUM(C8:E8)&gt;=1,SUM($C$6:E8))</f>
        <v>1425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155</v>
      </c>
      <c r="M8">
        <f>IF(COUNT($C$6:E8)&gt;=1,TRUNC(SUM($C$6:E8)/COUNT($C$6:E8)),0)</f>
        <v>158</v>
      </c>
      <c r="N8">
        <f>IF(COUNT($C$6:E8)&lt;=6,0,TRUNC((230-M7)*0.9))</f>
        <v>66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137</v>
      </c>
      <c r="D9">
        <v>140</v>
      </c>
      <c r="E9">
        <v>140</v>
      </c>
      <c r="H9">
        <f t="shared" si="0"/>
        <v>417</v>
      </c>
      <c r="I9">
        <f t="shared" si="5"/>
        <v>139</v>
      </c>
      <c r="J9">
        <f>_xlfn.IFS(SUM(C9:E9)&lt;1,"",SUM(C9:E9)&gt;=1,SUM($C$6:E9))</f>
        <v>1842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153</v>
      </c>
      <c r="M9">
        <f>IF(COUNT($C$6:E9)&gt;=1,TRUNC(SUM($C$6:E9)/COUNT($C$6:E9)),0)</f>
        <v>153</v>
      </c>
      <c r="N9">
        <f>IF(COUNT($C$6:E9)&lt;=6,0,TRUNC((230-M8)*0.9))</f>
        <v>64</v>
      </c>
      <c r="O9">
        <f>_xlfn.IFS(SUM(C9:E9)&lt;1,"",COUNT($C$6:E9)&gt;9,TRUNC((230-M8)*(0.9)),COUNT($C$6:E9)&lt;=9,0)</f>
        <v>64</v>
      </c>
      <c r="P9">
        <f>_xlfn.IFS(SUM(C9:E9)&lt;1,"",COUNT($C$6:E9)&gt;9,N9*3+H9,COUNT($C$6:E9)&lt;=9,0)</f>
        <v>609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201</v>
      </c>
      <c r="W9">
        <f>IF(COUNT(C9:E9)&lt;1,0,IF(COUNT($C$6:E9)&gt;9,D9+N9,0))</f>
        <v>204</v>
      </c>
      <c r="X9">
        <f>IF(COUNT(C9:E9)&lt;1,0,IF(COUNT($C$6:E9)&gt;9,E9+N9,0))</f>
        <v>204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166</v>
      </c>
      <c r="D10">
        <v>178</v>
      </c>
      <c r="E10">
        <v>126</v>
      </c>
      <c r="F10" t="str">
        <f>IF(COUNT(C10:E10)&lt;1," ",IF(AND(C10&gt;M9,D10&gt;M9,E10&gt;M9,COUNT($C$6:E9)&gt;=12),"*"," "))</f>
        <v xml:space="preserve"> </v>
      </c>
      <c r="H10">
        <f t="shared" si="0"/>
        <v>470</v>
      </c>
      <c r="I10">
        <f t="shared" si="5"/>
        <v>156</v>
      </c>
      <c r="J10">
        <f>_xlfn.IFS(SUM(C10:E10)&lt;1,"",SUM(C10:E10)&gt;=1,SUM($C$6:E10))</f>
        <v>2312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154</v>
      </c>
      <c r="M10">
        <f>IF(COUNT($C$6:E10)&gt;=1,TRUNC(SUM($C$6:E10)/COUNT($C$6:E10)),0)</f>
        <v>154</v>
      </c>
      <c r="N10">
        <f>IF(COUNT($C$6:E10)&lt;=6,0,TRUNC((230-M9)*0.9))</f>
        <v>69</v>
      </c>
      <c r="O10">
        <f>_xlfn.IFS(SUM(C10:E10)&lt;1,"",COUNT($C$6:E10)&gt;9,TRUNC((230-M9)*(0.9)),COUNT($C$6:E10)&lt;=9,0)</f>
        <v>69</v>
      </c>
      <c r="P10">
        <f>_xlfn.IFS(SUM(C10:E10)&lt;1,"",COUNT($C$6:E10)&gt;9,N10*3+H10,COUNT($C$6:E10)&lt;=9,0)</f>
        <v>677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235</v>
      </c>
      <c r="W10">
        <f>IF(COUNT(C10:E10)&lt;1,0,IF(COUNT($C$6:E10)&gt;9,D10+N10,0))</f>
        <v>247</v>
      </c>
      <c r="X10">
        <f>IF(COUNT(C10:E10)&lt;1,0,IF(COUNT($C$6:E10)&gt;9,E10+N10,0))</f>
        <v>195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168</v>
      </c>
      <c r="D11">
        <v>108</v>
      </c>
      <c r="E11">
        <v>118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394</v>
      </c>
      <c r="I11">
        <f t="shared" si="5"/>
        <v>131</v>
      </c>
      <c r="J11">
        <f>_xlfn.IFS(SUM(C11:E11)&lt;1,"",SUM(C11:E11)&gt;=1,SUM($C$6:E11))</f>
        <v>2706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150</v>
      </c>
      <c r="M11">
        <f>IF(COUNT($C$6:E11)&gt;=1,TRUNC(SUM($C$6:E11)/COUNT($C$6:E11)),0)</f>
        <v>150</v>
      </c>
      <c r="N11">
        <f>IF(COUNT($C$6:E11)&lt;=6,0,TRUNC((230-M10)*0.9))</f>
        <v>68</v>
      </c>
      <c r="O11">
        <f>_xlfn.IFS(SUM(C11:E11)&lt;1,"",COUNT($C$6:E11)&gt;9,TRUNC((230-M10)*(0.9)),COUNT($C$6:E11)&lt;=9,0)</f>
        <v>68</v>
      </c>
      <c r="P11">
        <f>_xlfn.IFS(SUM(C11:E11)&lt;1,"",COUNT($C$6:E11)&gt;9,N11*3+H11,COUNT($C$6:E11)&lt;=9,0)</f>
        <v>598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236</v>
      </c>
      <c r="W11">
        <f>IF(COUNT(C11:E11)&lt;1,0,IF(COUNT($C$6:E11)&gt;9,D11+N11,0))</f>
        <v>176</v>
      </c>
      <c r="X11">
        <f>IF(COUNT(C11:E11)&lt;1,0,IF(COUNT($C$6:E11)&gt;9,E11+N11,0))</f>
        <v>186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179</v>
      </c>
      <c r="D12">
        <v>151</v>
      </c>
      <c r="E12">
        <v>136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466</v>
      </c>
      <c r="I12">
        <f t="shared" si="5"/>
        <v>155</v>
      </c>
      <c r="J12">
        <f>_xlfn.IFS(SUM(C12:E12)&lt;1,"",SUM(C12:E12)&gt;=1,SUM($C$6:E12))</f>
        <v>3172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151</v>
      </c>
      <c r="M12">
        <f>IF(COUNT($C$6:E12)&gt;=1,TRUNC(SUM($C$6:E12)/COUNT($C$6:E12)),0)</f>
        <v>151</v>
      </c>
      <c r="N12">
        <f>IF(COUNT($C$6:E12)&lt;=6,0,TRUNC((230-M11)*0.9))</f>
        <v>72</v>
      </c>
      <c r="O12">
        <f>_xlfn.IFS(SUM(C12:E12)&lt;1,"",COUNT($C$6:E12)&gt;9,TRUNC((230-M11)*(0.9)),COUNT($C$6:E12)&lt;=9,0)</f>
        <v>72</v>
      </c>
      <c r="P12">
        <f>_xlfn.IFS(SUM(C12:E12)&lt;1,"",COUNT($C$6:E12)&gt;9,N12*3+H12,COUNT($C$6:E12)&lt;=9,0)</f>
        <v>682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251</v>
      </c>
      <c r="W12">
        <f>IF(COUNT(C12:E12)&lt;1,0,IF(COUNT($C$6:E12)&gt;9,D12+N12,0))</f>
        <v>223</v>
      </c>
      <c r="X12">
        <f>IF(COUNT(C12:E12)&lt;1,0,IF(COUNT($C$6:E12)&gt;9,E12+N12,0))</f>
        <v>208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148</v>
      </c>
      <c r="D13">
        <v>168</v>
      </c>
      <c r="E13">
        <v>190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506</v>
      </c>
      <c r="I13">
        <f t="shared" si="5"/>
        <v>168</v>
      </c>
      <c r="J13">
        <f>_xlfn.IFS(SUM(C13:E13)&lt;1,"",SUM(C13:E13)&gt;=1,SUM($C$6:E13))</f>
        <v>3678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153</v>
      </c>
      <c r="M13">
        <f>IF(COUNT($C$6:E13)&gt;=1,TRUNC(SUM($C$6:E13)/COUNT($C$6:E13)),0)</f>
        <v>153</v>
      </c>
      <c r="N13">
        <f>IF(COUNT($C$6:E13)&lt;=6,0,TRUNC((230-M12)*0.9))</f>
        <v>71</v>
      </c>
      <c r="O13">
        <f>_xlfn.IFS(SUM(C13:E13)&lt;1,"",COUNT($C$6:E13)&gt;9,TRUNC((230-M12)*(0.9)),COUNT($C$6:E13)&lt;=9,0)</f>
        <v>71</v>
      </c>
      <c r="P13">
        <f>_xlfn.IFS(SUM(C13:E13)&lt;1,"",COUNT($C$6:E13)&gt;9,N13*3+H13,COUNT($C$6:E13)&lt;=9,0)</f>
        <v>719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219</v>
      </c>
      <c r="W13">
        <f>IF(COUNT(C13:E13)&lt;1,0,IF(COUNT($C$6:E13)&gt;9,D13+N13,0))</f>
        <v>239</v>
      </c>
      <c r="X13">
        <f>IF(COUNT(C13:E13)&lt;1,0,IF(COUNT($C$6:E13)&gt;9,E13+N13,0))</f>
        <v>261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169</v>
      </c>
      <c r="D14">
        <v>106</v>
      </c>
      <c r="E14">
        <v>148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423</v>
      </c>
      <c r="I14">
        <f t="shared" si="5"/>
        <v>141</v>
      </c>
      <c r="J14">
        <f>_xlfn.IFS(SUM(C14:E14)&lt;1,"",SUM(C14:E14)&gt;=1,SUM($C$6:E14))</f>
        <v>4101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151</v>
      </c>
      <c r="M14">
        <f>IF(COUNT($C$6:E14)&gt;=1,TRUNC(SUM($C$6:E14)/COUNT($C$6:E14)),0)</f>
        <v>151</v>
      </c>
      <c r="N14">
        <f>IF(COUNT($C$6:E14)&lt;=6,0,TRUNC((230-M13)*0.9))</f>
        <v>69</v>
      </c>
      <c r="O14">
        <f>_xlfn.IFS(SUM(C14:E14)&lt;1,"",COUNT($C$6:E14)&gt;9,TRUNC((230-M13)*(0.9)),COUNT($C$6:E14)&lt;=9,0)</f>
        <v>69</v>
      </c>
      <c r="P14">
        <f>_xlfn.IFS(SUM(C14:E14)&lt;1,"",COUNT($C$6:E14)&gt;9,N14*3+H14,COUNT($C$6:E14)&lt;=9,0)</f>
        <v>630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238</v>
      </c>
      <c r="W14">
        <f>IF(COUNT(C14:E14)&lt;1,0,IF(COUNT($C$6:E14)&gt;9,D14+N14,0))</f>
        <v>175</v>
      </c>
      <c r="X14">
        <f>IF(COUNT(C14:E14)&lt;1,0,IF(COUNT($C$6:E14)&gt;9,E14+N14,0))</f>
        <v>217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129</v>
      </c>
      <c r="D15">
        <v>148</v>
      </c>
      <c r="E15">
        <v>158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435</v>
      </c>
      <c r="I15">
        <f t="shared" si="5"/>
        <v>145</v>
      </c>
      <c r="J15">
        <f>_xlfn.IFS(SUM(C15:E15)&lt;1,"",SUM(C15:E15)&gt;=1,SUM($C$6:E15))</f>
        <v>4536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151</v>
      </c>
      <c r="M15">
        <f>IF(COUNT($C$6:E15)&gt;=1,TRUNC(SUM($C$6:E15)/COUNT($C$6:E15)),0)</f>
        <v>151</v>
      </c>
      <c r="N15">
        <f>IF(COUNT($C$6:E15)&lt;=6,0,TRUNC((230-M14)*0.9))</f>
        <v>71</v>
      </c>
      <c r="O15">
        <f>_xlfn.IFS(SUM(C15:E15)&lt;1,"",COUNT($C$6:E15)&gt;9,TRUNC((230-M14)*(0.9)),COUNT($C$6:E15)&lt;=9,0)</f>
        <v>71</v>
      </c>
      <c r="P15">
        <f>_xlfn.IFS(SUM(C15:E15)&lt;1,"",COUNT($C$6:E15)&gt;9,N15*3+H15,COUNT($C$6:E15)&lt;=9,0)</f>
        <v>648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200</v>
      </c>
      <c r="W15">
        <f>IF(COUNT(C15:E15)&lt;1,0,IF(COUNT($C$6:E15)&gt;9,D15+N15,0))</f>
        <v>219</v>
      </c>
      <c r="X15">
        <f>IF(COUNT(C15:E15)&lt;1,0,IF(COUNT($C$6:E15)&gt;9,E15+N15,0))</f>
        <v>229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167</v>
      </c>
      <c r="D16">
        <v>140</v>
      </c>
      <c r="E16">
        <v>167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474</v>
      </c>
      <c r="I16">
        <f t="shared" si="5"/>
        <v>158</v>
      </c>
      <c r="J16">
        <f>_xlfn.IFS(SUM(C16:E16)&lt;1,"",SUM(C16:E16)&gt;=1,SUM($C$6:E16))</f>
        <v>5010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151</v>
      </c>
      <c r="M16">
        <f>IF(COUNT($C$6:E16)&gt;=1,TRUNC(SUM($C$6:E16)/COUNT($C$6:E16)),0)</f>
        <v>151</v>
      </c>
      <c r="N16">
        <f>IF(COUNT($C$6:E16)&lt;=6,0,TRUNC((230-M15)*0.9))</f>
        <v>71</v>
      </c>
      <c r="O16">
        <f>_xlfn.IFS(SUM(C16:E16)&lt;1,"",COUNT($C$6:E16)&gt;9,TRUNC((230-M15)*(0.9)),COUNT($C$6:E16)&lt;=9,0)</f>
        <v>71</v>
      </c>
      <c r="P16">
        <f>_xlfn.IFS(SUM(C16:E16)&lt;1,"",COUNT($C$6:E16)&gt;9,N16*3+H16,COUNT($C$6:E16)&lt;=9,0)</f>
        <v>687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238</v>
      </c>
      <c r="W16">
        <f>IF(COUNT(C16:E16)&lt;1,0,IF(COUNT($C$6:E16)&gt;9,D16+N16,0))</f>
        <v>211</v>
      </c>
      <c r="X16">
        <f>IF(COUNT(C16:E16)&lt;1,0,IF(COUNT($C$6:E16)&gt;9,E16+N16,0))</f>
        <v>238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177</v>
      </c>
      <c r="D17">
        <v>133</v>
      </c>
      <c r="E17">
        <v>147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457</v>
      </c>
      <c r="I17">
        <f t="shared" si="5"/>
        <v>152</v>
      </c>
      <c r="J17">
        <f>_xlfn.IFS(SUM(C17:E17)&lt;1,"",SUM(C17:E17)&gt;=1,SUM($C$6:E17))</f>
        <v>5467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151</v>
      </c>
      <c r="M17">
        <f>IF(COUNT($C$6:E17)&gt;=1,TRUNC(SUM($C$6:E17)/COUNT($C$6:E17)),0)</f>
        <v>151</v>
      </c>
      <c r="N17">
        <f>IF(COUNT($C$6:E17)&lt;=6,0,TRUNC((230-M16)*0.9))</f>
        <v>71</v>
      </c>
      <c r="O17">
        <f>_xlfn.IFS(SUM(C17:E17)&lt;1,"",COUNT($C$6:E17)&gt;9,TRUNC((230-M16)*(0.9)),COUNT($C$6:E17)&lt;=9,0)</f>
        <v>71</v>
      </c>
      <c r="P17">
        <f>_xlfn.IFS(SUM(C17:E17)&lt;1,"",COUNT($C$6:E17)&gt;9,N17*3+H17,COUNT($C$6:E17)&lt;=9,0)</f>
        <v>670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248</v>
      </c>
      <c r="W17">
        <f>IF(COUNT(C17:E17)&lt;1,0,IF(COUNT($C$6:E17)&gt;9,D17+N17,0))</f>
        <v>204</v>
      </c>
      <c r="X17">
        <f>IF(COUNT(C17:E17)&lt;1,0,IF(COUNT($C$6:E17)&gt;9,E17+N17,0))</f>
        <v>218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167</v>
      </c>
      <c r="D18">
        <v>164</v>
      </c>
      <c r="E18">
        <v>168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499</v>
      </c>
      <c r="I18">
        <f t="shared" si="5"/>
        <v>166</v>
      </c>
      <c r="J18">
        <f>_xlfn.IFS(SUM(C18:E18)&lt;1,"",SUM(C18:E18)&gt;=1,SUM($C$6:E18))</f>
        <v>5966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152</v>
      </c>
      <c r="M18">
        <f>IF(COUNT($C$6:E18)&gt;=1,TRUNC(SUM($C$6:E18)/COUNT($C$6:E18)),0)</f>
        <v>152</v>
      </c>
      <c r="N18">
        <f>IF(COUNT($C$6:E18)&lt;=6,0,TRUNC((230-M17)*0.9))</f>
        <v>71</v>
      </c>
      <c r="O18">
        <f>_xlfn.IFS(SUM(C18:E18)&lt;1,"",COUNT($C$6:E18)&gt;9,TRUNC((230-M17)*(0.9)),COUNT($C$6:E18)&lt;=9,0)</f>
        <v>71</v>
      </c>
      <c r="P18">
        <f>_xlfn.IFS(SUM(C18:E18)&lt;1,"",COUNT($C$6:E18)&gt;9,N18*3+H18,COUNT($C$6:E18)&lt;=9,0)</f>
        <v>712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238</v>
      </c>
      <c r="W18">
        <f>IF(COUNT(C18:E18)&lt;1,0,IF(COUNT($C$6:E18)&gt;9,D18+N18,0))</f>
        <v>235</v>
      </c>
      <c r="X18">
        <f>IF(COUNT(C18:E18)&lt;1,0,IF(COUNT($C$6:E18)&gt;9,E18+N18,0))</f>
        <v>239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123</v>
      </c>
      <c r="D19">
        <v>147</v>
      </c>
      <c r="E19">
        <v>163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433</v>
      </c>
      <c r="I19">
        <f t="shared" si="5"/>
        <v>144</v>
      </c>
      <c r="J19">
        <f>_xlfn.IFS(SUM(C19:E19)&lt;1,"",SUM(C19:E19)&gt;=1,SUM($C$6:E19))</f>
        <v>6399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152</v>
      </c>
      <c r="M19">
        <f>IF(COUNT($C$6:E19)&gt;=1,TRUNC(SUM($C$6:E19)/COUNT($C$6:E19)),0)</f>
        <v>152</v>
      </c>
      <c r="N19">
        <f>IF(COUNT($C$6:E19)&lt;=6,0,TRUNC((230-M18)*0.9))</f>
        <v>70</v>
      </c>
      <c r="O19">
        <f>_xlfn.IFS(SUM(C19:E19)&lt;1,"",COUNT($C$6:E19)&gt;9,TRUNC((230-M18)*(0.9)),COUNT($C$6:E19)&lt;=9,0)</f>
        <v>70</v>
      </c>
      <c r="P19">
        <f>_xlfn.IFS(SUM(C19:E19)&lt;1,"",COUNT($C$6:E19)&gt;9,N19*3+H19,COUNT($C$6:E19)&lt;=9,0)</f>
        <v>643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193</v>
      </c>
      <c r="W19">
        <f>IF(COUNT(C19:E19)&lt;1,0,IF(COUNT($C$6:E19)&gt;9,D19+N19,0))</f>
        <v>217</v>
      </c>
      <c r="X19">
        <f>IF(COUNT(C19:E19)&lt;1,0,IF(COUNT($C$6:E19)&gt;9,E19+N19,0))</f>
        <v>233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136</v>
      </c>
      <c r="D20">
        <v>141</v>
      </c>
      <c r="E20">
        <v>143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420</v>
      </c>
      <c r="I20">
        <f t="shared" si="5"/>
        <v>140</v>
      </c>
      <c r="J20">
        <f>_xlfn.IFS(SUM(C20:E20)&lt;1,"",SUM(C20:E20)&gt;=1,SUM($C$6:E20))</f>
        <v>6819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151</v>
      </c>
      <c r="M20">
        <f>IF(COUNT($C$6:E20)&gt;=1,TRUNC(SUM($C$6:E20)/COUNT($C$6:E20)),0)</f>
        <v>151</v>
      </c>
      <c r="N20">
        <f>IF(COUNT($C$6:E20)&lt;=6,0,TRUNC((230-M19)*0.9))</f>
        <v>70</v>
      </c>
      <c r="O20">
        <f>_xlfn.IFS(SUM(C20:E20)&lt;1,"",COUNT($C$6:E20)&gt;9,TRUNC((230-M19)*(0.9)),COUNT($C$6:E20)&lt;=9,0)</f>
        <v>70</v>
      </c>
      <c r="P20">
        <f>_xlfn.IFS(SUM(C20:E20)&lt;1,"",COUNT($C$6:E20)&gt;9,N20*3+H20,COUNT($C$6:E20)&lt;=9,0)</f>
        <v>630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206</v>
      </c>
      <c r="W20">
        <f>IF(COUNT(C20:E20)&lt;1,0,IF(COUNT($C$6:E20)&gt;9,D20+N20,0))</f>
        <v>211</v>
      </c>
      <c r="X20">
        <f>IF(COUNT(C20:E20)&lt;1,0,IF(COUNT($C$6:E20)&gt;9,E20+N20,0))</f>
        <v>213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147</v>
      </c>
      <c r="D21">
        <v>146</v>
      </c>
      <c r="E21">
        <v>129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422</v>
      </c>
      <c r="I21">
        <f t="shared" si="5"/>
        <v>140</v>
      </c>
      <c r="J21">
        <f>_xlfn.IFS(SUM(C21:E21)&lt;1,"",SUM(C21:E21)&gt;=1,SUM($C$6:E21))</f>
        <v>7241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150</v>
      </c>
      <c r="M21">
        <f>IF(COUNT($C$6:E21)&gt;=1,TRUNC(SUM($C$6:E21)/COUNT($C$6:E21)),0)</f>
        <v>150</v>
      </c>
      <c r="N21">
        <f>IF(COUNT($C$6:E21)&lt;=6,0,TRUNC((230-M20)*0.9))</f>
        <v>71</v>
      </c>
      <c r="O21">
        <f>_xlfn.IFS(SUM(C21:E21)&lt;1,"",COUNT($C$6:E21)&gt;9,TRUNC((230-M20)*(0.9)),COUNT($C$6:E21)&lt;=9,0)</f>
        <v>71</v>
      </c>
      <c r="P21">
        <f>_xlfn.IFS(SUM(C21:E21)&lt;1,"",COUNT($C$6:E21)&gt;9,N21*3+H21,COUNT($C$6:E21)&lt;=9,0)</f>
        <v>635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218</v>
      </c>
      <c r="W21">
        <f>IF(COUNT(C21:E21)&lt;1,0,IF(COUNT($C$6:E21)&gt;9,D21+N21,0))</f>
        <v>217</v>
      </c>
      <c r="X21">
        <f>IF(COUNT(C21:E21)&lt;1,0,IF(COUNT($C$6:E21)&gt;9,E21+N21,0))</f>
        <v>200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181</v>
      </c>
      <c r="D22">
        <v>157</v>
      </c>
      <c r="E22">
        <v>168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506</v>
      </c>
      <c r="I22">
        <f t="shared" si="5"/>
        <v>168</v>
      </c>
      <c r="J22">
        <f>_xlfn.IFS(SUM(C22:E22)&lt;1,"",SUM(C22:E22)&gt;=1,SUM($C$6:E22))</f>
        <v>7747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151</v>
      </c>
      <c r="M22">
        <f>IF(COUNT($C$6:E22)&gt;=1,TRUNC(SUM($C$6:E22)/COUNT($C$6:E22)),0)</f>
        <v>151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722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253</v>
      </c>
      <c r="W22">
        <f>IF(COUNT(C22:E22)&lt;1,0,IF(COUNT($C$6:E22)&gt;9,D22+N22,0))</f>
        <v>229</v>
      </c>
      <c r="X22">
        <f>IF(COUNT(C22:E22)&lt;1,0,IF(COUNT($C$6:E22)&gt;9,E22+N22,0))</f>
        <v>240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158</v>
      </c>
      <c r="D23">
        <v>191</v>
      </c>
      <c r="E23">
        <v>177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526</v>
      </c>
      <c r="I23">
        <f t="shared" si="5"/>
        <v>175</v>
      </c>
      <c r="J23">
        <f>_xlfn.IFS(SUM(C23:E23)&lt;1,"",SUM(C23:E23)&gt;=1,SUM($C$6:E23))</f>
        <v>8273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153</v>
      </c>
      <c r="M23">
        <f>IF(COUNT($C$6:E23)&gt;=1,TRUNC(SUM($C$6:E23)/COUNT($C$6:E23)),0)</f>
        <v>153</v>
      </c>
      <c r="N23">
        <f>IF(COUNT($C$6:E23)&lt;=6,0,TRUNC((230-M22)*0.9))</f>
        <v>71</v>
      </c>
      <c r="O23">
        <f>_xlfn.IFS(SUM(C23:E23)&lt;1,"",COUNT($C$6:E23)&gt;9,TRUNC((230-M22)*(0.9)),COUNT($C$6:E23)&lt;=9,0)</f>
        <v>71</v>
      </c>
      <c r="P23">
        <f>_xlfn.IFS(SUM(C23:E23)&lt;1,"",COUNT($C$6:E23)&gt;9,N23*3+H23,COUNT($C$6:E23)&lt;=9,0)</f>
        <v>739</v>
      </c>
      <c r="Q23" t="str">
        <f t="shared" si="1"/>
        <v xml:space="preserve"> </v>
      </c>
      <c r="R23" t="str">
        <f t="shared" si="2"/>
        <v xml:space="preserve"> </v>
      </c>
      <c r="S23">
        <f>IF(COUNT($C$6:E23)&gt;9,IF(P23=MAX($P$6:$P$35),P23," "),"")</f>
        <v>739</v>
      </c>
      <c r="T23" t="str">
        <f t="shared" si="3"/>
        <v xml:space="preserve"> </v>
      </c>
      <c r="V23">
        <f>IF(COUNT(C23:E23)&lt;1,0,IF(COUNT($C$6:E23)&gt;9,C23+N23,0))</f>
        <v>229</v>
      </c>
      <c r="W23">
        <f>IF(COUNT(C23:E23)&lt;1,0,IF(COUNT($C$6:E23)&gt;9,D23+N23,0))</f>
        <v>262</v>
      </c>
      <c r="X23">
        <f>IF(COUNT(C23:E23)&lt;1,0,IF(COUNT($C$6:E23)&gt;9,E23+N23,0))</f>
        <v>248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141</v>
      </c>
      <c r="D24">
        <v>160</v>
      </c>
      <c r="E24">
        <v>152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453</v>
      </c>
      <c r="I24">
        <f t="shared" si="5"/>
        <v>151</v>
      </c>
      <c r="J24">
        <f>_xlfn.IFS(SUM(C24:E24)&lt;1,"",SUM(C24:E24)&gt;=1,SUM($C$6:E24))</f>
        <v>8726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153</v>
      </c>
      <c r="M24">
        <f>IF(COUNT($C$6:E24)&gt;=1,TRUNC(SUM($C$6:E24)/COUNT($C$6:E24)),0)</f>
        <v>153</v>
      </c>
      <c r="N24">
        <f>IF(COUNT($C$6:E24)&lt;=6,0,TRUNC((230-M23)*0.9))</f>
        <v>69</v>
      </c>
      <c r="O24">
        <f>_xlfn.IFS(SUM(C24:E24)&lt;1,"",COUNT($C$6:E24)&gt;9,TRUNC((230-M23)*(0.9)),COUNT($C$6:E24)&lt;=9,0)</f>
        <v>69</v>
      </c>
      <c r="P24">
        <f>_xlfn.IFS(SUM(C24:E24)&lt;1,"",COUNT($C$6:E24)&gt;9,N24*3+H24,COUNT($C$6:E24)&lt;=9,0)</f>
        <v>660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210</v>
      </c>
      <c r="W24">
        <f>IF(COUNT(C24:E24)&lt;1,0,IF(COUNT($C$6:E24)&gt;9,D24+N24,0))</f>
        <v>229</v>
      </c>
      <c r="X24">
        <f>IF(COUNT(C24:E24)&lt;1,0,IF(COUNT($C$6:E24)&gt;9,E24+N24,0))</f>
        <v>221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135</v>
      </c>
      <c r="D25">
        <v>186</v>
      </c>
      <c r="E25">
        <v>154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475</v>
      </c>
      <c r="I25">
        <f t="shared" si="5"/>
        <v>158</v>
      </c>
      <c r="J25">
        <f>_xlfn.IFS(SUM(C25:E25)&lt;1,"",SUM(C25:E25)&gt;=1,SUM($C$6:E25))</f>
        <v>9201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153</v>
      </c>
      <c r="M25">
        <f>IF(COUNT($C$6:E25)&gt;=1,TRUNC(SUM($C$6:E25)/COUNT($C$6:E25)),0)</f>
        <v>153</v>
      </c>
      <c r="N25">
        <f>IF(COUNT($C$6:E25)&lt;=6,0,TRUNC((230-M24)*0.9))</f>
        <v>69</v>
      </c>
      <c r="O25">
        <f>_xlfn.IFS(SUM(C25:E25)&lt;1,"",COUNT($C$6:E25)&gt;9,TRUNC((230-M24)*(0.9)),COUNT($C$6:E25)&lt;=9,0)</f>
        <v>69</v>
      </c>
      <c r="P25">
        <f>_xlfn.IFS(SUM(C25:E25)&lt;1,"",COUNT($C$6:E25)&gt;9,N25*3+H25,COUNT($C$6:E25)&lt;=9,0)</f>
        <v>682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204</v>
      </c>
      <c r="W25">
        <f>IF(COUNT(C25:E25)&lt;1,0,IF(COUNT($C$6:E25)&gt;9,D25+N25,0))</f>
        <v>255</v>
      </c>
      <c r="X25">
        <f>IF(COUNT(C25:E25)&lt;1,0,IF(COUNT($C$6:E25)&gt;9,E25+N25,0))</f>
        <v>223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149</v>
      </c>
      <c r="D26">
        <v>153</v>
      </c>
      <c r="E26">
        <v>156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458</v>
      </c>
      <c r="I26">
        <f t="shared" si="5"/>
        <v>152</v>
      </c>
      <c r="J26">
        <f>_xlfn.IFS(SUM(C26:E26)&lt;1,"",SUM(C26:E26)&gt;=1,SUM($C$6:E26))</f>
        <v>9659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153</v>
      </c>
      <c r="M26">
        <f>IF(COUNT($C$6:E26)&gt;=1,TRUNC(SUM($C$6:E26)/COUNT($C$6:E26)),0)</f>
        <v>153</v>
      </c>
      <c r="N26">
        <f>IF(COUNT($C$6:E26)&lt;=6,0,TRUNC((230-M25)*0.9))</f>
        <v>69</v>
      </c>
      <c r="O26">
        <f>_xlfn.IFS(SUM(C26:E26)&lt;1,"",COUNT($C$6:E26)&gt;9,TRUNC((230-M25)*(0.9)),COUNT($C$6:E26)&lt;=9,0)</f>
        <v>69</v>
      </c>
      <c r="P26">
        <f>_xlfn.IFS(SUM(C26:E26)&lt;1,"",COUNT($C$6:E26)&gt;9,N26*3+H26,COUNT($C$6:E26)&lt;=9,0)</f>
        <v>665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218</v>
      </c>
      <c r="W26">
        <f>IF(COUNT(C26:E26)&lt;1,0,IF(COUNT($C$6:E26)&gt;9,D26+N26,0))</f>
        <v>222</v>
      </c>
      <c r="X26">
        <f>IF(COUNT(C26:E26)&lt;1,0,IF(COUNT($C$6:E26)&gt;9,E26+N26,0))</f>
        <v>225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153</v>
      </c>
      <c r="N27">
        <f>IF(COUNT($C$6:E27)&lt;=6,0,TRUNC((230-M26)*0.9))</f>
        <v>69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164</v>
      </c>
      <c r="D28">
        <v>134</v>
      </c>
      <c r="E28">
        <v>177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475</v>
      </c>
      <c r="I28">
        <f t="shared" si="5"/>
        <v>158</v>
      </c>
      <c r="J28">
        <f>_xlfn.IFS(SUM(C28:E28)&lt;1,"",SUM(C28:E28)&gt;=1,SUM($C$6:E28))</f>
        <v>10134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153</v>
      </c>
      <c r="M28">
        <f>IF(COUNT($C$6:E28)&gt;=1,TRUNC(SUM($C$6:E28)/COUNT($C$6:E28)),0)</f>
        <v>153</v>
      </c>
      <c r="N28">
        <f>IF(COUNT($C$6:E28)&lt;=6,0,TRUNC((230-M27)*0.9))</f>
        <v>69</v>
      </c>
      <c r="O28">
        <f>_xlfn.IFS(SUM(C28:E28)&lt;1,"",COUNT($C$6:E28)&gt;9,TRUNC((230-M27)*(0.9)),COUNT($C$6:E28)&lt;=9,0)</f>
        <v>69</v>
      </c>
      <c r="P28">
        <f>_xlfn.IFS(SUM(C28:E28)&lt;1,"",COUNT($C$6:E28)&gt;9,N28*3+H28,COUNT($C$6:E28)&lt;=9,0)</f>
        <v>682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233</v>
      </c>
      <c r="W28">
        <f>IF(COUNT(C28:E28)&lt;1,0,IF(COUNT($C$6:E28)&gt;9,D28+N28,0))</f>
        <v>203</v>
      </c>
      <c r="X28">
        <f>IF(COUNT(C28:E28)&lt;1,0,IF(COUNT($C$6:E28)&gt;9,E28+N28,0))</f>
        <v>246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122</v>
      </c>
      <c r="D29">
        <v>159</v>
      </c>
      <c r="E29">
        <v>158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439</v>
      </c>
      <c r="I29">
        <f t="shared" si="5"/>
        <v>146</v>
      </c>
      <c r="J29">
        <f>_xlfn.IFS(SUM(C29:E29)&lt;1,"",SUM(C29:E29)&gt;=1,SUM($C$6:E29))</f>
        <v>10573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153</v>
      </c>
      <c r="M29">
        <f>IF(COUNT($C$6:E29)&gt;=1,TRUNC(SUM($C$6:E29)/COUNT($C$6:E29)),0)</f>
        <v>153</v>
      </c>
      <c r="N29">
        <f>IF(COUNT($C$6:E29)&lt;=6,0,TRUNC((230-M28)*0.9))</f>
        <v>69</v>
      </c>
      <c r="O29">
        <f>_xlfn.IFS(SUM(C29:E29)&lt;1,"",COUNT($C$6:E29)&gt;9,TRUNC((230-M28)*(0.9)),COUNT($C$6:E29)&lt;=9,0)</f>
        <v>69</v>
      </c>
      <c r="P29">
        <f>_xlfn.IFS(SUM(C29:E29)&lt;1,"",COUNT($C$6:E29)&gt;9,N29*3+H29,COUNT($C$6:E29)&lt;=9,0)</f>
        <v>646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191</v>
      </c>
      <c r="W29">
        <f>IF(COUNT(C29:E29)&lt;1,0,IF(COUNT($C$6:E29)&gt;9,D29+N29,0))</f>
        <v>228</v>
      </c>
      <c r="X29">
        <f>IF(COUNT(C29:E29)&lt;1,0,IF(COUNT($C$6:E29)&gt;9,E29+N29,0))</f>
        <v>227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161</v>
      </c>
      <c r="D30">
        <v>170</v>
      </c>
      <c r="E30">
        <v>153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484</v>
      </c>
      <c r="I30">
        <f t="shared" si="5"/>
        <v>161</v>
      </c>
      <c r="J30">
        <f>_xlfn.IFS(SUM(C30:E30)&lt;1,"",SUM(C30:E30)&gt;=1,SUM($C$6:E30))</f>
        <v>11057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153</v>
      </c>
      <c r="M30">
        <f>IF(COUNT($C$6:E30)&gt;=1,TRUNC(SUM($C$6:E30)/COUNT($C$6:E30)),0)</f>
        <v>153</v>
      </c>
      <c r="N30">
        <f>IF(COUNT($C$6:E30)&lt;=6,0,TRUNC((230-M29)*0.9))</f>
        <v>69</v>
      </c>
      <c r="O30">
        <f>_xlfn.IFS(SUM(C30:E30)&lt;1,"",COUNT($C$6:E30)&gt;9,TRUNC((230-M29)*(0.9)),COUNT($C$6:E30)&lt;=9,0)</f>
        <v>69</v>
      </c>
      <c r="P30">
        <f>_xlfn.IFS(SUM(C30:E30)&lt;1,"",COUNT($C$6:E30)&gt;9,N30*3+H30,COUNT($C$6:E30)&lt;=9,0)</f>
        <v>691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230</v>
      </c>
      <c r="W30">
        <f>IF(COUNT(C30:E30)&lt;1,0,IF(COUNT($C$6:E30)&gt;9,D30+N30,0))</f>
        <v>239</v>
      </c>
      <c r="X30">
        <f>IF(COUNT(C30:E30)&lt;1,0,IF(COUNT($C$6:E30)&gt;9,E30+N30,0))</f>
        <v>222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150</v>
      </c>
      <c r="D31">
        <v>181</v>
      </c>
      <c r="E31">
        <v>201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532</v>
      </c>
      <c r="I31">
        <f t="shared" si="5"/>
        <v>177</v>
      </c>
      <c r="J31">
        <f>_xlfn.IFS(SUM(C31:E31)&lt;1,"",SUM(C31:E31)&gt;=1,SUM($C$6:E31))</f>
        <v>11589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154</v>
      </c>
      <c r="M31">
        <f>IF(COUNT($C$6:E31)&gt;=1,TRUNC(SUM($C$6:E31)/COUNT($C$6:E31)),0)</f>
        <v>154</v>
      </c>
      <c r="N31">
        <f>IF(COUNT($C$6:E31)&lt;=6,0,TRUNC((230-M30)*0.9))</f>
        <v>69</v>
      </c>
      <c r="O31">
        <f>_xlfn.IFS(SUM(C31:E31)&lt;1,"",COUNT($C$6:E31)&gt;9,TRUNC((230-M30)*(0.9)),COUNT($C$6:E31)&lt;=9,0)</f>
        <v>69</v>
      </c>
      <c r="P31">
        <f>_xlfn.IFS(SUM(C31:E31)&lt;1,"",COUNT($C$6:E31)&gt;9,N31*3+H31,COUNT($C$6:E31)&lt;=9,0)</f>
        <v>739</v>
      </c>
      <c r="Q31">
        <f t="shared" si="1"/>
        <v>532</v>
      </c>
      <c r="R31" t="str">
        <f t="shared" si="2"/>
        <v xml:space="preserve"> </v>
      </c>
      <c r="S31">
        <f>IF(COUNT($C$6:E31)&gt;9,IF(P31=MAX($P$6:$P$35),P31," "),"")</f>
        <v>739</v>
      </c>
      <c r="T31">
        <f t="shared" si="3"/>
        <v>270</v>
      </c>
      <c r="V31">
        <f>IF(COUNT(C31:E31)&lt;1,0,IF(COUNT($C$6:E31)&gt;9,C31+N31,0))</f>
        <v>219</v>
      </c>
      <c r="W31">
        <f>IF(COUNT(C31:E31)&lt;1,0,IF(COUNT($C$6:E31)&gt;9,D31+N31,0))</f>
        <v>250</v>
      </c>
      <c r="X31">
        <f>IF(COUNT(C31:E31)&lt;1,0,IF(COUNT($C$6:E31)&gt;9,E31+N31,0))</f>
        <v>270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147</v>
      </c>
      <c r="D32">
        <v>159</v>
      </c>
      <c r="E32">
        <v>148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454</v>
      </c>
      <c r="I32">
        <f t="shared" si="5"/>
        <v>151</v>
      </c>
      <c r="J32">
        <f>_xlfn.IFS(SUM(C32:E32)&lt;1,"",SUM(C32:E32)&gt;=1,SUM($C$6:E32))</f>
        <v>12043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154</v>
      </c>
      <c r="M32">
        <f>IF(COUNT($C$6:E32)&gt;=1,TRUNC(SUM($C$6:E32)/COUNT($C$6:E32)),0)</f>
        <v>154</v>
      </c>
      <c r="N32">
        <f>IF(COUNT($C$6:E32)&lt;=6,0,TRUNC((230-M31)*0.9))</f>
        <v>68</v>
      </c>
      <c r="O32">
        <f>_xlfn.IFS(SUM(C32:E32)&lt;1,"",COUNT($C$6:E32)&gt;9,TRUNC((230-M31)*(0.9)),COUNT($C$6:E32)&lt;=9,0)</f>
        <v>68</v>
      </c>
      <c r="P32">
        <f>_xlfn.IFS(SUM(C32:E32)&lt;1,"",COUNT($C$6:E32)&gt;9,N32*3+H32,COUNT($C$6:E32)&lt;=9,0)</f>
        <v>658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215</v>
      </c>
      <c r="W32">
        <f>IF(COUNT(C32:E32)&lt;1,0,IF(COUNT($C$6:E32)&gt;9,D32+N32,0))</f>
        <v>227</v>
      </c>
      <c r="X32">
        <f>IF(COUNT(C32:E32)&lt;1,0,IF(COUNT($C$6:E32)&gt;9,E32+N32,0))</f>
        <v>216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165</v>
      </c>
      <c r="D33">
        <v>176</v>
      </c>
      <c r="E33">
        <v>159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500</v>
      </c>
      <c r="I33">
        <f t="shared" si="5"/>
        <v>166</v>
      </c>
      <c r="J33">
        <f>_xlfn.IFS(SUM(C33:E33)&lt;1,"",SUM(C33:E33)&gt;=1,SUM($C$6:E33))</f>
        <v>12543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154</v>
      </c>
      <c r="M33">
        <f>IF(COUNT($C$6:E33)&gt;=1,TRUNC(SUM($C$6:E33)/COUNT($C$6:E33)),0)</f>
        <v>154</v>
      </c>
      <c r="N33">
        <f>IF(COUNT($C$6:E33)&lt;=6,0,TRUNC((230-M32)*0.9))</f>
        <v>68</v>
      </c>
      <c r="O33">
        <f>_xlfn.IFS(SUM(C33:E33)&lt;1,"",COUNT($C$6:E33)&gt;9,TRUNC((230-M32)*(0.9)),COUNT($C$6:E33)&lt;=9,0)</f>
        <v>68</v>
      </c>
      <c r="P33">
        <f>_xlfn.IFS(SUM(C33:E33)&lt;1,"",COUNT($C$6:E33)&gt;9,N33*3+H33,COUNT($C$6:E33)&lt;=9,0)</f>
        <v>704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233</v>
      </c>
      <c r="W33">
        <f>IF(COUNT(C33:E33)&lt;1,0,IF(COUNT($C$6:E33)&gt;9,D33+N33,0))</f>
        <v>244</v>
      </c>
      <c r="X33">
        <f>IF(COUNT(C33:E33)&lt;1,0,IF(COUNT($C$6:E33)&gt;9,E33+N33,0))</f>
        <v>227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167</v>
      </c>
      <c r="D34">
        <v>153</v>
      </c>
      <c r="E34">
        <v>184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504</v>
      </c>
      <c r="I34">
        <f t="shared" si="5"/>
        <v>168</v>
      </c>
      <c r="J34">
        <f>_xlfn.IFS(SUM(C34:E34)&lt;1,"",SUM(C34:E34)&gt;=1,SUM($C$6:E34))</f>
        <v>13047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155</v>
      </c>
      <c r="M34">
        <f>IF(COUNT($C$6:E34)&gt;=1,TRUNC(SUM($C$6:E34)/COUNT($C$6:E34)),0)</f>
        <v>155</v>
      </c>
      <c r="N34">
        <f>IF(COUNT($C$6:E34)&lt;=6,0,TRUNC((230-M33)*0.9))</f>
        <v>68</v>
      </c>
      <c r="O34">
        <f>_xlfn.IFS(SUM(C34:E34)&lt;1,"",COUNT($C$6:E34)&gt;9,TRUNC((230-M33)*(0.9)),COUNT($C$6:E34)&lt;=9,0)</f>
        <v>68</v>
      </c>
      <c r="P34">
        <f>_xlfn.IFS(SUM(C34:E34)&lt;1,"",COUNT($C$6:E34)&gt;9,N34*3+H34,COUNT($C$6:E34)&lt;=9,0)</f>
        <v>708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235</v>
      </c>
      <c r="W34">
        <f>IF(COUNT(C34:E34)&lt;1,0,IF(COUNT($C$6:E34)&gt;9,D34+N34,0))</f>
        <v>221</v>
      </c>
      <c r="X34">
        <f>IF(COUNT(C34:E34)&lt;1,0,IF(COUNT($C$6:E34)&gt;9,E34+N34,0))</f>
        <v>252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158</v>
      </c>
      <c r="D35">
        <v>135</v>
      </c>
      <c r="E35">
        <v>174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467</v>
      </c>
      <c r="I35">
        <f t="shared" si="5"/>
        <v>155</v>
      </c>
      <c r="J35">
        <f>_xlfn.IFS(SUM(C35:E35)&lt;1,"",SUM(C35:E35)&gt;=1,SUM($C$6:E35))</f>
        <v>13514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155</v>
      </c>
      <c r="M35">
        <f>IF(COUNT($C$6:E35)&gt;=1,TRUNC(SUM($C$6:E35)/COUNT($C$6:E35)),0)</f>
        <v>155</v>
      </c>
      <c r="N35">
        <f>IF(COUNT($C$6:E35)&lt;=6,0,TRUNC((230-M34)*0.9))</f>
        <v>67</v>
      </c>
      <c r="O35">
        <f>_xlfn.IFS(SUM(C35:E35)&lt;1,"",COUNT($C$6:E35)&gt;9,TRUNC((230-M34)*(0.9)),COUNT($C$6:E35)&lt;=9,0)</f>
        <v>67</v>
      </c>
      <c r="P35">
        <f>_xlfn.IFS(SUM(C35:E35)&lt;1,"",COUNT($C$6:E35)&gt;9,N35*3+H35,COUNT($C$6:E35)&lt;=9,0)</f>
        <v>668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225</v>
      </c>
      <c r="W35">
        <f>IF(COUNT(C35:E35)&lt;1,0,IF(COUNT($C$6:E35)&gt;9,D35+N35,0))</f>
        <v>202</v>
      </c>
      <c r="X35">
        <f>IF(COUNT(C35:E35)&lt;1,0,IF(COUNT($C$6:E35)&gt;9,E35+N35,0))</f>
        <v>241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151.37931034482759</v>
      </c>
      <c r="D36" s="2">
        <f>(IF(COUNT(D6:D35)=0," ",(SUM(D6:D35))/COUNT(D6:D35)))</f>
        <v>155.34482758620689</v>
      </c>
      <c r="E36" s="2">
        <f>(IF(COUNT(E6:E35)=0," ",(SUM(E6:E35))/COUNT(E6:E35)))</f>
        <v>159.27586206896552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AA30-3A39-4643-B354-9AB7AAF1A3E5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20</v>
      </c>
    </row>
    <row r="3" spans="1:29" x14ac:dyDescent="0.2">
      <c r="A3" t="s">
        <v>45</v>
      </c>
      <c r="B3" s="3" t="s">
        <v>94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145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188</v>
      </c>
      <c r="W5">
        <f>MAX(V6:X35)</f>
        <v>268</v>
      </c>
    </row>
    <row r="6" spans="1:29" x14ac:dyDescent="0.2">
      <c r="A6" t="s">
        <v>7</v>
      </c>
      <c r="B6" s="7">
        <f>Calendar!B6</f>
        <v>43348</v>
      </c>
      <c r="C6">
        <v>131</v>
      </c>
      <c r="D6">
        <v>133</v>
      </c>
      <c r="E6">
        <v>143</v>
      </c>
      <c r="H6">
        <f t="shared" ref="H6:H35" si="0">IF(COUNT(C6:E6)&lt;1," ",SUM(C6:E6))</f>
        <v>407</v>
      </c>
      <c r="I6">
        <f>IF(COUNT(C6:E6)&lt;1," ",TRUNC(H6/COUNT(C6:E6)))</f>
        <v>135</v>
      </c>
      <c r="J6">
        <f>_xlfn.IFS(SUM(C6:E6)&lt;1,"",SUM(C6:E6)&gt;=1,SUM($C$6:E6))</f>
        <v>407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145</v>
      </c>
      <c r="M6">
        <f>IF(COUNT($C$6:E6)&gt;=1,TRUNC(SUM($C$6:E6)/COUNT($C$6:E6)),0)</f>
        <v>135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135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134</v>
      </c>
      <c r="D8">
        <v>156</v>
      </c>
      <c r="E8">
        <v>124</v>
      </c>
      <c r="H8">
        <f t="shared" si="0"/>
        <v>414</v>
      </c>
      <c r="I8">
        <f t="shared" si="5"/>
        <v>138</v>
      </c>
      <c r="J8">
        <f>_xlfn.IFS(SUM(C8:E8)&lt;1,"",SUM(C8:E8)&gt;=1,SUM($C$6:E8))</f>
        <v>821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145</v>
      </c>
      <c r="M8">
        <f>IF(COUNT($C$6:E8)&gt;=1,TRUNC(SUM($C$6:E8)/COUNT($C$6:E8)),0)</f>
        <v>136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144</v>
      </c>
      <c r="D9">
        <v>180</v>
      </c>
      <c r="E9">
        <v>156</v>
      </c>
      <c r="H9">
        <f t="shared" si="0"/>
        <v>480</v>
      </c>
      <c r="I9">
        <f t="shared" si="5"/>
        <v>160</v>
      </c>
      <c r="J9">
        <f>_xlfn.IFS(SUM(C9:E9)&lt;1,"",SUM(C9:E9)&gt;=1,SUM($C$6:E9))</f>
        <v>1301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145</v>
      </c>
      <c r="M9">
        <f>IF(COUNT($C$6:E9)&gt;=1,TRUNC(SUM($C$6:E9)/COUNT($C$6:E9)),0)</f>
        <v>144</v>
      </c>
      <c r="N9">
        <f>IF(COUNT($C$6:E9)&lt;=6,0,TRUNC((230-M8)*0.9))</f>
        <v>84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148</v>
      </c>
      <c r="D10">
        <v>127</v>
      </c>
      <c r="E10">
        <v>178</v>
      </c>
      <c r="F10" t="str">
        <f>IF(COUNT(C10:E10)&lt;1," ",IF(AND(C10&gt;M9,D10&gt;M9,E10&gt;M9,COUNT($C$6:E9)&gt;=12),"*"," "))</f>
        <v xml:space="preserve"> </v>
      </c>
      <c r="H10">
        <f t="shared" si="0"/>
        <v>453</v>
      </c>
      <c r="I10">
        <f t="shared" si="5"/>
        <v>151</v>
      </c>
      <c r="J10">
        <f>_xlfn.IFS(SUM(C10:E10)&lt;1,"",SUM(C10:E10)&gt;=1,SUM($C$6:E10))</f>
        <v>1754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146</v>
      </c>
      <c r="M10">
        <f>IF(COUNT($C$6:E10)&gt;=1,TRUNC(SUM($C$6:E10)/COUNT($C$6:E10)),0)</f>
        <v>146</v>
      </c>
      <c r="N10">
        <f>IF(COUNT($C$6:E10)&lt;=6,0,TRUNC((230-M9)*0.9))</f>
        <v>77</v>
      </c>
      <c r="O10">
        <f>_xlfn.IFS(SUM(C10:E10)&lt;1,"",COUNT($C$6:E10)&gt;9,TRUNC((230-M9)*(0.9)),COUNT($C$6:E10)&lt;=9,0)</f>
        <v>77</v>
      </c>
      <c r="P10">
        <f>_xlfn.IFS(SUM(C10:E10)&lt;1,"",COUNT($C$6:E10)&gt;9,N10*3+H10,COUNT($C$6:E10)&lt;=9,0)</f>
        <v>684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225</v>
      </c>
      <c r="W10">
        <f>IF(COUNT(C10:E10)&lt;1,0,IF(COUNT($C$6:E10)&gt;9,D10+N10,0))</f>
        <v>204</v>
      </c>
      <c r="X10">
        <f>IF(COUNT(C10:E10)&lt;1,0,IF(COUNT($C$6:E10)&gt;9,E10+N10,0))</f>
        <v>255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157</v>
      </c>
      <c r="D11">
        <v>139</v>
      </c>
      <c r="E11">
        <v>134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430</v>
      </c>
      <c r="I11">
        <f t="shared" si="5"/>
        <v>143</v>
      </c>
      <c r="J11">
        <f>_xlfn.IFS(SUM(C11:E11)&lt;1,"",SUM(C11:E11)&gt;=1,SUM($C$6:E11))</f>
        <v>2184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145</v>
      </c>
      <c r="M11">
        <f>IF(COUNT($C$6:E11)&gt;=1,TRUNC(SUM($C$6:E11)/COUNT($C$6:E11)),0)</f>
        <v>145</v>
      </c>
      <c r="N11">
        <f>IF(COUNT($C$6:E11)&lt;=6,0,TRUNC((230-M10)*0.9))</f>
        <v>75</v>
      </c>
      <c r="O11">
        <f>_xlfn.IFS(SUM(C11:E11)&lt;1,"",COUNT($C$6:E11)&gt;9,TRUNC((230-M10)*(0.9)),COUNT($C$6:E11)&lt;=9,0)</f>
        <v>75</v>
      </c>
      <c r="P11">
        <f>_xlfn.IFS(SUM(C11:E11)&lt;1,"",COUNT($C$6:E11)&gt;9,N11*3+H11,COUNT($C$6:E11)&lt;=9,0)</f>
        <v>655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232</v>
      </c>
      <c r="W11">
        <f>IF(COUNT(C11:E11)&lt;1,0,IF(COUNT($C$6:E11)&gt;9,D11+N11,0))</f>
        <v>214</v>
      </c>
      <c r="X11">
        <f>IF(COUNT(C11:E11)&lt;1,0,IF(COUNT($C$6:E11)&gt;9,E11+N11,0))</f>
        <v>209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143</v>
      </c>
      <c r="D12">
        <v>186</v>
      </c>
      <c r="E12">
        <v>176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505</v>
      </c>
      <c r="I12">
        <f t="shared" si="5"/>
        <v>168</v>
      </c>
      <c r="J12">
        <f>_xlfn.IFS(SUM(C12:E12)&lt;1,"",SUM(C12:E12)&gt;=1,SUM($C$6:E12))</f>
        <v>2689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149</v>
      </c>
      <c r="M12">
        <f>IF(COUNT($C$6:E12)&gt;=1,TRUNC(SUM($C$6:E12)/COUNT($C$6:E12)),0)</f>
        <v>149</v>
      </c>
      <c r="N12">
        <f>IF(COUNT($C$6:E12)&lt;=6,0,TRUNC((230-M11)*0.9))</f>
        <v>76</v>
      </c>
      <c r="O12">
        <f>_xlfn.IFS(SUM(C12:E12)&lt;1,"",COUNT($C$6:E12)&gt;9,TRUNC((230-M11)*(0.9)),COUNT($C$6:E12)&lt;=9,0)</f>
        <v>76</v>
      </c>
      <c r="P12">
        <f>_xlfn.IFS(SUM(C12:E12)&lt;1,"",COUNT($C$6:E12)&gt;9,N12*3+H12,COUNT($C$6:E12)&lt;=9,0)</f>
        <v>733</v>
      </c>
      <c r="Q12">
        <f t="shared" si="1"/>
        <v>505</v>
      </c>
      <c r="R12" t="str">
        <f t="shared" si="2"/>
        <v xml:space="preserve"> </v>
      </c>
      <c r="S12">
        <f>IF(COUNT($C$6:E12)&gt;9,IF(P12=MAX($P$6:$P$35),P12," "),"")</f>
        <v>733</v>
      </c>
      <c r="T12" t="str">
        <f t="shared" si="3"/>
        <v xml:space="preserve"> </v>
      </c>
      <c r="V12">
        <f>IF(COUNT(C12:E12)&lt;1,0,IF(COUNT($C$6:E12)&gt;9,C12+N12,0))</f>
        <v>219</v>
      </c>
      <c r="W12">
        <f>IF(COUNT(C12:E12)&lt;1,0,IF(COUNT($C$6:E12)&gt;9,D12+N12,0))</f>
        <v>262</v>
      </c>
      <c r="X12">
        <f>IF(COUNT(C12:E12)&lt;1,0,IF(COUNT($C$6:E12)&gt;9,E12+N12,0))</f>
        <v>252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149</v>
      </c>
      <c r="D13">
        <v>130</v>
      </c>
      <c r="E13">
        <v>120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399</v>
      </c>
      <c r="I13">
        <f t="shared" si="5"/>
        <v>133</v>
      </c>
      <c r="J13">
        <f>_xlfn.IFS(SUM(C13:E13)&lt;1,"",SUM(C13:E13)&gt;=1,SUM($C$6:E13))</f>
        <v>3088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147</v>
      </c>
      <c r="M13">
        <f>IF(COUNT($C$6:E13)&gt;=1,TRUNC(SUM($C$6:E13)/COUNT($C$6:E13)),0)</f>
        <v>147</v>
      </c>
      <c r="N13">
        <f>IF(COUNT($C$6:E13)&lt;=6,0,TRUNC((230-M12)*0.9))</f>
        <v>72</v>
      </c>
      <c r="O13">
        <f>_xlfn.IFS(SUM(C13:E13)&lt;1,"",COUNT($C$6:E13)&gt;9,TRUNC((230-M12)*(0.9)),COUNT($C$6:E13)&lt;=9,0)</f>
        <v>72</v>
      </c>
      <c r="P13">
        <f>_xlfn.IFS(SUM(C13:E13)&lt;1,"",COUNT($C$6:E13)&gt;9,N13*3+H13,COUNT($C$6:E13)&lt;=9,0)</f>
        <v>615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221</v>
      </c>
      <c r="W13">
        <f>IF(COUNT(C13:E13)&lt;1,0,IF(COUNT($C$6:E13)&gt;9,D13+N13,0))</f>
        <v>202</v>
      </c>
      <c r="X13">
        <f>IF(COUNT(C13:E13)&lt;1,0,IF(COUNT($C$6:E13)&gt;9,E13+N13,0))</f>
        <v>192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141</v>
      </c>
      <c r="D14">
        <v>138</v>
      </c>
      <c r="E14">
        <v>171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450</v>
      </c>
      <c r="I14">
        <f t="shared" si="5"/>
        <v>150</v>
      </c>
      <c r="J14">
        <f>_xlfn.IFS(SUM(C14:E14)&lt;1,"",SUM(C14:E14)&gt;=1,SUM($C$6:E14))</f>
        <v>3538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147</v>
      </c>
      <c r="M14">
        <f>IF(COUNT($C$6:E14)&gt;=1,TRUNC(SUM($C$6:E14)/COUNT($C$6:E14)),0)</f>
        <v>147</v>
      </c>
      <c r="N14">
        <f>IF(COUNT($C$6:E14)&lt;=6,0,TRUNC((230-M13)*0.9))</f>
        <v>74</v>
      </c>
      <c r="O14">
        <f>_xlfn.IFS(SUM(C14:E14)&lt;1,"",COUNT($C$6:E14)&gt;9,TRUNC((230-M13)*(0.9)),COUNT($C$6:E14)&lt;=9,0)</f>
        <v>74</v>
      </c>
      <c r="P14">
        <f>_xlfn.IFS(SUM(C14:E14)&lt;1,"",COUNT($C$6:E14)&gt;9,N14*3+H14,COUNT($C$6:E14)&lt;=9,0)</f>
        <v>672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215</v>
      </c>
      <c r="W14">
        <f>IF(COUNT(C14:E14)&lt;1,0,IF(COUNT($C$6:E14)&gt;9,D14+N14,0))</f>
        <v>212</v>
      </c>
      <c r="X14">
        <f>IF(COUNT(C14:E14)&lt;1,0,IF(COUNT($C$6:E14)&gt;9,E14+N14,0))</f>
        <v>245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148</v>
      </c>
      <c r="D15">
        <v>103</v>
      </c>
      <c r="E15">
        <v>160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411</v>
      </c>
      <c r="I15">
        <f t="shared" si="5"/>
        <v>137</v>
      </c>
      <c r="J15">
        <f>_xlfn.IFS(SUM(C15:E15)&lt;1,"",SUM(C15:E15)&gt;=1,SUM($C$6:E15))</f>
        <v>3949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146</v>
      </c>
      <c r="M15">
        <f>IF(COUNT($C$6:E15)&gt;=1,TRUNC(SUM($C$6:E15)/COUNT($C$6:E15)),0)</f>
        <v>146</v>
      </c>
      <c r="N15">
        <f>IF(COUNT($C$6:E15)&lt;=6,0,TRUNC((230-M14)*0.9))</f>
        <v>74</v>
      </c>
      <c r="O15">
        <f>_xlfn.IFS(SUM(C15:E15)&lt;1,"",COUNT($C$6:E15)&gt;9,TRUNC((230-M14)*(0.9)),COUNT($C$6:E15)&lt;=9,0)</f>
        <v>74</v>
      </c>
      <c r="P15">
        <f>_xlfn.IFS(SUM(C15:E15)&lt;1,"",COUNT($C$6:E15)&gt;9,N15*3+H15,COUNT($C$6:E15)&lt;=9,0)</f>
        <v>633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222</v>
      </c>
      <c r="W15">
        <f>IF(COUNT(C15:E15)&lt;1,0,IF(COUNT($C$6:E15)&gt;9,D15+N15,0))</f>
        <v>177</v>
      </c>
      <c r="X15">
        <f>IF(COUNT(C15:E15)&lt;1,0,IF(COUNT($C$6:E15)&gt;9,E15+N15,0))</f>
        <v>234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137</v>
      </c>
      <c r="D16">
        <v>117</v>
      </c>
      <c r="E16">
        <v>114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368</v>
      </c>
      <c r="I16">
        <f t="shared" si="5"/>
        <v>122</v>
      </c>
      <c r="J16">
        <f>_xlfn.IFS(SUM(C16:E16)&lt;1,"",SUM(C16:E16)&gt;=1,SUM($C$6:E16))</f>
        <v>4317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143</v>
      </c>
      <c r="M16">
        <f>IF(COUNT($C$6:E16)&gt;=1,TRUNC(SUM($C$6:E16)/COUNT($C$6:E16)),0)</f>
        <v>143</v>
      </c>
      <c r="N16">
        <f>IF(COUNT($C$6:E16)&lt;=6,0,TRUNC((230-M15)*0.9))</f>
        <v>75</v>
      </c>
      <c r="O16">
        <f>_xlfn.IFS(SUM(C16:E16)&lt;1,"",COUNT($C$6:E16)&gt;9,TRUNC((230-M15)*(0.9)),COUNT($C$6:E16)&lt;=9,0)</f>
        <v>75</v>
      </c>
      <c r="P16">
        <f>_xlfn.IFS(SUM(C16:E16)&lt;1,"",COUNT($C$6:E16)&gt;9,N16*3+H16,COUNT($C$6:E16)&lt;=9,0)</f>
        <v>593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212</v>
      </c>
      <c r="W16">
        <f>IF(COUNT(C16:E16)&lt;1,0,IF(COUNT($C$6:E16)&gt;9,D16+N16,0))</f>
        <v>192</v>
      </c>
      <c r="X16">
        <f>IF(COUNT(C16:E16)&lt;1,0,IF(COUNT($C$6:E16)&gt;9,E16+N16,0))</f>
        <v>189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150</v>
      </c>
      <c r="D17">
        <v>166</v>
      </c>
      <c r="E17">
        <v>122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438</v>
      </c>
      <c r="I17">
        <f t="shared" si="5"/>
        <v>146</v>
      </c>
      <c r="J17">
        <f>_xlfn.IFS(SUM(C17:E17)&lt;1,"",SUM(C17:E17)&gt;=1,SUM($C$6:E17))</f>
        <v>4755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144</v>
      </c>
      <c r="M17">
        <f>IF(COUNT($C$6:E17)&gt;=1,TRUNC(SUM($C$6:E17)/COUNT($C$6:E17)),0)</f>
        <v>144</v>
      </c>
      <c r="N17">
        <f>IF(COUNT($C$6:E17)&lt;=6,0,TRUNC((230-M16)*0.9))</f>
        <v>78</v>
      </c>
      <c r="O17">
        <f>_xlfn.IFS(SUM(C17:E17)&lt;1,"",COUNT($C$6:E17)&gt;9,TRUNC((230-M16)*(0.9)),COUNT($C$6:E17)&lt;=9,0)</f>
        <v>78</v>
      </c>
      <c r="P17">
        <f>_xlfn.IFS(SUM(C17:E17)&lt;1,"",COUNT($C$6:E17)&gt;9,N17*3+H17,COUNT($C$6:E17)&lt;=9,0)</f>
        <v>672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228</v>
      </c>
      <c r="W17">
        <f>IF(COUNT(C17:E17)&lt;1,0,IF(COUNT($C$6:E17)&gt;9,D17+N17,0))</f>
        <v>244</v>
      </c>
      <c r="X17">
        <f>IF(COUNT(C17:E17)&lt;1,0,IF(COUNT($C$6:E17)&gt;9,E17+N17,0))</f>
        <v>200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146</v>
      </c>
      <c r="D18">
        <v>107</v>
      </c>
      <c r="E18">
        <v>106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359</v>
      </c>
      <c r="I18">
        <f t="shared" si="5"/>
        <v>119</v>
      </c>
      <c r="J18">
        <f>_xlfn.IFS(SUM(C18:E18)&lt;1,"",SUM(C18:E18)&gt;=1,SUM($C$6:E18))</f>
        <v>5114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142</v>
      </c>
      <c r="M18">
        <f>IF(COUNT($C$6:E18)&gt;=1,TRUNC(SUM($C$6:E18)/COUNT($C$6:E18)),0)</f>
        <v>142</v>
      </c>
      <c r="N18">
        <f>IF(COUNT($C$6:E18)&lt;=6,0,TRUNC((230-M17)*0.9))</f>
        <v>77</v>
      </c>
      <c r="O18">
        <f>_xlfn.IFS(SUM(C18:E18)&lt;1,"",COUNT($C$6:E18)&gt;9,TRUNC((230-M17)*(0.9)),COUNT($C$6:E18)&lt;=9,0)</f>
        <v>77</v>
      </c>
      <c r="P18">
        <f>_xlfn.IFS(SUM(C18:E18)&lt;1,"",COUNT($C$6:E18)&gt;9,N18*3+H18,COUNT($C$6:E18)&lt;=9,0)</f>
        <v>590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223</v>
      </c>
      <c r="W18">
        <f>IF(COUNT(C18:E18)&lt;1,0,IF(COUNT($C$6:E18)&gt;9,D18+N18,0))</f>
        <v>184</v>
      </c>
      <c r="X18">
        <f>IF(COUNT(C18:E18)&lt;1,0,IF(COUNT($C$6:E18)&gt;9,E18+N18,0))</f>
        <v>183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138</v>
      </c>
      <c r="D19">
        <v>125</v>
      </c>
      <c r="E19">
        <v>141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404</v>
      </c>
      <c r="I19">
        <f t="shared" si="5"/>
        <v>134</v>
      </c>
      <c r="J19">
        <f>_xlfn.IFS(SUM(C19:E19)&lt;1,"",SUM(C19:E19)&gt;=1,SUM($C$6:E19))</f>
        <v>5518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141</v>
      </c>
      <c r="M19">
        <f>IF(COUNT($C$6:E19)&gt;=1,TRUNC(SUM($C$6:E19)/COUNT($C$6:E19)),0)</f>
        <v>141</v>
      </c>
      <c r="N19">
        <f>IF(COUNT($C$6:E19)&lt;=6,0,TRUNC((230-M18)*0.9))</f>
        <v>79</v>
      </c>
      <c r="O19">
        <f>_xlfn.IFS(SUM(C19:E19)&lt;1,"",COUNT($C$6:E19)&gt;9,TRUNC((230-M18)*(0.9)),COUNT($C$6:E19)&lt;=9,0)</f>
        <v>79</v>
      </c>
      <c r="P19">
        <f>_xlfn.IFS(SUM(C19:E19)&lt;1,"",COUNT($C$6:E19)&gt;9,N19*3+H19,COUNT($C$6:E19)&lt;=9,0)</f>
        <v>641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217</v>
      </c>
      <c r="W19">
        <f>IF(COUNT(C19:E19)&lt;1,0,IF(COUNT($C$6:E19)&gt;9,D19+N19,0))</f>
        <v>204</v>
      </c>
      <c r="X19">
        <f>IF(COUNT(C19:E19)&lt;1,0,IF(COUNT($C$6:E19)&gt;9,E19+N19,0))</f>
        <v>220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141</v>
      </c>
      <c r="N20">
        <f>IF(COUNT($C$6:E20)&lt;=6,0,TRUNC((230-M19)*0.9))</f>
        <v>80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165</v>
      </c>
      <c r="D21">
        <v>133</v>
      </c>
      <c r="E21">
        <v>125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423</v>
      </c>
      <c r="I21">
        <f t="shared" si="5"/>
        <v>141</v>
      </c>
      <c r="J21">
        <f>_xlfn.IFS(SUM(C21:E21)&lt;1,"",SUM(C21:E21)&gt;=1,SUM($C$6:E21))</f>
        <v>5941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141</v>
      </c>
      <c r="M21">
        <f>IF(COUNT($C$6:E21)&gt;=1,TRUNC(SUM($C$6:E21)/COUNT($C$6:E21)),0)</f>
        <v>141</v>
      </c>
      <c r="N21">
        <f>IF(COUNT($C$6:E21)&lt;=6,0,TRUNC((230-M20)*0.9))</f>
        <v>80</v>
      </c>
      <c r="O21">
        <f>_xlfn.IFS(SUM(C21:E21)&lt;1,"",COUNT($C$6:E21)&gt;9,TRUNC((230-M20)*(0.9)),COUNT($C$6:E21)&lt;=9,0)</f>
        <v>80</v>
      </c>
      <c r="P21">
        <f>_xlfn.IFS(SUM(C21:E21)&lt;1,"",COUNT($C$6:E21)&gt;9,N21*3+H21,COUNT($C$6:E21)&lt;=9,0)</f>
        <v>663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245</v>
      </c>
      <c r="W21">
        <f>IF(COUNT(C21:E21)&lt;1,0,IF(COUNT($C$6:E21)&gt;9,D21+N21,0))</f>
        <v>213</v>
      </c>
      <c r="X21">
        <f>IF(COUNT(C21:E21)&lt;1,0,IF(COUNT($C$6:E21)&gt;9,E21+N21,0))</f>
        <v>205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153</v>
      </c>
      <c r="D22">
        <v>128</v>
      </c>
      <c r="E22">
        <v>188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469</v>
      </c>
      <c r="I22">
        <f t="shared" si="5"/>
        <v>156</v>
      </c>
      <c r="J22">
        <f>_xlfn.IFS(SUM(C22:E22)&lt;1,"",SUM(C22:E22)&gt;=1,SUM($C$6:E22))</f>
        <v>6410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142</v>
      </c>
      <c r="M22">
        <f>IF(COUNT($C$6:E22)&gt;=1,TRUNC(SUM($C$6:E22)/COUNT($C$6:E22)),0)</f>
        <v>142</v>
      </c>
      <c r="N22">
        <f>IF(COUNT($C$6:E22)&lt;=6,0,TRUNC((230-M21)*0.9))</f>
        <v>80</v>
      </c>
      <c r="O22">
        <f>_xlfn.IFS(SUM(C22:E22)&lt;1,"",COUNT($C$6:E22)&gt;9,TRUNC((230-M21)*(0.9)),COUNT($C$6:E22)&lt;=9,0)</f>
        <v>80</v>
      </c>
      <c r="P22">
        <f>_xlfn.IFS(SUM(C22:E22)&lt;1,"",COUNT($C$6:E22)&gt;9,N22*3+H22,COUNT($C$6:E22)&lt;=9,0)</f>
        <v>709</v>
      </c>
      <c r="Q22" t="str">
        <f t="shared" si="1"/>
        <v xml:space="preserve"> </v>
      </c>
      <c r="R22">
        <f t="shared" si="2"/>
        <v>188</v>
      </c>
      <c r="S22" t="str">
        <f>IF(COUNT($C$6:E22)&gt;9,IF(P22=MAX($P$6:$P$35),P22," "),"")</f>
        <v xml:space="preserve"> </v>
      </c>
      <c r="T22">
        <f t="shared" si="3"/>
        <v>268</v>
      </c>
      <c r="V22">
        <f>IF(COUNT(C22:E22)&lt;1,0,IF(COUNT($C$6:E22)&gt;9,C22+N22,0))</f>
        <v>233</v>
      </c>
      <c r="W22">
        <f>IF(COUNT(C22:E22)&lt;1,0,IF(COUNT($C$6:E22)&gt;9,D22+N22,0))</f>
        <v>208</v>
      </c>
      <c r="X22">
        <f>IF(COUNT(C22:E22)&lt;1,0,IF(COUNT($C$6:E22)&gt;9,E22+N22,0))</f>
        <v>268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155</v>
      </c>
      <c r="D23">
        <v>98</v>
      </c>
      <c r="E23">
        <v>152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405</v>
      </c>
      <c r="I23">
        <f t="shared" si="5"/>
        <v>135</v>
      </c>
      <c r="J23">
        <f>_xlfn.IFS(SUM(C23:E23)&lt;1,"",SUM(C23:E23)&gt;=1,SUM($C$6:E23))</f>
        <v>6815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141</v>
      </c>
      <c r="M23">
        <f>IF(COUNT($C$6:E23)&gt;=1,TRUNC(SUM($C$6:E23)/COUNT($C$6:E23)),0)</f>
        <v>141</v>
      </c>
      <c r="N23">
        <f>IF(COUNT($C$6:E23)&lt;=6,0,TRUNC((230-M22)*0.9))</f>
        <v>79</v>
      </c>
      <c r="O23">
        <f>_xlfn.IFS(SUM(C23:E23)&lt;1,"",COUNT($C$6:E23)&gt;9,TRUNC((230-M22)*(0.9)),COUNT($C$6:E23)&lt;=9,0)</f>
        <v>79</v>
      </c>
      <c r="P23">
        <f>_xlfn.IFS(SUM(C23:E23)&lt;1,"",COUNT($C$6:E23)&gt;9,N23*3+H23,COUNT($C$6:E23)&lt;=9,0)</f>
        <v>642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234</v>
      </c>
      <c r="W23">
        <f>IF(COUNT(C23:E23)&lt;1,0,IF(COUNT($C$6:E23)&gt;9,D23+N23,0))</f>
        <v>177</v>
      </c>
      <c r="X23">
        <f>IF(COUNT(C23:E23)&lt;1,0,IF(COUNT($C$6:E23)&gt;9,E23+N23,0))</f>
        <v>231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150</v>
      </c>
      <c r="D24">
        <v>119</v>
      </c>
      <c r="E24">
        <v>133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402</v>
      </c>
      <c r="I24">
        <f t="shared" si="5"/>
        <v>134</v>
      </c>
      <c r="J24">
        <f>_xlfn.IFS(SUM(C24:E24)&lt;1,"",SUM(C24:E24)&gt;=1,SUM($C$6:E24))</f>
        <v>7217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141</v>
      </c>
      <c r="M24">
        <f>IF(COUNT($C$6:E24)&gt;=1,TRUNC(SUM($C$6:E24)/COUNT($C$6:E24)),0)</f>
        <v>141</v>
      </c>
      <c r="N24">
        <f>IF(COUNT($C$6:E24)&lt;=6,0,TRUNC((230-M23)*0.9))</f>
        <v>80</v>
      </c>
      <c r="O24">
        <f>_xlfn.IFS(SUM(C24:E24)&lt;1,"",COUNT($C$6:E24)&gt;9,TRUNC((230-M23)*(0.9)),COUNT($C$6:E24)&lt;=9,0)</f>
        <v>80</v>
      </c>
      <c r="P24">
        <f>_xlfn.IFS(SUM(C24:E24)&lt;1,"",COUNT($C$6:E24)&gt;9,N24*3+H24,COUNT($C$6:E24)&lt;=9,0)</f>
        <v>642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230</v>
      </c>
      <c r="W24">
        <f>IF(COUNT(C24:E24)&lt;1,0,IF(COUNT($C$6:E24)&gt;9,D24+N24,0))</f>
        <v>199</v>
      </c>
      <c r="X24">
        <f>IF(COUNT(C24:E24)&lt;1,0,IF(COUNT($C$6:E24)&gt;9,E24+N24,0))</f>
        <v>213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143</v>
      </c>
      <c r="D25">
        <v>143</v>
      </c>
      <c r="E25">
        <v>181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467</v>
      </c>
      <c r="I25">
        <f t="shared" si="5"/>
        <v>155</v>
      </c>
      <c r="J25">
        <f>_xlfn.IFS(SUM(C25:E25)&lt;1,"",SUM(C25:E25)&gt;=1,SUM($C$6:E25))</f>
        <v>7684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142</v>
      </c>
      <c r="M25">
        <f>IF(COUNT($C$6:E25)&gt;=1,TRUNC(SUM($C$6:E25)/COUNT($C$6:E25)),0)</f>
        <v>142</v>
      </c>
      <c r="N25">
        <f>IF(COUNT($C$6:E25)&lt;=6,0,TRUNC((230-M24)*0.9))</f>
        <v>80</v>
      </c>
      <c r="O25">
        <f>_xlfn.IFS(SUM(C25:E25)&lt;1,"",COUNT($C$6:E25)&gt;9,TRUNC((230-M24)*(0.9)),COUNT($C$6:E25)&lt;=9,0)</f>
        <v>80</v>
      </c>
      <c r="P25">
        <f>_xlfn.IFS(SUM(C25:E25)&lt;1,"",COUNT($C$6:E25)&gt;9,N25*3+H25,COUNT($C$6:E25)&lt;=9,0)</f>
        <v>707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223</v>
      </c>
      <c r="W25">
        <f>IF(COUNT(C25:E25)&lt;1,0,IF(COUNT($C$6:E25)&gt;9,D25+N25,0))</f>
        <v>223</v>
      </c>
      <c r="X25">
        <f>IF(COUNT(C25:E25)&lt;1,0,IF(COUNT($C$6:E25)&gt;9,E25+N25,0))</f>
        <v>261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155</v>
      </c>
      <c r="D26">
        <v>147</v>
      </c>
      <c r="E26">
        <v>147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449</v>
      </c>
      <c r="I26">
        <f t="shared" si="5"/>
        <v>149</v>
      </c>
      <c r="J26">
        <f>_xlfn.IFS(SUM(C26:E26)&lt;1,"",SUM(C26:E26)&gt;=1,SUM($C$6:E26))</f>
        <v>8133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142</v>
      </c>
      <c r="M26">
        <f>IF(COUNT($C$6:E26)&gt;=1,TRUNC(SUM($C$6:E26)/COUNT($C$6:E26)),0)</f>
        <v>142</v>
      </c>
      <c r="N26">
        <f>IF(COUNT($C$6:E26)&lt;=6,0,TRUNC((230-M25)*0.9))</f>
        <v>79</v>
      </c>
      <c r="O26">
        <f>_xlfn.IFS(SUM(C26:E26)&lt;1,"",COUNT($C$6:E26)&gt;9,TRUNC((230-M25)*(0.9)),COUNT($C$6:E26)&lt;=9,0)</f>
        <v>79</v>
      </c>
      <c r="P26">
        <f>_xlfn.IFS(SUM(C26:E26)&lt;1,"",COUNT($C$6:E26)&gt;9,N26*3+H26,COUNT($C$6:E26)&lt;=9,0)</f>
        <v>686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234</v>
      </c>
      <c r="W26">
        <f>IF(COUNT(C26:E26)&lt;1,0,IF(COUNT($C$6:E26)&gt;9,D26+N26,0))</f>
        <v>226</v>
      </c>
      <c r="X26">
        <f>IF(COUNT(C26:E26)&lt;1,0,IF(COUNT($C$6:E26)&gt;9,E26+N26,0))</f>
        <v>226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152</v>
      </c>
      <c r="D27">
        <v>157</v>
      </c>
      <c r="E27">
        <v>160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469</v>
      </c>
      <c r="I27">
        <f t="shared" si="5"/>
        <v>156</v>
      </c>
      <c r="J27">
        <f>_xlfn.IFS(SUM(C27:E27)&lt;1,"",SUM(C27:E27)&gt;=1,SUM($C$6:E27))</f>
        <v>8602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143</v>
      </c>
      <c r="M27">
        <f>IF(COUNT($C$6:E27)&gt;=1,TRUNC(SUM($C$6:E27)/COUNT($C$6:E27)),0)</f>
        <v>143</v>
      </c>
      <c r="N27">
        <f>IF(COUNT($C$6:E27)&lt;=6,0,TRUNC((230-M26)*0.9))</f>
        <v>79</v>
      </c>
      <c r="O27">
        <f>_xlfn.IFS(SUM(C27:E27)&lt;1,"",COUNT($C$6:E27)&gt;9,TRUNC((230-M26)*(0.9)),COUNT($C$6:E27)&lt;=9,0)</f>
        <v>79</v>
      </c>
      <c r="P27">
        <f>_xlfn.IFS(SUM(C27:E27)&lt;1,"",COUNT($C$6:E27)&gt;9,N27*3+H27,COUNT($C$6:E27)&lt;=9,0)</f>
        <v>706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231</v>
      </c>
      <c r="W27">
        <f>IF(COUNT(C27:E27)&lt;1,0,IF(COUNT($C$6:E27)&gt;9,D27+N27,0))</f>
        <v>236</v>
      </c>
      <c r="X27">
        <f>IF(COUNT(C27:E27)&lt;1,0,IF(COUNT($C$6:E27)&gt;9,E27+N27,0))</f>
        <v>239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157</v>
      </c>
      <c r="D28">
        <v>157</v>
      </c>
      <c r="E28">
        <v>172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486</v>
      </c>
      <c r="I28">
        <f t="shared" si="5"/>
        <v>162</v>
      </c>
      <c r="J28">
        <f>_xlfn.IFS(SUM(C28:E28)&lt;1,"",SUM(C28:E28)&gt;=1,SUM($C$6:E28))</f>
        <v>9088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144</v>
      </c>
      <c r="M28">
        <f>IF(COUNT($C$6:E28)&gt;=1,TRUNC(SUM($C$6:E28)/COUNT($C$6:E28)),0)</f>
        <v>144</v>
      </c>
      <c r="N28">
        <f>IF(COUNT($C$6:E28)&lt;=6,0,TRUNC((230-M27)*0.9))</f>
        <v>78</v>
      </c>
      <c r="O28">
        <f>_xlfn.IFS(SUM(C28:E28)&lt;1,"",COUNT($C$6:E28)&gt;9,TRUNC((230-M27)*(0.9)),COUNT($C$6:E28)&lt;=9,0)</f>
        <v>78</v>
      </c>
      <c r="P28">
        <f>_xlfn.IFS(SUM(C28:E28)&lt;1,"",COUNT($C$6:E28)&gt;9,N28*3+H28,COUNT($C$6:E28)&lt;=9,0)</f>
        <v>720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235</v>
      </c>
      <c r="W28">
        <f>IF(COUNT(C28:E28)&lt;1,0,IF(COUNT($C$6:E28)&gt;9,D28+N28,0))</f>
        <v>235</v>
      </c>
      <c r="X28">
        <f>IF(COUNT(C28:E28)&lt;1,0,IF(COUNT($C$6:E28)&gt;9,E28+N28,0))</f>
        <v>250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120</v>
      </c>
      <c r="D29">
        <v>185</v>
      </c>
      <c r="E29">
        <v>143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448</v>
      </c>
      <c r="I29">
        <f t="shared" si="5"/>
        <v>149</v>
      </c>
      <c r="J29">
        <f>_xlfn.IFS(SUM(C29:E29)&lt;1,"",SUM(C29:E29)&gt;=1,SUM($C$6:E29))</f>
        <v>9536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144</v>
      </c>
      <c r="M29">
        <f>IF(COUNT($C$6:E29)&gt;=1,TRUNC(SUM($C$6:E29)/COUNT($C$6:E29)),0)</f>
        <v>144</v>
      </c>
      <c r="N29">
        <f>IF(COUNT($C$6:E29)&lt;=6,0,TRUNC((230-M28)*0.9))</f>
        <v>77</v>
      </c>
      <c r="O29">
        <f>_xlfn.IFS(SUM(C29:E29)&lt;1,"",COUNT($C$6:E29)&gt;9,TRUNC((230-M28)*(0.9)),COUNT($C$6:E29)&lt;=9,0)</f>
        <v>77</v>
      </c>
      <c r="P29">
        <f>_xlfn.IFS(SUM(C29:E29)&lt;1,"",COUNT($C$6:E29)&gt;9,N29*3+H29,COUNT($C$6:E29)&lt;=9,0)</f>
        <v>679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197</v>
      </c>
      <c r="W29">
        <f>IF(COUNT(C29:E29)&lt;1,0,IF(COUNT($C$6:E29)&gt;9,D29+N29,0))</f>
        <v>262</v>
      </c>
      <c r="X29">
        <f>IF(COUNT(C29:E29)&lt;1,0,IF(COUNT($C$6:E29)&gt;9,E29+N29,0))</f>
        <v>220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124</v>
      </c>
      <c r="D30">
        <v>160</v>
      </c>
      <c r="E30">
        <v>161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445</v>
      </c>
      <c r="I30">
        <f t="shared" si="5"/>
        <v>148</v>
      </c>
      <c r="J30">
        <f>_xlfn.IFS(SUM(C30:E30)&lt;1,"",SUM(C30:E30)&gt;=1,SUM($C$6:E30))</f>
        <v>9981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144</v>
      </c>
      <c r="M30">
        <f>IF(COUNT($C$6:E30)&gt;=1,TRUNC(SUM($C$6:E30)/COUNT($C$6:E30)),0)</f>
        <v>144</v>
      </c>
      <c r="N30">
        <f>IF(COUNT($C$6:E30)&lt;=6,0,TRUNC((230-M29)*0.9))</f>
        <v>77</v>
      </c>
      <c r="O30">
        <f>_xlfn.IFS(SUM(C30:E30)&lt;1,"",COUNT($C$6:E30)&gt;9,TRUNC((230-M29)*(0.9)),COUNT($C$6:E30)&lt;=9,0)</f>
        <v>77</v>
      </c>
      <c r="P30">
        <f>_xlfn.IFS(SUM(C30:E30)&lt;1,"",COUNT($C$6:E30)&gt;9,N30*3+H30,COUNT($C$6:E30)&lt;=9,0)</f>
        <v>676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201</v>
      </c>
      <c r="W30">
        <f>IF(COUNT(C30:E30)&lt;1,0,IF(COUNT($C$6:E30)&gt;9,D30+N30,0))</f>
        <v>237</v>
      </c>
      <c r="X30">
        <f>IF(COUNT(C30:E30)&lt;1,0,IF(COUNT($C$6:E30)&gt;9,E30+N30,0))</f>
        <v>238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157</v>
      </c>
      <c r="D31">
        <v>169</v>
      </c>
      <c r="E31">
        <v>170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496</v>
      </c>
      <c r="I31">
        <f t="shared" si="5"/>
        <v>165</v>
      </c>
      <c r="J31">
        <f>_xlfn.IFS(SUM(C31:E31)&lt;1,"",SUM(C31:E31)&gt;=1,SUM($C$6:E31))</f>
        <v>10477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145</v>
      </c>
      <c r="M31">
        <f>IF(COUNT($C$6:E31)&gt;=1,TRUNC(SUM($C$6:E31)/COUNT($C$6:E31)),0)</f>
        <v>145</v>
      </c>
      <c r="N31">
        <f>IF(COUNT($C$6:E31)&lt;=6,0,TRUNC((230-M30)*0.9))</f>
        <v>77</v>
      </c>
      <c r="O31">
        <f>_xlfn.IFS(SUM(C31:E31)&lt;1,"",COUNT($C$6:E31)&gt;9,TRUNC((230-M30)*(0.9)),COUNT($C$6:E31)&lt;=9,0)</f>
        <v>77</v>
      </c>
      <c r="P31">
        <f>_xlfn.IFS(SUM(C31:E31)&lt;1,"",COUNT($C$6:E31)&gt;9,N31*3+H31,COUNT($C$6:E31)&lt;=9,0)</f>
        <v>727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234</v>
      </c>
      <c r="W31">
        <f>IF(COUNT(C31:E31)&lt;1,0,IF(COUNT($C$6:E31)&gt;9,D31+N31,0))</f>
        <v>246</v>
      </c>
      <c r="X31">
        <f>IF(COUNT(C31:E31)&lt;1,0,IF(COUNT($C$6:E31)&gt;9,E31+N31,0))</f>
        <v>247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132</v>
      </c>
      <c r="D32">
        <v>115</v>
      </c>
      <c r="E32">
        <v>133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380</v>
      </c>
      <c r="I32">
        <f t="shared" si="5"/>
        <v>126</v>
      </c>
      <c r="J32">
        <f>_xlfn.IFS(SUM(C32:E32)&lt;1,"",SUM(C32:E32)&gt;=1,SUM($C$6:E32))</f>
        <v>10857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144</v>
      </c>
      <c r="M32">
        <f>IF(COUNT($C$6:E32)&gt;=1,TRUNC(SUM($C$6:E32)/COUNT($C$6:E32)),0)</f>
        <v>144</v>
      </c>
      <c r="N32">
        <f>IF(COUNT($C$6:E32)&lt;=6,0,TRUNC((230-M31)*0.9))</f>
        <v>76</v>
      </c>
      <c r="O32">
        <f>_xlfn.IFS(SUM(C32:E32)&lt;1,"",COUNT($C$6:E32)&gt;9,TRUNC((230-M31)*(0.9)),COUNT($C$6:E32)&lt;=9,0)</f>
        <v>76</v>
      </c>
      <c r="P32">
        <f>_xlfn.IFS(SUM(C32:E32)&lt;1,"",COUNT($C$6:E32)&gt;9,N32*3+H32,COUNT($C$6:E32)&lt;=9,0)</f>
        <v>608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208</v>
      </c>
      <c r="W32">
        <f>IF(COUNT(C32:E32)&lt;1,0,IF(COUNT($C$6:E32)&gt;9,D32+N32,0))</f>
        <v>191</v>
      </c>
      <c r="X32">
        <f>IF(COUNT(C32:E32)&lt;1,0,IF(COUNT($C$6:E32)&gt;9,E32+N32,0))</f>
        <v>209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171</v>
      </c>
      <c r="D33">
        <v>140</v>
      </c>
      <c r="E33">
        <v>139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450</v>
      </c>
      <c r="I33">
        <f t="shared" si="5"/>
        <v>150</v>
      </c>
      <c r="J33">
        <f>_xlfn.IFS(SUM(C33:E33)&lt;1,"",SUM(C33:E33)&gt;=1,SUM($C$6:E33))</f>
        <v>11307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144</v>
      </c>
      <c r="M33">
        <f>IF(COUNT($C$6:E33)&gt;=1,TRUNC(SUM($C$6:E33)/COUNT($C$6:E33)),0)</f>
        <v>144</v>
      </c>
      <c r="N33">
        <f>IF(COUNT($C$6:E33)&lt;=6,0,TRUNC((230-M32)*0.9))</f>
        <v>77</v>
      </c>
      <c r="O33">
        <f>_xlfn.IFS(SUM(C33:E33)&lt;1,"",COUNT($C$6:E33)&gt;9,TRUNC((230-M32)*(0.9)),COUNT($C$6:E33)&lt;=9,0)</f>
        <v>77</v>
      </c>
      <c r="P33">
        <f>_xlfn.IFS(SUM(C33:E33)&lt;1,"",COUNT($C$6:E33)&gt;9,N33*3+H33,COUNT($C$6:E33)&lt;=9,0)</f>
        <v>681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248</v>
      </c>
      <c r="W33">
        <f>IF(COUNT(C33:E33)&lt;1,0,IF(COUNT($C$6:E33)&gt;9,D33+N33,0))</f>
        <v>217</v>
      </c>
      <c r="X33">
        <f>IF(COUNT(C33:E33)&lt;1,0,IF(COUNT($C$6:E33)&gt;9,E33+N33,0))</f>
        <v>216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145</v>
      </c>
      <c r="D34">
        <v>104</v>
      </c>
      <c r="E34">
        <v>110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359</v>
      </c>
      <c r="I34">
        <f t="shared" si="5"/>
        <v>119</v>
      </c>
      <c r="J34">
        <f>_xlfn.IFS(SUM(C34:E34)&lt;1,"",SUM(C34:E34)&gt;=1,SUM($C$6:E34))</f>
        <v>11666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144</v>
      </c>
      <c r="M34">
        <f>IF(COUNT($C$6:E34)&gt;=1,TRUNC(SUM($C$6:E34)/COUNT($C$6:E34)),0)</f>
        <v>144</v>
      </c>
      <c r="N34">
        <f>IF(COUNT($C$6:E34)&lt;=6,0,TRUNC((230-M33)*0.9))</f>
        <v>77</v>
      </c>
      <c r="O34">
        <f>_xlfn.IFS(SUM(C34:E34)&lt;1,"",COUNT($C$6:E34)&gt;9,TRUNC((230-M33)*(0.9)),COUNT($C$6:E34)&lt;=9,0)</f>
        <v>77</v>
      </c>
      <c r="P34">
        <f>_xlfn.IFS(SUM(C34:E34)&lt;1,"",COUNT($C$6:E34)&gt;9,N34*3+H34,COUNT($C$6:E34)&lt;=9,0)</f>
        <v>590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222</v>
      </c>
      <c r="W34">
        <f>IF(COUNT(C34:E34)&lt;1,0,IF(COUNT($C$6:E34)&gt;9,D34+N34,0))</f>
        <v>181</v>
      </c>
      <c r="X34">
        <f>IF(COUNT(C34:E34)&lt;1,0,IF(COUNT($C$6:E34)&gt;9,E34+N34,0))</f>
        <v>187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132</v>
      </c>
      <c r="D35">
        <v>146</v>
      </c>
      <c r="E35">
        <v>139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417</v>
      </c>
      <c r="I35">
        <f t="shared" si="5"/>
        <v>139</v>
      </c>
      <c r="J35">
        <f>_xlfn.IFS(SUM(C35:E35)&lt;1,"",SUM(C35:E35)&gt;=1,SUM($C$6:E35))</f>
        <v>12083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143</v>
      </c>
      <c r="M35">
        <f>IF(COUNT($C$6:E35)&gt;=1,TRUNC(SUM($C$6:E35)/COUNT($C$6:E35)),0)</f>
        <v>143</v>
      </c>
      <c r="N35">
        <f>IF(COUNT($C$6:E35)&lt;=6,0,TRUNC((230-M34)*0.9))</f>
        <v>77</v>
      </c>
      <c r="O35">
        <f>_xlfn.IFS(SUM(C35:E35)&lt;1,"",COUNT($C$6:E35)&gt;9,TRUNC((230-M34)*(0.9)),COUNT($C$6:E35)&lt;=9,0)</f>
        <v>77</v>
      </c>
      <c r="P35">
        <f>_xlfn.IFS(SUM(C35:E35)&lt;1,"",COUNT($C$6:E35)&gt;9,N35*3+H35,COUNT($C$6:E35)&lt;=9,0)</f>
        <v>648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209</v>
      </c>
      <c r="W35">
        <f>IF(COUNT(C35:E35)&lt;1,0,IF(COUNT($C$6:E35)&gt;9,D35+N35,0))</f>
        <v>223</v>
      </c>
      <c r="X35">
        <f>IF(COUNT(C35:E35)&lt;1,0,IF(COUNT($C$6:E35)&gt;9,E35+N35,0))</f>
        <v>216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145.60714285714286</v>
      </c>
      <c r="D36" s="2">
        <f>(IF(COUNT(D6:D35)=0," ",(SUM(D6:D35))/COUNT(D6:D35)))</f>
        <v>139.57142857142858</v>
      </c>
      <c r="E36" s="2">
        <f>(IF(COUNT(E6:E35)=0," ",(SUM(E6:E35))/COUNT(E6:E35)))</f>
        <v>146.35714285714286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0594-30A3-4158-976F-5AC414977EA9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16</v>
      </c>
    </row>
    <row r="3" spans="1:29" x14ac:dyDescent="0.2">
      <c r="A3" t="s">
        <v>45</v>
      </c>
      <c r="B3" s="3" t="s">
        <v>110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176</v>
      </c>
      <c r="W5">
        <f>MAX(V6:X35)</f>
        <v>275</v>
      </c>
    </row>
    <row r="6" spans="1:29" x14ac:dyDescent="0.2">
      <c r="A6" t="s">
        <v>7</v>
      </c>
      <c r="B6" s="7">
        <f>Calendar!B6</f>
        <v>43348</v>
      </c>
      <c r="C6">
        <v>166</v>
      </c>
      <c r="D6">
        <v>129</v>
      </c>
      <c r="E6">
        <v>118</v>
      </c>
      <c r="H6">
        <f t="shared" ref="H6:H35" si="0">IF(COUNT(C6:E6)&lt;1," ",SUM(C6:E6))</f>
        <v>413</v>
      </c>
      <c r="I6">
        <f>IF(COUNT(C6:E6)&lt;1," ",TRUNC(H6/COUNT(C6:E6)))</f>
        <v>137</v>
      </c>
      <c r="J6">
        <f>_xlfn.IFS(SUM(C6:E6)&lt;1,"",SUM(C6:E6)&gt;=1,SUM($C$6:E6))</f>
        <v>413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137</v>
      </c>
      <c r="M6">
        <f>IF(COUNT($C$6:E6)&gt;=1,TRUNC(SUM($C$6:E6)/COUNT($C$6:E6)),0)</f>
        <v>137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89</v>
      </c>
      <c r="D7">
        <v>116</v>
      </c>
      <c r="E7">
        <v>121</v>
      </c>
      <c r="H7">
        <f t="shared" si="0"/>
        <v>326</v>
      </c>
      <c r="I7">
        <f t="shared" ref="I7:I35" si="5">IF(COUNT(C7:E7)&lt;1," ",TRUNC(H7/COUNT(C7:E7)))</f>
        <v>108</v>
      </c>
      <c r="J7">
        <f>_xlfn.IFS(SUM(C7:E7)&lt;1,"",SUM(C7:E7)&gt;=1,SUM($C$6:E7))</f>
        <v>739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123</v>
      </c>
      <c r="M7">
        <f>IF(COUNT($C$6:E7)&gt;=1,TRUNC(SUM($C$6:E7)/COUNT($C$6:E7)),0)</f>
        <v>123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142</v>
      </c>
      <c r="D8">
        <v>121</v>
      </c>
      <c r="E8">
        <v>130</v>
      </c>
      <c r="H8">
        <f t="shared" si="0"/>
        <v>393</v>
      </c>
      <c r="I8">
        <f t="shared" si="5"/>
        <v>131</v>
      </c>
      <c r="J8">
        <f>_xlfn.IFS(SUM(C8:E8)&lt;1,"",SUM(C8:E8)&gt;=1,SUM($C$6:E8))</f>
        <v>1132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125</v>
      </c>
      <c r="M8">
        <f>IF(COUNT($C$6:E8)&gt;=1,TRUNC(SUM($C$6:E8)/COUNT($C$6:E8)),0)</f>
        <v>125</v>
      </c>
      <c r="N8">
        <f>IF(COUNT($C$6:E8)&lt;=6,0,TRUNC((230-M7)*0.9))</f>
        <v>96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148</v>
      </c>
      <c r="D9">
        <v>99</v>
      </c>
      <c r="E9">
        <v>132</v>
      </c>
      <c r="H9">
        <f t="shared" si="0"/>
        <v>379</v>
      </c>
      <c r="I9">
        <f t="shared" si="5"/>
        <v>126</v>
      </c>
      <c r="J9">
        <f>_xlfn.IFS(SUM(C9:E9)&lt;1,"",SUM(C9:E9)&gt;=1,SUM($C$6:E9))</f>
        <v>1511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125</v>
      </c>
      <c r="M9">
        <f>IF(COUNT($C$6:E9)&gt;=1,TRUNC(SUM($C$6:E9)/COUNT($C$6:E9)),0)</f>
        <v>125</v>
      </c>
      <c r="N9">
        <f>IF(COUNT($C$6:E9)&lt;=6,0,TRUNC((230-M8)*0.9))</f>
        <v>94</v>
      </c>
      <c r="O9">
        <f>_xlfn.IFS(SUM(C9:E9)&lt;1,"",COUNT($C$6:E9)&gt;9,TRUNC((230-M8)*(0.9)),COUNT($C$6:E9)&lt;=9,0)</f>
        <v>94</v>
      </c>
      <c r="P9">
        <f>_xlfn.IFS(SUM(C9:E9)&lt;1,"",COUNT($C$6:E9)&gt;9,N9*3+H9,COUNT($C$6:E9)&lt;=9,0)</f>
        <v>661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242</v>
      </c>
      <c r="W9">
        <f>IF(COUNT(C9:E9)&lt;1,0,IF(COUNT($C$6:E9)&gt;9,D9+N9,0))</f>
        <v>193</v>
      </c>
      <c r="X9">
        <f>IF(COUNT(C9:E9)&lt;1,0,IF(COUNT($C$6:E9)&gt;9,E9+N9,0))</f>
        <v>226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133</v>
      </c>
      <c r="D10">
        <v>98</v>
      </c>
      <c r="E10">
        <v>88</v>
      </c>
      <c r="F10" t="str">
        <f>IF(COUNT(C10:E10)&lt;1," ",IF(AND(C10&gt;M9,D10&gt;M9,E10&gt;M9,COUNT($C$6:E9)&gt;=12),"*"," "))</f>
        <v xml:space="preserve"> </v>
      </c>
      <c r="H10">
        <f t="shared" si="0"/>
        <v>319</v>
      </c>
      <c r="I10">
        <f t="shared" si="5"/>
        <v>106</v>
      </c>
      <c r="J10">
        <f>_xlfn.IFS(SUM(C10:E10)&lt;1,"",SUM(C10:E10)&gt;=1,SUM($C$6:E10))</f>
        <v>1830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122</v>
      </c>
      <c r="M10">
        <f>IF(COUNT($C$6:E10)&gt;=1,TRUNC(SUM($C$6:E10)/COUNT($C$6:E10)),0)</f>
        <v>122</v>
      </c>
      <c r="N10">
        <f>IF(COUNT($C$6:E10)&lt;=6,0,TRUNC((230-M9)*0.9))</f>
        <v>94</v>
      </c>
      <c r="O10">
        <f>_xlfn.IFS(SUM(C10:E10)&lt;1,"",COUNT($C$6:E10)&gt;9,TRUNC((230-M9)*(0.9)),COUNT($C$6:E10)&lt;=9,0)</f>
        <v>94</v>
      </c>
      <c r="P10">
        <f>_xlfn.IFS(SUM(C10:E10)&lt;1,"",COUNT($C$6:E10)&gt;9,N10*3+H10,COUNT($C$6:E10)&lt;=9,0)</f>
        <v>601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227</v>
      </c>
      <c r="W10">
        <f>IF(COUNT(C10:E10)&lt;1,0,IF(COUNT($C$6:E10)&gt;9,D10+N10,0))</f>
        <v>192</v>
      </c>
      <c r="X10">
        <f>IF(COUNT(C10:E10)&lt;1,0,IF(COUNT($C$6:E10)&gt;9,E10+N10,0))</f>
        <v>182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113</v>
      </c>
      <c r="D11">
        <v>110</v>
      </c>
      <c r="E11">
        <v>131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354</v>
      </c>
      <c r="I11">
        <f t="shared" si="5"/>
        <v>118</v>
      </c>
      <c r="J11">
        <f>_xlfn.IFS(SUM(C11:E11)&lt;1,"",SUM(C11:E11)&gt;=1,SUM($C$6:E11))</f>
        <v>2184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121</v>
      </c>
      <c r="M11">
        <f>IF(COUNT($C$6:E11)&gt;=1,TRUNC(SUM($C$6:E11)/COUNT($C$6:E11)),0)</f>
        <v>121</v>
      </c>
      <c r="N11">
        <f>IF(COUNT($C$6:E11)&lt;=6,0,TRUNC((230-M10)*0.9))</f>
        <v>97</v>
      </c>
      <c r="O11">
        <f>_xlfn.IFS(SUM(C11:E11)&lt;1,"",COUNT($C$6:E11)&gt;9,TRUNC((230-M10)*(0.9)),COUNT($C$6:E11)&lt;=9,0)</f>
        <v>97</v>
      </c>
      <c r="P11">
        <f>_xlfn.IFS(SUM(C11:E11)&lt;1,"",COUNT($C$6:E11)&gt;9,N11*3+H11,COUNT($C$6:E11)&lt;=9,0)</f>
        <v>645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210</v>
      </c>
      <c r="W11">
        <f>IF(COUNT(C11:E11)&lt;1,0,IF(COUNT($C$6:E11)&gt;9,D11+N11,0))</f>
        <v>207</v>
      </c>
      <c r="X11">
        <f>IF(COUNT(C11:E11)&lt;1,0,IF(COUNT($C$6:E11)&gt;9,E11+N11,0))</f>
        <v>228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108</v>
      </c>
      <c r="D12">
        <v>138</v>
      </c>
      <c r="E12">
        <v>135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381</v>
      </c>
      <c r="I12">
        <f t="shared" si="5"/>
        <v>127</v>
      </c>
      <c r="J12">
        <f>_xlfn.IFS(SUM(C12:E12)&lt;1,"",SUM(C12:E12)&gt;=1,SUM($C$6:E12))</f>
        <v>2565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122</v>
      </c>
      <c r="M12">
        <f>IF(COUNT($C$6:E12)&gt;=1,TRUNC(SUM($C$6:E12)/COUNT($C$6:E12)),0)</f>
        <v>122</v>
      </c>
      <c r="N12">
        <f>IF(COUNT($C$6:E12)&lt;=6,0,TRUNC((230-M11)*0.9))</f>
        <v>98</v>
      </c>
      <c r="O12">
        <f>_xlfn.IFS(SUM(C12:E12)&lt;1,"",COUNT($C$6:E12)&gt;9,TRUNC((230-M11)*(0.9)),COUNT($C$6:E12)&lt;=9,0)</f>
        <v>98</v>
      </c>
      <c r="P12">
        <f>_xlfn.IFS(SUM(C12:E12)&lt;1,"",COUNT($C$6:E12)&gt;9,N12*3+H12,COUNT($C$6:E12)&lt;=9,0)</f>
        <v>675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206</v>
      </c>
      <c r="W12">
        <f>IF(COUNT(C12:E12)&lt;1,0,IF(COUNT($C$6:E12)&gt;9,D12+N12,0))</f>
        <v>236</v>
      </c>
      <c r="X12">
        <f>IF(COUNT(C12:E12)&lt;1,0,IF(COUNT($C$6:E12)&gt;9,E12+N12,0))</f>
        <v>233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115</v>
      </c>
      <c r="D13">
        <v>143</v>
      </c>
      <c r="E13">
        <v>117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375</v>
      </c>
      <c r="I13">
        <f t="shared" si="5"/>
        <v>125</v>
      </c>
      <c r="J13">
        <f>_xlfn.IFS(SUM(C13:E13)&lt;1,"",SUM(C13:E13)&gt;=1,SUM($C$6:E13))</f>
        <v>2940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122</v>
      </c>
      <c r="M13">
        <f>IF(COUNT($C$6:E13)&gt;=1,TRUNC(SUM($C$6:E13)/COUNT($C$6:E13)),0)</f>
        <v>122</v>
      </c>
      <c r="N13">
        <f>IF(COUNT($C$6:E13)&lt;=6,0,TRUNC((230-M12)*0.9))</f>
        <v>97</v>
      </c>
      <c r="O13">
        <f>_xlfn.IFS(SUM(C13:E13)&lt;1,"",COUNT($C$6:E13)&gt;9,TRUNC((230-M12)*(0.9)),COUNT($C$6:E13)&lt;=9,0)</f>
        <v>97</v>
      </c>
      <c r="P13">
        <f>_xlfn.IFS(SUM(C13:E13)&lt;1,"",COUNT($C$6:E13)&gt;9,N13*3+H13,COUNT($C$6:E13)&lt;=9,0)</f>
        <v>666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212</v>
      </c>
      <c r="W13">
        <f>IF(COUNT(C13:E13)&lt;1,0,IF(COUNT($C$6:E13)&gt;9,D13+N13,0))</f>
        <v>240</v>
      </c>
      <c r="X13">
        <f>IF(COUNT(C13:E13)&lt;1,0,IF(COUNT($C$6:E13)&gt;9,E13+N13,0))</f>
        <v>214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122</v>
      </c>
      <c r="N14">
        <f>IF(COUNT($C$6:E14)&lt;=6,0,TRUNC((230-M13)*0.9))</f>
        <v>97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88</v>
      </c>
      <c r="D15">
        <v>150</v>
      </c>
      <c r="E15">
        <v>109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347</v>
      </c>
      <c r="I15">
        <f t="shared" si="5"/>
        <v>115</v>
      </c>
      <c r="J15">
        <f>_xlfn.IFS(SUM(C15:E15)&lt;1,"",SUM(C15:E15)&gt;=1,SUM($C$6:E15))</f>
        <v>3287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121</v>
      </c>
      <c r="M15">
        <f>IF(COUNT($C$6:E15)&gt;=1,TRUNC(SUM($C$6:E15)/COUNT($C$6:E15)),0)</f>
        <v>121</v>
      </c>
      <c r="N15">
        <f>IF(COUNT($C$6:E15)&lt;=6,0,TRUNC((230-M14)*0.9))</f>
        <v>97</v>
      </c>
      <c r="O15">
        <f>_xlfn.IFS(SUM(C15:E15)&lt;1,"",COUNT($C$6:E15)&gt;9,TRUNC((230-M14)*(0.9)),COUNT($C$6:E15)&lt;=9,0)</f>
        <v>97</v>
      </c>
      <c r="P15">
        <f>_xlfn.IFS(SUM(C15:E15)&lt;1,"",COUNT($C$6:E15)&gt;9,N15*3+H15,COUNT($C$6:E15)&lt;=9,0)</f>
        <v>638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185</v>
      </c>
      <c r="W15">
        <f>IF(COUNT(C15:E15)&lt;1,0,IF(COUNT($C$6:E15)&gt;9,D15+N15,0))</f>
        <v>247</v>
      </c>
      <c r="X15">
        <f>IF(COUNT(C15:E15)&lt;1,0,IF(COUNT($C$6:E15)&gt;9,E15+N15,0))</f>
        <v>206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98</v>
      </c>
      <c r="D16">
        <v>124</v>
      </c>
      <c r="E16">
        <v>108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330</v>
      </c>
      <c r="I16">
        <f t="shared" si="5"/>
        <v>110</v>
      </c>
      <c r="J16">
        <f>_xlfn.IFS(SUM(C16:E16)&lt;1,"",SUM(C16:E16)&gt;=1,SUM($C$6:E16))</f>
        <v>3617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120</v>
      </c>
      <c r="M16">
        <f>IF(COUNT($C$6:E16)&gt;=1,TRUNC(SUM($C$6:E16)/COUNT($C$6:E16)),0)</f>
        <v>120</v>
      </c>
      <c r="N16">
        <f>IF(COUNT($C$6:E16)&lt;=6,0,TRUNC((230-M15)*0.9))</f>
        <v>98</v>
      </c>
      <c r="O16">
        <f>_xlfn.IFS(SUM(C16:E16)&lt;1,"",COUNT($C$6:E16)&gt;9,TRUNC((230-M15)*(0.9)),COUNT($C$6:E16)&lt;=9,0)</f>
        <v>98</v>
      </c>
      <c r="P16">
        <f>_xlfn.IFS(SUM(C16:E16)&lt;1,"",COUNT($C$6:E16)&gt;9,N16*3+H16,COUNT($C$6:E16)&lt;=9,0)</f>
        <v>624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196</v>
      </c>
      <c r="W16">
        <f>IF(COUNT(C16:E16)&lt;1,0,IF(COUNT($C$6:E16)&gt;9,D16+N16,0))</f>
        <v>222</v>
      </c>
      <c r="X16">
        <f>IF(COUNT(C16:E16)&lt;1,0,IF(COUNT($C$6:E16)&gt;9,E16+N16,0))</f>
        <v>206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101</v>
      </c>
      <c r="D17">
        <v>120</v>
      </c>
      <c r="E17">
        <v>135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356</v>
      </c>
      <c r="I17">
        <f t="shared" si="5"/>
        <v>118</v>
      </c>
      <c r="J17">
        <f>_xlfn.IFS(SUM(C17:E17)&lt;1,"",SUM(C17:E17)&gt;=1,SUM($C$6:E17))</f>
        <v>3973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120</v>
      </c>
      <c r="M17">
        <f>IF(COUNT($C$6:E17)&gt;=1,TRUNC(SUM($C$6:E17)/COUNT($C$6:E17)),0)</f>
        <v>120</v>
      </c>
      <c r="N17">
        <f>IF(COUNT($C$6:E17)&lt;=6,0,TRUNC((230-M16)*0.9))</f>
        <v>99</v>
      </c>
      <c r="O17">
        <f>_xlfn.IFS(SUM(C17:E17)&lt;1,"",COUNT($C$6:E17)&gt;9,TRUNC((230-M16)*(0.9)),COUNT($C$6:E17)&lt;=9,0)</f>
        <v>99</v>
      </c>
      <c r="P17">
        <f>_xlfn.IFS(SUM(C17:E17)&lt;1,"",COUNT($C$6:E17)&gt;9,N17*3+H17,COUNT($C$6:E17)&lt;=9,0)</f>
        <v>653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200</v>
      </c>
      <c r="W17">
        <f>IF(COUNT(C17:E17)&lt;1,0,IF(COUNT($C$6:E17)&gt;9,D17+N17,0))</f>
        <v>219</v>
      </c>
      <c r="X17">
        <f>IF(COUNT(C17:E17)&lt;1,0,IF(COUNT($C$6:E17)&gt;9,E17+N17,0))</f>
        <v>234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107</v>
      </c>
      <c r="D18">
        <v>126</v>
      </c>
      <c r="E18">
        <v>126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359</v>
      </c>
      <c r="I18">
        <f t="shared" si="5"/>
        <v>119</v>
      </c>
      <c r="J18">
        <f>_xlfn.IFS(SUM(C18:E18)&lt;1,"",SUM(C18:E18)&gt;=1,SUM($C$6:E18))</f>
        <v>4332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120</v>
      </c>
      <c r="M18">
        <f>IF(COUNT($C$6:E18)&gt;=1,TRUNC(SUM($C$6:E18)/COUNT($C$6:E18)),0)</f>
        <v>120</v>
      </c>
      <c r="N18">
        <f>IF(COUNT($C$6:E18)&lt;=6,0,TRUNC((230-M17)*0.9))</f>
        <v>99</v>
      </c>
      <c r="O18">
        <f>_xlfn.IFS(SUM(C18:E18)&lt;1,"",COUNT($C$6:E18)&gt;9,TRUNC((230-M17)*(0.9)),COUNT($C$6:E18)&lt;=9,0)</f>
        <v>99</v>
      </c>
      <c r="P18">
        <f>_xlfn.IFS(SUM(C18:E18)&lt;1,"",COUNT($C$6:E18)&gt;9,N18*3+H18,COUNT($C$6:E18)&lt;=9,0)</f>
        <v>656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206</v>
      </c>
      <c r="W18">
        <f>IF(COUNT(C18:E18)&lt;1,0,IF(COUNT($C$6:E18)&gt;9,D18+N18,0))</f>
        <v>225</v>
      </c>
      <c r="X18">
        <f>IF(COUNT(C18:E18)&lt;1,0,IF(COUNT($C$6:E18)&gt;9,E18+N18,0))</f>
        <v>225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133</v>
      </c>
      <c r="D19">
        <v>109</v>
      </c>
      <c r="E19">
        <v>116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358</v>
      </c>
      <c r="I19">
        <f t="shared" si="5"/>
        <v>119</v>
      </c>
      <c r="J19">
        <f>_xlfn.IFS(SUM(C19:E19)&lt;1,"",SUM(C19:E19)&gt;=1,SUM($C$6:E19))</f>
        <v>4690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120</v>
      </c>
      <c r="M19">
        <f>IF(COUNT($C$6:E19)&gt;=1,TRUNC(SUM($C$6:E19)/COUNT($C$6:E19)),0)</f>
        <v>120</v>
      </c>
      <c r="N19">
        <f>IF(COUNT($C$6:E19)&lt;=6,0,TRUNC((230-M18)*0.9))</f>
        <v>99</v>
      </c>
      <c r="O19">
        <f>_xlfn.IFS(SUM(C19:E19)&lt;1,"",COUNT($C$6:E19)&gt;9,TRUNC((230-M18)*(0.9)),COUNT($C$6:E19)&lt;=9,0)</f>
        <v>99</v>
      </c>
      <c r="P19">
        <f>_xlfn.IFS(SUM(C19:E19)&lt;1,"",COUNT($C$6:E19)&gt;9,N19*3+H19,COUNT($C$6:E19)&lt;=9,0)</f>
        <v>655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232</v>
      </c>
      <c r="W19">
        <f>IF(COUNT(C19:E19)&lt;1,0,IF(COUNT($C$6:E19)&gt;9,D19+N19,0))</f>
        <v>208</v>
      </c>
      <c r="X19">
        <f>IF(COUNT(C19:E19)&lt;1,0,IF(COUNT($C$6:E19)&gt;9,E19+N19,0))</f>
        <v>215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101</v>
      </c>
      <c r="D20">
        <v>119</v>
      </c>
      <c r="E20">
        <v>116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336</v>
      </c>
      <c r="I20">
        <f t="shared" si="5"/>
        <v>112</v>
      </c>
      <c r="J20">
        <f>_xlfn.IFS(SUM(C20:E20)&lt;1,"",SUM(C20:E20)&gt;=1,SUM($C$6:E20))</f>
        <v>5026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119</v>
      </c>
      <c r="M20">
        <f>IF(COUNT($C$6:E20)&gt;=1,TRUNC(SUM($C$6:E20)/COUNT($C$6:E20)),0)</f>
        <v>119</v>
      </c>
      <c r="N20">
        <f>IF(COUNT($C$6:E20)&lt;=6,0,TRUNC((230-M19)*0.9))</f>
        <v>99</v>
      </c>
      <c r="O20">
        <f>_xlfn.IFS(SUM(C20:E20)&lt;1,"",COUNT($C$6:E20)&gt;9,TRUNC((230-M19)*(0.9)),COUNT($C$6:E20)&lt;=9,0)</f>
        <v>99</v>
      </c>
      <c r="P20">
        <f>_xlfn.IFS(SUM(C20:E20)&lt;1,"",COUNT($C$6:E20)&gt;9,N20*3+H20,COUNT($C$6:E20)&lt;=9,0)</f>
        <v>633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200</v>
      </c>
      <c r="W20">
        <f>IF(COUNT(C20:E20)&lt;1,0,IF(COUNT($C$6:E20)&gt;9,D20+N20,0))</f>
        <v>218</v>
      </c>
      <c r="X20">
        <f>IF(COUNT(C20:E20)&lt;1,0,IF(COUNT($C$6:E20)&gt;9,E20+N20,0))</f>
        <v>215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152</v>
      </c>
      <c r="D21">
        <v>176</v>
      </c>
      <c r="E21">
        <v>133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461</v>
      </c>
      <c r="I21">
        <f t="shared" si="5"/>
        <v>153</v>
      </c>
      <c r="J21">
        <f>_xlfn.IFS(SUM(C21:E21)&lt;1,"",SUM(C21:E21)&gt;=1,SUM($C$6:E21))</f>
        <v>5487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121</v>
      </c>
      <c r="M21">
        <f>IF(COUNT($C$6:E21)&gt;=1,TRUNC(SUM($C$6:E21)/COUNT($C$6:E21)),0)</f>
        <v>121</v>
      </c>
      <c r="N21">
        <f>IF(COUNT($C$6:E21)&lt;=6,0,TRUNC((230-M20)*0.9))</f>
        <v>99</v>
      </c>
      <c r="O21">
        <f>_xlfn.IFS(SUM(C21:E21)&lt;1,"",COUNT($C$6:E21)&gt;9,TRUNC((230-M20)*(0.9)),COUNT($C$6:E21)&lt;=9,0)</f>
        <v>99</v>
      </c>
      <c r="P21">
        <f>_xlfn.IFS(SUM(C21:E21)&lt;1,"",COUNT($C$6:E21)&gt;9,N21*3+H21,COUNT($C$6:E21)&lt;=9,0)</f>
        <v>758</v>
      </c>
      <c r="Q21">
        <f t="shared" si="1"/>
        <v>461</v>
      </c>
      <c r="R21">
        <f t="shared" si="2"/>
        <v>176</v>
      </c>
      <c r="S21">
        <f>IF(COUNT($C$6:E21)&gt;9,IF(P21=MAX($P$6:$P$35),P21," "),"")</f>
        <v>758</v>
      </c>
      <c r="T21">
        <f t="shared" si="3"/>
        <v>275</v>
      </c>
      <c r="V21">
        <f>IF(COUNT(C21:E21)&lt;1,0,IF(COUNT($C$6:E21)&gt;9,C21+N21,0))</f>
        <v>251</v>
      </c>
      <c r="W21">
        <f>IF(COUNT(C21:E21)&lt;1,0,IF(COUNT($C$6:E21)&gt;9,D21+N21,0))</f>
        <v>275</v>
      </c>
      <c r="X21">
        <f>IF(COUNT(C21:E21)&lt;1,0,IF(COUNT($C$6:E21)&gt;9,E21+N21,0))</f>
        <v>232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141</v>
      </c>
      <c r="D22">
        <v>140</v>
      </c>
      <c r="E22">
        <v>124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405</v>
      </c>
      <c r="I22">
        <f t="shared" si="5"/>
        <v>135</v>
      </c>
      <c r="J22">
        <f>_xlfn.IFS(SUM(C22:E22)&lt;1,"",SUM(C22:E22)&gt;=1,SUM($C$6:E22))</f>
        <v>5892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122</v>
      </c>
      <c r="M22">
        <f>IF(COUNT($C$6:E22)&gt;=1,TRUNC(SUM($C$6:E22)/COUNT($C$6:E22)),0)</f>
        <v>122</v>
      </c>
      <c r="N22">
        <f>IF(COUNT($C$6:E22)&lt;=6,0,TRUNC((230-M21)*0.9))</f>
        <v>98</v>
      </c>
      <c r="O22">
        <f>_xlfn.IFS(SUM(C22:E22)&lt;1,"",COUNT($C$6:E22)&gt;9,TRUNC((230-M21)*(0.9)),COUNT($C$6:E22)&lt;=9,0)</f>
        <v>98</v>
      </c>
      <c r="P22">
        <f>_xlfn.IFS(SUM(C22:E22)&lt;1,"",COUNT($C$6:E22)&gt;9,N22*3+H22,COUNT($C$6:E22)&lt;=9,0)</f>
        <v>699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239</v>
      </c>
      <c r="W22">
        <f>IF(COUNT(C22:E22)&lt;1,0,IF(COUNT($C$6:E22)&gt;9,D22+N22,0))</f>
        <v>238</v>
      </c>
      <c r="X22">
        <f>IF(COUNT(C22:E22)&lt;1,0,IF(COUNT($C$6:E22)&gt;9,E22+N22,0))</f>
        <v>222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107</v>
      </c>
      <c r="D23">
        <v>130</v>
      </c>
      <c r="E23">
        <v>153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390</v>
      </c>
      <c r="I23">
        <f t="shared" si="5"/>
        <v>130</v>
      </c>
      <c r="J23">
        <f>_xlfn.IFS(SUM(C23:E23)&lt;1,"",SUM(C23:E23)&gt;=1,SUM($C$6:E23))</f>
        <v>6282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123</v>
      </c>
      <c r="M23">
        <f>IF(COUNT($C$6:E23)&gt;=1,TRUNC(SUM($C$6:E23)/COUNT($C$6:E23)),0)</f>
        <v>123</v>
      </c>
      <c r="N23">
        <f>IF(COUNT($C$6:E23)&lt;=6,0,TRUNC((230-M22)*0.9))</f>
        <v>97</v>
      </c>
      <c r="O23">
        <f>_xlfn.IFS(SUM(C23:E23)&lt;1,"",COUNT($C$6:E23)&gt;9,TRUNC((230-M22)*(0.9)),COUNT($C$6:E23)&lt;=9,0)</f>
        <v>97</v>
      </c>
      <c r="P23">
        <f>_xlfn.IFS(SUM(C23:E23)&lt;1,"",COUNT($C$6:E23)&gt;9,N23*3+H23,COUNT($C$6:E23)&lt;=9,0)</f>
        <v>681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204</v>
      </c>
      <c r="W23">
        <f>IF(COUNT(C23:E23)&lt;1,0,IF(COUNT($C$6:E23)&gt;9,D23+N23,0))</f>
        <v>227</v>
      </c>
      <c r="X23">
        <f>IF(COUNT(C23:E23)&lt;1,0,IF(COUNT($C$6:E23)&gt;9,E23+N23,0))</f>
        <v>250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88</v>
      </c>
      <c r="D24">
        <v>129</v>
      </c>
      <c r="E24">
        <v>132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349</v>
      </c>
      <c r="I24">
        <f t="shared" si="5"/>
        <v>116</v>
      </c>
      <c r="J24">
        <f>_xlfn.IFS(SUM(C24:E24)&lt;1,"",SUM(C24:E24)&gt;=1,SUM($C$6:E24))</f>
        <v>6631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122</v>
      </c>
      <c r="M24">
        <f>IF(COUNT($C$6:E24)&gt;=1,TRUNC(SUM($C$6:E24)/COUNT($C$6:E24)),0)</f>
        <v>122</v>
      </c>
      <c r="N24">
        <f>IF(COUNT($C$6:E24)&lt;=6,0,TRUNC((230-M23)*0.9))</f>
        <v>96</v>
      </c>
      <c r="O24">
        <f>_xlfn.IFS(SUM(C24:E24)&lt;1,"",COUNT($C$6:E24)&gt;9,TRUNC((230-M23)*(0.9)),COUNT($C$6:E24)&lt;=9,0)</f>
        <v>96</v>
      </c>
      <c r="P24">
        <f>_xlfn.IFS(SUM(C24:E24)&lt;1,"",COUNT($C$6:E24)&gt;9,N24*3+H24,COUNT($C$6:E24)&lt;=9,0)</f>
        <v>637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184</v>
      </c>
      <c r="W24">
        <f>IF(COUNT(C24:E24)&lt;1,0,IF(COUNT($C$6:E24)&gt;9,D24+N24,0))</f>
        <v>225</v>
      </c>
      <c r="X24">
        <f>IF(COUNT(C24:E24)&lt;1,0,IF(COUNT($C$6:E24)&gt;9,E24+N24,0))</f>
        <v>228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121</v>
      </c>
      <c r="D25">
        <v>120</v>
      </c>
      <c r="E25">
        <v>141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382</v>
      </c>
      <c r="I25">
        <f t="shared" si="5"/>
        <v>127</v>
      </c>
      <c r="J25">
        <f>_xlfn.IFS(SUM(C25:E25)&lt;1,"",SUM(C25:E25)&gt;=1,SUM($C$6:E25))</f>
        <v>7013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123</v>
      </c>
      <c r="M25">
        <f>IF(COUNT($C$6:E25)&gt;=1,TRUNC(SUM($C$6:E25)/COUNT($C$6:E25)),0)</f>
        <v>123</v>
      </c>
      <c r="N25">
        <f>IF(COUNT($C$6:E25)&lt;=6,0,TRUNC((230-M24)*0.9))</f>
        <v>97</v>
      </c>
      <c r="O25">
        <f>_xlfn.IFS(SUM(C25:E25)&lt;1,"",COUNT($C$6:E25)&gt;9,TRUNC((230-M24)*(0.9)),COUNT($C$6:E25)&lt;=9,0)</f>
        <v>97</v>
      </c>
      <c r="P25">
        <f>_xlfn.IFS(SUM(C25:E25)&lt;1,"",COUNT($C$6:E25)&gt;9,N25*3+H25,COUNT($C$6:E25)&lt;=9,0)</f>
        <v>673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218</v>
      </c>
      <c r="W25">
        <f>IF(COUNT(C25:E25)&lt;1,0,IF(COUNT($C$6:E25)&gt;9,D25+N25,0))</f>
        <v>217</v>
      </c>
      <c r="X25">
        <f>IF(COUNT(C25:E25)&lt;1,0,IF(COUNT($C$6:E25)&gt;9,E25+N25,0))</f>
        <v>238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123</v>
      </c>
      <c r="D26">
        <v>121</v>
      </c>
      <c r="E26">
        <v>156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400</v>
      </c>
      <c r="I26">
        <f t="shared" si="5"/>
        <v>133</v>
      </c>
      <c r="J26">
        <f>_xlfn.IFS(SUM(C26:E26)&lt;1,"",SUM(C26:E26)&gt;=1,SUM($C$6:E26))</f>
        <v>7413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123</v>
      </c>
      <c r="M26">
        <f>IF(COUNT($C$6:E26)&gt;=1,TRUNC(SUM($C$6:E26)/COUNT($C$6:E26)),0)</f>
        <v>123</v>
      </c>
      <c r="N26">
        <f>IF(COUNT($C$6:E26)&lt;=6,0,TRUNC((230-M25)*0.9))</f>
        <v>96</v>
      </c>
      <c r="O26">
        <f>_xlfn.IFS(SUM(C26:E26)&lt;1,"",COUNT($C$6:E26)&gt;9,TRUNC((230-M25)*(0.9)),COUNT($C$6:E26)&lt;=9,0)</f>
        <v>96</v>
      </c>
      <c r="P26">
        <f>_xlfn.IFS(SUM(C26:E26)&lt;1,"",COUNT($C$6:E26)&gt;9,N26*3+H26,COUNT($C$6:E26)&lt;=9,0)</f>
        <v>688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219</v>
      </c>
      <c r="W26">
        <f>IF(COUNT(C26:E26)&lt;1,0,IF(COUNT($C$6:E26)&gt;9,D26+N26,0))</f>
        <v>217</v>
      </c>
      <c r="X26">
        <f>IF(COUNT(C26:E26)&lt;1,0,IF(COUNT($C$6:E26)&gt;9,E26+N26,0))</f>
        <v>252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106</v>
      </c>
      <c r="D27">
        <v>134</v>
      </c>
      <c r="E27">
        <v>88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328</v>
      </c>
      <c r="I27">
        <f t="shared" si="5"/>
        <v>109</v>
      </c>
      <c r="J27">
        <f>_xlfn.IFS(SUM(C27:E27)&lt;1,"",SUM(C27:E27)&gt;=1,SUM($C$6:E27))</f>
        <v>7741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122</v>
      </c>
      <c r="M27">
        <f>IF(COUNT($C$6:E27)&gt;=1,TRUNC(SUM($C$6:E27)/COUNT($C$6:E27)),0)</f>
        <v>122</v>
      </c>
      <c r="N27">
        <f>IF(COUNT($C$6:E27)&lt;=6,0,TRUNC((230-M26)*0.9))</f>
        <v>96</v>
      </c>
      <c r="O27">
        <f>_xlfn.IFS(SUM(C27:E27)&lt;1,"",COUNT($C$6:E27)&gt;9,TRUNC((230-M26)*(0.9)),COUNT($C$6:E27)&lt;=9,0)</f>
        <v>96</v>
      </c>
      <c r="P27">
        <f>_xlfn.IFS(SUM(C27:E27)&lt;1,"",COUNT($C$6:E27)&gt;9,N27*3+H27,COUNT($C$6:E27)&lt;=9,0)</f>
        <v>616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202</v>
      </c>
      <c r="W27">
        <f>IF(COUNT(C27:E27)&lt;1,0,IF(COUNT($C$6:E27)&gt;9,D27+N27,0))</f>
        <v>230</v>
      </c>
      <c r="X27">
        <f>IF(COUNT(C27:E27)&lt;1,0,IF(COUNT($C$6:E27)&gt;9,E27+N27,0))</f>
        <v>184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102</v>
      </c>
      <c r="D28">
        <v>113</v>
      </c>
      <c r="E28">
        <v>157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372</v>
      </c>
      <c r="I28">
        <f t="shared" si="5"/>
        <v>124</v>
      </c>
      <c r="J28">
        <f>_xlfn.IFS(SUM(C28:E28)&lt;1,"",SUM(C28:E28)&gt;=1,SUM($C$6:E28))</f>
        <v>8113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122</v>
      </c>
      <c r="M28">
        <f>IF(COUNT($C$6:E28)&gt;=1,TRUNC(SUM($C$6:E28)/COUNT($C$6:E28)),0)</f>
        <v>122</v>
      </c>
      <c r="N28">
        <f>IF(COUNT($C$6:E28)&lt;=6,0,TRUNC((230-M27)*0.9))</f>
        <v>97</v>
      </c>
      <c r="O28">
        <f>_xlfn.IFS(SUM(C28:E28)&lt;1,"",COUNT($C$6:E28)&gt;9,TRUNC((230-M27)*(0.9)),COUNT($C$6:E28)&lt;=9,0)</f>
        <v>97</v>
      </c>
      <c r="P28">
        <f>_xlfn.IFS(SUM(C28:E28)&lt;1,"",COUNT($C$6:E28)&gt;9,N28*3+H28,COUNT($C$6:E28)&lt;=9,0)</f>
        <v>663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199</v>
      </c>
      <c r="W28">
        <f>IF(COUNT(C28:E28)&lt;1,0,IF(COUNT($C$6:E28)&gt;9,D28+N28,0))</f>
        <v>210</v>
      </c>
      <c r="X28">
        <f>IF(COUNT(C28:E28)&lt;1,0,IF(COUNT($C$6:E28)&gt;9,E28+N28,0))</f>
        <v>254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123</v>
      </c>
      <c r="D29">
        <v>154</v>
      </c>
      <c r="E29">
        <v>149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426</v>
      </c>
      <c r="I29">
        <f t="shared" si="5"/>
        <v>142</v>
      </c>
      <c r="J29">
        <f>_xlfn.IFS(SUM(C29:E29)&lt;1,"",SUM(C29:E29)&gt;=1,SUM($C$6:E29))</f>
        <v>8539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123</v>
      </c>
      <c r="M29">
        <f>IF(COUNT($C$6:E29)&gt;=1,TRUNC(SUM($C$6:E29)/COUNT($C$6:E29)),0)</f>
        <v>123</v>
      </c>
      <c r="N29">
        <f>IF(COUNT($C$6:E29)&lt;=6,0,TRUNC((230-M28)*0.9))</f>
        <v>97</v>
      </c>
      <c r="O29">
        <f>_xlfn.IFS(SUM(C29:E29)&lt;1,"",COUNT($C$6:E29)&gt;9,TRUNC((230-M28)*(0.9)),COUNT($C$6:E29)&lt;=9,0)</f>
        <v>97</v>
      </c>
      <c r="P29">
        <f>_xlfn.IFS(SUM(C29:E29)&lt;1,"",COUNT($C$6:E29)&gt;9,N29*3+H29,COUNT($C$6:E29)&lt;=9,0)</f>
        <v>717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220</v>
      </c>
      <c r="W29">
        <f>IF(COUNT(C29:E29)&lt;1,0,IF(COUNT($C$6:E29)&gt;9,D29+N29,0))</f>
        <v>251</v>
      </c>
      <c r="X29">
        <f>IF(COUNT(C29:E29)&lt;1,0,IF(COUNT($C$6:E29)&gt;9,E29+N29,0))</f>
        <v>246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107</v>
      </c>
      <c r="D30">
        <v>95</v>
      </c>
      <c r="E30">
        <v>167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369</v>
      </c>
      <c r="I30">
        <f t="shared" si="5"/>
        <v>123</v>
      </c>
      <c r="J30">
        <f>_xlfn.IFS(SUM(C30:E30)&lt;1,"",SUM(C30:E30)&gt;=1,SUM($C$6:E30))</f>
        <v>8908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123</v>
      </c>
      <c r="M30">
        <f>IF(COUNT($C$6:E30)&gt;=1,TRUNC(SUM($C$6:E30)/COUNT($C$6:E30)),0)</f>
        <v>123</v>
      </c>
      <c r="N30">
        <f>IF(COUNT($C$6:E30)&lt;=6,0,TRUNC((230-M29)*0.9))</f>
        <v>96</v>
      </c>
      <c r="O30">
        <f>_xlfn.IFS(SUM(C30:E30)&lt;1,"",COUNT($C$6:E30)&gt;9,TRUNC((230-M29)*(0.9)),COUNT($C$6:E30)&lt;=9,0)</f>
        <v>96</v>
      </c>
      <c r="P30">
        <f>_xlfn.IFS(SUM(C30:E30)&lt;1,"",COUNT($C$6:E30)&gt;9,N30*3+H30,COUNT($C$6:E30)&lt;=9,0)</f>
        <v>657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203</v>
      </c>
      <c r="W30">
        <f>IF(COUNT(C30:E30)&lt;1,0,IF(COUNT($C$6:E30)&gt;9,D30+N30,0))</f>
        <v>191</v>
      </c>
      <c r="X30">
        <f>IF(COUNT(C30:E30)&lt;1,0,IF(COUNT($C$6:E30)&gt;9,E30+N30,0))</f>
        <v>263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141</v>
      </c>
      <c r="D31">
        <v>137</v>
      </c>
      <c r="E31">
        <v>143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421</v>
      </c>
      <c r="I31">
        <f t="shared" si="5"/>
        <v>140</v>
      </c>
      <c r="J31">
        <f>_xlfn.IFS(SUM(C31:E31)&lt;1,"",SUM(C31:E31)&gt;=1,SUM($C$6:E31))</f>
        <v>9329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124</v>
      </c>
      <c r="M31">
        <f>IF(COUNT($C$6:E31)&gt;=1,TRUNC(SUM($C$6:E31)/COUNT($C$6:E31)),0)</f>
        <v>124</v>
      </c>
      <c r="N31">
        <f>IF(COUNT($C$6:E31)&lt;=6,0,TRUNC((230-M30)*0.9))</f>
        <v>96</v>
      </c>
      <c r="O31">
        <f>_xlfn.IFS(SUM(C31:E31)&lt;1,"",COUNT($C$6:E31)&gt;9,TRUNC((230-M30)*(0.9)),COUNT($C$6:E31)&lt;=9,0)</f>
        <v>96</v>
      </c>
      <c r="P31">
        <f>_xlfn.IFS(SUM(C31:E31)&lt;1,"",COUNT($C$6:E31)&gt;9,N31*3+H31,COUNT($C$6:E31)&lt;=9,0)</f>
        <v>709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237</v>
      </c>
      <c r="W31">
        <f>IF(COUNT(C31:E31)&lt;1,0,IF(COUNT($C$6:E31)&gt;9,D31+N31,0))</f>
        <v>233</v>
      </c>
      <c r="X31">
        <f>IF(COUNT(C31:E31)&lt;1,0,IF(COUNT($C$6:E31)&gt;9,E31+N31,0))</f>
        <v>239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124</v>
      </c>
      <c r="N32">
        <f>IF(COUNT($C$6:E32)&lt;=6,0,TRUNC((230-M31)*0.9))</f>
        <v>95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137</v>
      </c>
      <c r="D33">
        <v>125</v>
      </c>
      <c r="E33">
        <v>116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378</v>
      </c>
      <c r="I33">
        <f t="shared" si="5"/>
        <v>126</v>
      </c>
      <c r="J33">
        <f>_xlfn.IFS(SUM(C33:E33)&lt;1,"",SUM(C33:E33)&gt;=1,SUM($C$6:E33))</f>
        <v>9707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124</v>
      </c>
      <c r="M33">
        <f>IF(COUNT($C$6:E33)&gt;=1,TRUNC(SUM($C$6:E33)/COUNT($C$6:E33)),0)</f>
        <v>124</v>
      </c>
      <c r="N33">
        <f>IF(COUNT($C$6:E33)&lt;=6,0,TRUNC((230-M32)*0.9))</f>
        <v>95</v>
      </c>
      <c r="O33">
        <f>_xlfn.IFS(SUM(C33:E33)&lt;1,"",COUNT($C$6:E33)&gt;9,TRUNC((230-M32)*(0.9)),COUNT($C$6:E33)&lt;=9,0)</f>
        <v>95</v>
      </c>
      <c r="P33">
        <f>_xlfn.IFS(SUM(C33:E33)&lt;1,"",COUNT($C$6:E33)&gt;9,N33*3+H33,COUNT($C$6:E33)&lt;=9,0)</f>
        <v>663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232</v>
      </c>
      <c r="W33">
        <f>IF(COUNT(C33:E33)&lt;1,0,IF(COUNT($C$6:E33)&gt;9,D33+N33,0))</f>
        <v>220</v>
      </c>
      <c r="X33">
        <f>IF(COUNT(C33:E33)&lt;1,0,IF(COUNT($C$6:E33)&gt;9,E33+N33,0))</f>
        <v>211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139</v>
      </c>
      <c r="D34">
        <v>139</v>
      </c>
      <c r="E34">
        <v>134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412</v>
      </c>
      <c r="I34">
        <f t="shared" si="5"/>
        <v>137</v>
      </c>
      <c r="J34">
        <f>_xlfn.IFS(SUM(C34:E34)&lt;1,"",SUM(C34:E34)&gt;=1,SUM($C$6:E34))</f>
        <v>10119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124</v>
      </c>
      <c r="M34">
        <f>IF(COUNT($C$6:E34)&gt;=1,TRUNC(SUM($C$6:E34)/COUNT($C$6:E34)),0)</f>
        <v>124</v>
      </c>
      <c r="N34">
        <f>IF(COUNT($C$6:E34)&lt;=6,0,TRUNC((230-M33)*0.9))</f>
        <v>95</v>
      </c>
      <c r="O34">
        <f>_xlfn.IFS(SUM(C34:E34)&lt;1,"",COUNT($C$6:E34)&gt;9,TRUNC((230-M33)*(0.9)),COUNT($C$6:E34)&lt;=9,0)</f>
        <v>95</v>
      </c>
      <c r="P34">
        <f>_xlfn.IFS(SUM(C34:E34)&lt;1,"",COUNT($C$6:E34)&gt;9,N34*3+H34,COUNT($C$6:E34)&lt;=9,0)</f>
        <v>697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234</v>
      </c>
      <c r="W34">
        <f>IF(COUNT(C34:E34)&lt;1,0,IF(COUNT($C$6:E34)&gt;9,D34+N34,0))</f>
        <v>234</v>
      </c>
      <c r="X34">
        <f>IF(COUNT(C34:E34)&lt;1,0,IF(COUNT($C$6:E34)&gt;9,E34+N34,0))</f>
        <v>229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125</v>
      </c>
      <c r="D35">
        <v>126</v>
      </c>
      <c r="E35">
        <v>121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372</v>
      </c>
      <c r="I35">
        <f t="shared" si="5"/>
        <v>124</v>
      </c>
      <c r="J35">
        <f>_xlfn.IFS(SUM(C35:E35)&lt;1,"",SUM(C35:E35)&gt;=1,SUM($C$6:E35))</f>
        <v>10491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124</v>
      </c>
      <c r="M35">
        <f>IF(COUNT($C$6:E35)&gt;=1,TRUNC(SUM($C$6:E35)/COUNT($C$6:E35)),0)</f>
        <v>124</v>
      </c>
      <c r="N35">
        <f>IF(COUNT($C$6:E35)&lt;=6,0,TRUNC((230-M34)*0.9))</f>
        <v>95</v>
      </c>
      <c r="O35">
        <f>_xlfn.IFS(SUM(C35:E35)&lt;1,"",COUNT($C$6:E35)&gt;9,TRUNC((230-M34)*(0.9)),COUNT($C$6:E35)&lt;=9,0)</f>
        <v>95</v>
      </c>
      <c r="P35">
        <f>_xlfn.IFS(SUM(C35:E35)&lt;1,"",COUNT($C$6:E35)&gt;9,N35*3+H35,COUNT($C$6:E35)&lt;=9,0)</f>
        <v>657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220</v>
      </c>
      <c r="W35">
        <f>IF(COUNT(C35:E35)&lt;1,0,IF(COUNT($C$6:E35)&gt;9,D35+N35,0))</f>
        <v>221</v>
      </c>
      <c r="X35">
        <f>IF(COUNT(C35:E35)&lt;1,0,IF(COUNT($C$6:E35)&gt;9,E35+N35,0))</f>
        <v>216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119.78571428571429</v>
      </c>
      <c r="D36" s="2">
        <f>(IF(COUNT(D6:D35)=0," ",(SUM(D6:D35))/COUNT(D6:D35)))</f>
        <v>126.46428571428571</v>
      </c>
      <c r="E36" s="2">
        <f>(IF(COUNT(E6:E35)=0," ",(SUM(E6:E35))/COUNT(E6:E35)))</f>
        <v>128.42857142857142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BAD1-8747-4DE0-99C9-5B82C1DD7DE0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21</v>
      </c>
    </row>
    <row r="3" spans="1:29" x14ac:dyDescent="0.2">
      <c r="A3" t="s">
        <v>45</v>
      </c>
      <c r="B3" s="3" t="s">
        <v>96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162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211</v>
      </c>
      <c r="W5">
        <f>MAX(V6:X35)</f>
        <v>277</v>
      </c>
    </row>
    <row r="6" spans="1:29" x14ac:dyDescent="0.2">
      <c r="A6" t="s">
        <v>7</v>
      </c>
      <c r="B6" s="7">
        <f>Calendar!B6</f>
        <v>43348</v>
      </c>
      <c r="C6">
        <v>158</v>
      </c>
      <c r="D6">
        <v>180</v>
      </c>
      <c r="E6">
        <v>171</v>
      </c>
      <c r="H6">
        <f t="shared" ref="H6:H35" si="0">IF(COUNT(C6:E6)&lt;1," ",SUM(C6:E6))</f>
        <v>509</v>
      </c>
      <c r="I6">
        <f>IF(COUNT(C6:E6)&lt;1," ",TRUNC(H6/COUNT(C6:E6)))</f>
        <v>169</v>
      </c>
      <c r="J6">
        <f>_xlfn.IFS(SUM(C6:E6)&lt;1,"",SUM(C6:E6)&gt;=1,SUM($C$6:E6))</f>
        <v>509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162</v>
      </c>
      <c r="M6">
        <f>IF(COUNT($C$6:E6)&gt;=1,TRUNC(SUM($C$6:E6)/COUNT($C$6:E6)),0)</f>
        <v>169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150</v>
      </c>
      <c r="D7">
        <v>161</v>
      </c>
      <c r="H7">
        <f t="shared" si="0"/>
        <v>311</v>
      </c>
      <c r="I7">
        <f t="shared" ref="I7:I35" si="5">IF(COUNT(C7:E7)&lt;1," ",TRUNC(H7/COUNT(C7:E7)))</f>
        <v>155</v>
      </c>
      <c r="J7">
        <f>_xlfn.IFS(SUM(C7:E7)&lt;1,"",SUM(C7:E7)&gt;=1,SUM($C$6:E7))</f>
        <v>820</v>
      </c>
      <c r="K7">
        <f>_xlfn.IFS(COUNT(C7:E7)&lt;1,"",COUNT($C$6:E7)&gt;=1,COUNT($C$6:E7))</f>
        <v>5</v>
      </c>
      <c r="L7">
        <f>_xlfn.IFS(COUNT(C7:E7)&lt;1,"",AND(COUNT($C$6:E7)&lt;=9,$C$4&gt;1),$C$4,COUNT(C7:E7)&gt;=1,M7)</f>
        <v>162</v>
      </c>
      <c r="M7">
        <f>IF(COUNT($C$6:E7)&gt;=1,TRUNC(SUM($C$6:E7)/COUNT($C$6:E7)),0)</f>
        <v>164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164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164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151</v>
      </c>
      <c r="D10">
        <v>136</v>
      </c>
      <c r="E10">
        <v>156</v>
      </c>
      <c r="F10" t="str">
        <f>IF(COUNT(C10:E10)&lt;1," ",IF(AND(C10&gt;M9,D10&gt;M9,E10&gt;M9,COUNT($C$6:E9)&gt;=12),"*"," "))</f>
        <v xml:space="preserve"> </v>
      </c>
      <c r="H10">
        <f t="shared" si="0"/>
        <v>443</v>
      </c>
      <c r="I10">
        <f t="shared" si="5"/>
        <v>147</v>
      </c>
      <c r="J10">
        <f>_xlfn.IFS(SUM(C10:E10)&lt;1,"",SUM(C10:E10)&gt;=1,SUM($C$6:E10))</f>
        <v>1263</v>
      </c>
      <c r="K10">
        <f>_xlfn.IFS(COUNT(C10:E10)&lt;1,"",COUNT($C$6:E10)&gt;=1,COUNT($C$6:E10))</f>
        <v>8</v>
      </c>
      <c r="L10">
        <f>_xlfn.IFS(COUNT(C10:E10)&lt;1,"",AND(COUNT($C$6:E10)&lt;=9,$C$4&gt;1),$C$4,COUNT(C10:E10)&gt;=1,M10)</f>
        <v>162</v>
      </c>
      <c r="M10">
        <f>IF(COUNT($C$6:E10)&gt;=1,TRUNC(SUM($C$6:E10)/COUNT($C$6:E10)),0)</f>
        <v>157</v>
      </c>
      <c r="N10">
        <f>IF(COUNT($C$6:E10)&lt;=6,0,TRUNC((230-M9)*0.9))</f>
        <v>59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152</v>
      </c>
      <c r="D11">
        <v>172</v>
      </c>
      <c r="E11">
        <v>138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462</v>
      </c>
      <c r="I11">
        <f t="shared" si="5"/>
        <v>154</v>
      </c>
      <c r="J11">
        <f>_xlfn.IFS(SUM(C11:E11)&lt;1,"",SUM(C11:E11)&gt;=1,SUM($C$6:E11))</f>
        <v>1725</v>
      </c>
      <c r="K11">
        <f>_xlfn.IFS(COUNT(C11:E11)&lt;1,"",COUNT($C$6:E11)&gt;=1,COUNT($C$6:E11))</f>
        <v>11</v>
      </c>
      <c r="L11">
        <f>_xlfn.IFS(COUNT(C11:E11)&lt;1,"",AND(COUNT($C$6:E11)&lt;=9,$C$4&gt;1),$C$4,COUNT(C11:E11)&gt;=1,M11)</f>
        <v>156</v>
      </c>
      <c r="M11">
        <f>IF(COUNT($C$6:E11)&gt;=1,TRUNC(SUM($C$6:E11)/COUNT($C$6:E11)),0)</f>
        <v>156</v>
      </c>
      <c r="N11">
        <f>IF(COUNT($C$6:E11)&lt;=6,0,TRUNC((230-M10)*0.9))</f>
        <v>65</v>
      </c>
      <c r="O11">
        <f>_xlfn.IFS(SUM(C11:E11)&lt;1,"",COUNT($C$6:E11)&gt;9,TRUNC((230-M10)*(0.9)),COUNT($C$6:E11)&lt;=9,0)</f>
        <v>65</v>
      </c>
      <c r="P11">
        <f>_xlfn.IFS(SUM(C11:E11)&lt;1,"",COUNT($C$6:E11)&gt;9,N11*3+H11,COUNT($C$6:E11)&lt;=9,0)</f>
        <v>657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217</v>
      </c>
      <c r="W11">
        <f>IF(COUNT(C11:E11)&lt;1,0,IF(COUNT($C$6:E11)&gt;9,D11+N11,0))</f>
        <v>237</v>
      </c>
      <c r="X11">
        <f>IF(COUNT(C11:E11)&lt;1,0,IF(COUNT($C$6:E11)&gt;9,E11+N11,0))</f>
        <v>203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156</v>
      </c>
      <c r="N12">
        <f>IF(COUNT($C$6:E12)&lt;=6,0,TRUNC((230-M11)*0.9))</f>
        <v>66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126</v>
      </c>
      <c r="D13">
        <v>172</v>
      </c>
      <c r="E13">
        <v>182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480</v>
      </c>
      <c r="I13">
        <f t="shared" si="5"/>
        <v>160</v>
      </c>
      <c r="J13">
        <f>_xlfn.IFS(SUM(C13:E13)&lt;1,"",SUM(C13:E13)&gt;=1,SUM($C$6:E13))</f>
        <v>2205</v>
      </c>
      <c r="K13">
        <f>_xlfn.IFS(COUNT(C13:E13)&lt;1,"",COUNT($C$6:E13)&gt;=1,COUNT($C$6:E13))</f>
        <v>14</v>
      </c>
      <c r="L13">
        <f>_xlfn.IFS(COUNT(C13:E13)&lt;1,"",AND(COUNT($C$6:E13)&lt;=9,$C$4&gt;1),$C$4,COUNT(C13:E13)&gt;=1,M13)</f>
        <v>157</v>
      </c>
      <c r="M13">
        <f>IF(COUNT($C$6:E13)&gt;=1,TRUNC(SUM($C$6:E13)/COUNT($C$6:E13)),0)</f>
        <v>157</v>
      </c>
      <c r="N13">
        <f>IF(COUNT($C$6:E13)&lt;=6,0,TRUNC((230-M12)*0.9))</f>
        <v>66</v>
      </c>
      <c r="O13">
        <f>_xlfn.IFS(SUM(C13:E13)&lt;1,"",COUNT($C$6:E13)&gt;9,TRUNC((230-M12)*(0.9)),COUNT($C$6:E13)&lt;=9,0)</f>
        <v>66</v>
      </c>
      <c r="P13">
        <f>_xlfn.IFS(SUM(C13:E13)&lt;1,"",COUNT($C$6:E13)&gt;9,N13*3+H13,COUNT($C$6:E13)&lt;=9,0)</f>
        <v>678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192</v>
      </c>
      <c r="W13">
        <f>IF(COUNT(C13:E13)&lt;1,0,IF(COUNT($C$6:E13)&gt;9,D13+N13,0))</f>
        <v>238</v>
      </c>
      <c r="X13">
        <f>IF(COUNT(C13:E13)&lt;1,0,IF(COUNT($C$6:E13)&gt;9,E13+N13,0))</f>
        <v>248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174</v>
      </c>
      <c r="D14">
        <v>127</v>
      </c>
      <c r="E14">
        <v>156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457</v>
      </c>
      <c r="I14">
        <f t="shared" si="5"/>
        <v>152</v>
      </c>
      <c r="J14">
        <f>_xlfn.IFS(SUM(C14:E14)&lt;1,"",SUM(C14:E14)&gt;=1,SUM($C$6:E14))</f>
        <v>2662</v>
      </c>
      <c r="K14">
        <f>_xlfn.IFS(COUNT(C14:E14)&lt;1,"",COUNT($C$6:E14)&gt;=1,COUNT($C$6:E14))</f>
        <v>17</v>
      </c>
      <c r="L14">
        <f>_xlfn.IFS(COUNT(C14:E14)&lt;1,"",AND(COUNT($C$6:E14)&lt;=9,$C$4&gt;1),$C$4,COUNT(C14:E14)&gt;=1,M14)</f>
        <v>156</v>
      </c>
      <c r="M14">
        <f>IF(COUNT($C$6:E14)&gt;=1,TRUNC(SUM($C$6:E14)/COUNT($C$6:E14)),0)</f>
        <v>156</v>
      </c>
      <c r="N14">
        <f>IF(COUNT($C$6:E14)&lt;=6,0,TRUNC((230-M13)*0.9))</f>
        <v>65</v>
      </c>
      <c r="O14">
        <f>_xlfn.IFS(SUM(C14:E14)&lt;1,"",COUNT($C$6:E14)&gt;9,TRUNC((230-M13)*(0.9)),COUNT($C$6:E14)&lt;=9,0)</f>
        <v>65</v>
      </c>
      <c r="P14">
        <f>_xlfn.IFS(SUM(C14:E14)&lt;1,"",COUNT($C$6:E14)&gt;9,N14*3+H14,COUNT($C$6:E14)&lt;=9,0)</f>
        <v>652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239</v>
      </c>
      <c r="W14">
        <f>IF(COUNT(C14:E14)&lt;1,0,IF(COUNT($C$6:E14)&gt;9,D14+N14,0))</f>
        <v>192</v>
      </c>
      <c r="X14">
        <f>IF(COUNT(C14:E14)&lt;1,0,IF(COUNT($C$6:E14)&gt;9,E14+N14,0))</f>
        <v>221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156</v>
      </c>
      <c r="N15">
        <f>IF(COUNT($C$6:E15)&lt;=6,0,TRUNC((230-M14)*0.9))</f>
        <v>66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156</v>
      </c>
      <c r="N16">
        <f>IF(COUNT($C$6:E16)&lt;=6,0,TRUNC((230-M15)*0.9))</f>
        <v>66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118</v>
      </c>
      <c r="D17">
        <v>167</v>
      </c>
      <c r="E17">
        <v>142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427</v>
      </c>
      <c r="I17">
        <f t="shared" si="5"/>
        <v>142</v>
      </c>
      <c r="J17">
        <f>_xlfn.IFS(SUM(C17:E17)&lt;1,"",SUM(C17:E17)&gt;=1,SUM($C$6:E17))</f>
        <v>3089</v>
      </c>
      <c r="K17">
        <f>_xlfn.IFS(COUNT(C17:E17)&lt;1,"",COUNT($C$6:E17)&gt;=1,COUNT($C$6:E17))</f>
        <v>20</v>
      </c>
      <c r="L17">
        <f>_xlfn.IFS(COUNT(C17:E17)&lt;1,"",AND(COUNT($C$6:E17)&lt;=9,$C$4&gt;1),$C$4,COUNT(C17:E17)&gt;=1,M17)</f>
        <v>154</v>
      </c>
      <c r="M17">
        <f>IF(COUNT($C$6:E17)&gt;=1,TRUNC(SUM($C$6:E17)/COUNT($C$6:E17)),0)</f>
        <v>154</v>
      </c>
      <c r="N17">
        <f>IF(COUNT($C$6:E17)&lt;=6,0,TRUNC((230-M16)*0.9))</f>
        <v>66</v>
      </c>
      <c r="O17">
        <f>_xlfn.IFS(SUM(C17:E17)&lt;1,"",COUNT($C$6:E17)&gt;9,TRUNC((230-M16)*(0.9)),COUNT($C$6:E17)&lt;=9,0)</f>
        <v>66</v>
      </c>
      <c r="P17">
        <f>_xlfn.IFS(SUM(C17:E17)&lt;1,"",COUNT($C$6:E17)&gt;9,N17*3+H17,COUNT($C$6:E17)&lt;=9,0)</f>
        <v>625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184</v>
      </c>
      <c r="W17">
        <f>IF(COUNT(C17:E17)&lt;1,0,IF(COUNT($C$6:E17)&gt;9,D17+N17,0))</f>
        <v>233</v>
      </c>
      <c r="X17">
        <f>IF(COUNT(C17:E17)&lt;1,0,IF(COUNT($C$6:E17)&gt;9,E17+N17,0))</f>
        <v>208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154</v>
      </c>
      <c r="N18">
        <f>IF(COUNT($C$6:E18)&lt;=6,0,TRUNC((230-M17)*0.9))</f>
        <v>68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154</v>
      </c>
      <c r="N19">
        <f>IF(COUNT($C$6:E19)&lt;=6,0,TRUNC((230-M18)*0.9))</f>
        <v>68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154</v>
      </c>
      <c r="N20">
        <f>IF(COUNT($C$6:E20)&lt;=6,0,TRUNC((230-M19)*0.9))</f>
        <v>68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154</v>
      </c>
      <c r="N21">
        <f>IF(COUNT($C$6:E21)&lt;=6,0,TRUNC((230-M20)*0.9))</f>
        <v>68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154</v>
      </c>
      <c r="N22">
        <f>IF(COUNT($C$6:E22)&lt;=6,0,TRUNC((230-M21)*0.9))</f>
        <v>68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154</v>
      </c>
      <c r="N23">
        <f>IF(COUNT($C$6:E23)&lt;=6,0,TRUNC((230-M22)*0.9))</f>
        <v>68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154</v>
      </c>
      <c r="N24">
        <f>IF(COUNT($C$6:E24)&lt;=6,0,TRUNC((230-M23)*0.9))</f>
        <v>68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145</v>
      </c>
      <c r="D25">
        <v>189</v>
      </c>
      <c r="E25">
        <v>174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508</v>
      </c>
      <c r="I25">
        <f t="shared" si="5"/>
        <v>169</v>
      </c>
      <c r="J25">
        <f>_xlfn.IFS(SUM(C25:E25)&lt;1,"",SUM(C25:E25)&gt;=1,SUM($C$6:E25))</f>
        <v>3597</v>
      </c>
      <c r="K25">
        <f>_xlfn.IFS(COUNT(C25:E25)&lt;1,"",COUNT($C$6:E25)&gt;=1,COUNT($C$6:E25))</f>
        <v>23</v>
      </c>
      <c r="L25">
        <f>_xlfn.IFS(COUNT(C25:E25)&lt;1,"",AND(COUNT($C$6:E25)&lt;=9,$C$4&gt;1),$C$4,COUNT(C25:E25)&gt;=1,M25)</f>
        <v>156</v>
      </c>
      <c r="M25">
        <f>IF(COUNT($C$6:E25)&gt;=1,TRUNC(SUM($C$6:E25)/COUNT($C$6:E25)),0)</f>
        <v>156</v>
      </c>
      <c r="N25">
        <f>IF(COUNT($C$6:E25)&lt;=6,0,TRUNC((230-M24)*0.9))</f>
        <v>68</v>
      </c>
      <c r="O25">
        <f>_xlfn.IFS(SUM(C25:E25)&lt;1,"",COUNT($C$6:E25)&gt;9,TRUNC((230-M24)*(0.9)),COUNT($C$6:E25)&lt;=9,0)</f>
        <v>68</v>
      </c>
      <c r="P25">
        <f>_xlfn.IFS(SUM(C25:E25)&lt;1,"",COUNT($C$6:E25)&gt;9,N25*3+H25,COUNT($C$6:E25)&lt;=9,0)</f>
        <v>712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213</v>
      </c>
      <c r="W25">
        <f>IF(COUNT(C25:E25)&lt;1,0,IF(COUNT($C$6:E25)&gt;9,D25+N25,0))</f>
        <v>257</v>
      </c>
      <c r="X25">
        <f>IF(COUNT(C25:E25)&lt;1,0,IF(COUNT($C$6:E25)&gt;9,E25+N25,0))</f>
        <v>242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206</v>
      </c>
      <c r="D26">
        <v>211</v>
      </c>
      <c r="E26">
        <v>171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588</v>
      </c>
      <c r="I26">
        <f t="shared" si="5"/>
        <v>196</v>
      </c>
      <c r="J26">
        <f>_xlfn.IFS(SUM(C26:E26)&lt;1,"",SUM(C26:E26)&gt;=1,SUM($C$6:E26))</f>
        <v>4185</v>
      </c>
      <c r="K26">
        <f>_xlfn.IFS(COUNT(C26:E26)&lt;1,"",COUNT($C$6:E26)&gt;=1,COUNT($C$6:E26))</f>
        <v>26</v>
      </c>
      <c r="L26">
        <f>_xlfn.IFS(COUNT(C26:E26)&lt;1,"",AND(COUNT($C$6:E26)&lt;=9,$C$4&gt;1),$C$4,COUNT(C26:E26)&gt;=1,M26)</f>
        <v>160</v>
      </c>
      <c r="M26">
        <f>IF(COUNT($C$6:E26)&gt;=1,TRUNC(SUM($C$6:E26)/COUNT($C$6:E26)),0)</f>
        <v>160</v>
      </c>
      <c r="N26">
        <f>IF(COUNT($C$6:E26)&lt;=6,0,TRUNC((230-M25)*0.9))</f>
        <v>66</v>
      </c>
      <c r="O26">
        <f>_xlfn.IFS(SUM(C26:E26)&lt;1,"",COUNT($C$6:E26)&gt;9,TRUNC((230-M25)*(0.9)),COUNT($C$6:E26)&lt;=9,0)</f>
        <v>66</v>
      </c>
      <c r="P26">
        <f>_xlfn.IFS(SUM(C26:E26)&lt;1,"",COUNT($C$6:E26)&gt;9,N26*3+H26,COUNT($C$6:E26)&lt;=9,0)</f>
        <v>786</v>
      </c>
      <c r="Q26">
        <f t="shared" si="1"/>
        <v>588</v>
      </c>
      <c r="R26">
        <f t="shared" si="2"/>
        <v>211</v>
      </c>
      <c r="S26">
        <f>IF(COUNT($C$6:E26)&gt;9,IF(P26=MAX($P$6:$P$35),P26," "),"")</f>
        <v>786</v>
      </c>
      <c r="T26">
        <f t="shared" si="3"/>
        <v>277</v>
      </c>
      <c r="V26">
        <f>IF(COUNT(C26:E26)&lt;1,0,IF(COUNT($C$6:E26)&gt;9,C26+N26,0))</f>
        <v>272</v>
      </c>
      <c r="W26">
        <f>IF(COUNT(C26:E26)&lt;1,0,IF(COUNT($C$6:E26)&gt;9,D26+N26,0))</f>
        <v>277</v>
      </c>
      <c r="X26">
        <f>IF(COUNT(C26:E26)&lt;1,0,IF(COUNT($C$6:E26)&gt;9,E26+N26,0))</f>
        <v>237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186</v>
      </c>
      <c r="D27">
        <v>192</v>
      </c>
      <c r="E27">
        <v>180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558</v>
      </c>
      <c r="I27">
        <f t="shared" si="5"/>
        <v>186</v>
      </c>
      <c r="J27">
        <f>_xlfn.IFS(SUM(C27:E27)&lt;1,"",SUM(C27:E27)&gt;=1,SUM($C$6:E27))</f>
        <v>4743</v>
      </c>
      <c r="K27">
        <f>_xlfn.IFS(COUNT(C27:E27)&lt;1,"",COUNT($C$6:E27)&gt;=1,COUNT($C$6:E27))</f>
        <v>29</v>
      </c>
      <c r="L27">
        <f>_xlfn.IFS(COUNT(C27:E27)&lt;1,"",AND(COUNT($C$6:E27)&lt;=9,$C$4&gt;1),$C$4,COUNT(C27:E27)&gt;=1,M27)</f>
        <v>163</v>
      </c>
      <c r="M27">
        <f>IF(COUNT($C$6:E27)&gt;=1,TRUNC(SUM($C$6:E27)/COUNT($C$6:E27)),0)</f>
        <v>163</v>
      </c>
      <c r="N27">
        <f>IF(COUNT($C$6:E27)&lt;=6,0,TRUNC((230-M26)*0.9))</f>
        <v>63</v>
      </c>
      <c r="O27">
        <f>_xlfn.IFS(SUM(C27:E27)&lt;1,"",COUNT($C$6:E27)&gt;9,TRUNC((230-M26)*(0.9)),COUNT($C$6:E27)&lt;=9,0)</f>
        <v>63</v>
      </c>
      <c r="P27">
        <f>_xlfn.IFS(SUM(C27:E27)&lt;1,"",COUNT($C$6:E27)&gt;9,N27*3+H27,COUNT($C$6:E27)&lt;=9,0)</f>
        <v>747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249</v>
      </c>
      <c r="W27">
        <f>IF(COUNT(C27:E27)&lt;1,0,IF(COUNT($C$6:E27)&gt;9,D27+N27,0))</f>
        <v>255</v>
      </c>
      <c r="X27">
        <f>IF(COUNT(C27:E27)&lt;1,0,IF(COUNT($C$6:E27)&gt;9,E27+N27,0))</f>
        <v>243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177</v>
      </c>
      <c r="D28">
        <v>181</v>
      </c>
      <c r="E28">
        <v>187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545</v>
      </c>
      <c r="I28">
        <f t="shared" si="5"/>
        <v>181</v>
      </c>
      <c r="J28">
        <f>_xlfn.IFS(SUM(C28:E28)&lt;1,"",SUM(C28:E28)&gt;=1,SUM($C$6:E28))</f>
        <v>5288</v>
      </c>
      <c r="K28">
        <f>_xlfn.IFS(COUNT(C28:E28)&lt;1,"",COUNT($C$6:E28)&gt;=1,COUNT($C$6:E28))</f>
        <v>32</v>
      </c>
      <c r="L28">
        <f>_xlfn.IFS(COUNT(C28:E28)&lt;1,"",AND(COUNT($C$6:E28)&lt;=9,$C$4&gt;1),$C$4,COUNT(C28:E28)&gt;=1,M28)</f>
        <v>165</v>
      </c>
      <c r="M28">
        <f>IF(COUNT($C$6:E28)&gt;=1,TRUNC(SUM($C$6:E28)/COUNT($C$6:E28)),0)</f>
        <v>165</v>
      </c>
      <c r="N28">
        <f>IF(COUNT($C$6:E28)&lt;=6,0,TRUNC((230-M27)*0.9))</f>
        <v>60</v>
      </c>
      <c r="O28">
        <f>_xlfn.IFS(SUM(C28:E28)&lt;1,"",COUNT($C$6:E28)&gt;9,TRUNC((230-M27)*(0.9)),COUNT($C$6:E28)&lt;=9,0)</f>
        <v>60</v>
      </c>
      <c r="P28">
        <f>_xlfn.IFS(SUM(C28:E28)&lt;1,"",COUNT($C$6:E28)&gt;9,N28*3+H28,COUNT($C$6:E28)&lt;=9,0)</f>
        <v>725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237</v>
      </c>
      <c r="W28">
        <f>IF(COUNT(C28:E28)&lt;1,0,IF(COUNT($C$6:E28)&gt;9,D28+N28,0))</f>
        <v>241</v>
      </c>
      <c r="X28">
        <f>IF(COUNT(C28:E28)&lt;1,0,IF(COUNT($C$6:E28)&gt;9,E28+N28,0))</f>
        <v>247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170</v>
      </c>
      <c r="D29">
        <v>145</v>
      </c>
      <c r="E29">
        <v>146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461</v>
      </c>
      <c r="I29">
        <f t="shared" si="5"/>
        <v>153</v>
      </c>
      <c r="J29">
        <f>_xlfn.IFS(SUM(C29:E29)&lt;1,"",SUM(C29:E29)&gt;=1,SUM($C$6:E29))</f>
        <v>5749</v>
      </c>
      <c r="K29">
        <f>_xlfn.IFS(COUNT(C29:E29)&lt;1,"",COUNT($C$6:E29)&gt;=1,COUNT($C$6:E29))</f>
        <v>35</v>
      </c>
      <c r="L29">
        <f>_xlfn.IFS(COUNT(C29:E29)&lt;1,"",AND(COUNT($C$6:E29)&lt;=9,$C$4&gt;1),$C$4,COUNT(C29:E29)&gt;=1,M29)</f>
        <v>164</v>
      </c>
      <c r="M29">
        <f>IF(COUNT($C$6:E29)&gt;=1,TRUNC(SUM($C$6:E29)/COUNT($C$6:E29)),0)</f>
        <v>164</v>
      </c>
      <c r="N29">
        <f>IF(COUNT($C$6:E29)&lt;=6,0,TRUNC((230-M28)*0.9))</f>
        <v>58</v>
      </c>
      <c r="O29">
        <f>_xlfn.IFS(SUM(C29:E29)&lt;1,"",COUNT($C$6:E29)&gt;9,TRUNC((230-M28)*(0.9)),COUNT($C$6:E29)&lt;=9,0)</f>
        <v>58</v>
      </c>
      <c r="P29">
        <f>_xlfn.IFS(SUM(C29:E29)&lt;1,"",COUNT($C$6:E29)&gt;9,N29*3+H29,COUNT($C$6:E29)&lt;=9,0)</f>
        <v>635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228</v>
      </c>
      <c r="W29">
        <f>IF(COUNT(C29:E29)&lt;1,0,IF(COUNT($C$6:E29)&gt;9,D29+N29,0))</f>
        <v>203</v>
      </c>
      <c r="X29">
        <f>IF(COUNT(C29:E29)&lt;1,0,IF(COUNT($C$6:E29)&gt;9,E29+N29,0))</f>
        <v>204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150</v>
      </c>
      <c r="D30">
        <v>167</v>
      </c>
      <c r="E30">
        <v>145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462</v>
      </c>
      <c r="I30">
        <f t="shared" si="5"/>
        <v>154</v>
      </c>
      <c r="J30">
        <f>_xlfn.IFS(SUM(C30:E30)&lt;1,"",SUM(C30:E30)&gt;=1,SUM($C$6:E30))</f>
        <v>6211</v>
      </c>
      <c r="K30">
        <f>_xlfn.IFS(COUNT(C30:E30)&lt;1,"",COUNT($C$6:E30)&gt;=1,COUNT($C$6:E30))</f>
        <v>38</v>
      </c>
      <c r="L30">
        <f>_xlfn.IFS(COUNT(C30:E30)&lt;1,"",AND(COUNT($C$6:E30)&lt;=9,$C$4&gt;1),$C$4,COUNT(C30:E30)&gt;=1,M30)</f>
        <v>163</v>
      </c>
      <c r="M30">
        <f>IF(COUNT($C$6:E30)&gt;=1,TRUNC(SUM($C$6:E30)/COUNT($C$6:E30)),0)</f>
        <v>163</v>
      </c>
      <c r="N30">
        <f>IF(COUNT($C$6:E30)&lt;=6,0,TRUNC((230-M29)*0.9))</f>
        <v>59</v>
      </c>
      <c r="O30">
        <f>_xlfn.IFS(SUM(C30:E30)&lt;1,"",COUNT($C$6:E30)&gt;9,TRUNC((230-M29)*(0.9)),COUNT($C$6:E30)&lt;=9,0)</f>
        <v>59</v>
      </c>
      <c r="P30">
        <f>_xlfn.IFS(SUM(C30:E30)&lt;1,"",COUNT($C$6:E30)&gt;9,N30*3+H30,COUNT($C$6:E30)&lt;=9,0)</f>
        <v>639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209</v>
      </c>
      <c r="W30">
        <f>IF(COUNT(C30:E30)&lt;1,0,IF(COUNT($C$6:E30)&gt;9,D30+N30,0))</f>
        <v>226</v>
      </c>
      <c r="X30">
        <f>IF(COUNT(C30:E30)&lt;1,0,IF(COUNT($C$6:E30)&gt;9,E30+N30,0))</f>
        <v>204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147</v>
      </c>
      <c r="D31">
        <v>148</v>
      </c>
      <c r="E31">
        <v>184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479</v>
      </c>
      <c r="I31">
        <f t="shared" si="5"/>
        <v>159</v>
      </c>
      <c r="J31">
        <f>_xlfn.IFS(SUM(C31:E31)&lt;1,"",SUM(C31:E31)&gt;=1,SUM($C$6:E31))</f>
        <v>6690</v>
      </c>
      <c r="K31">
        <f>_xlfn.IFS(COUNT(C31:E31)&lt;1,"",COUNT($C$6:E31)&gt;=1,COUNT($C$6:E31))</f>
        <v>41</v>
      </c>
      <c r="L31">
        <f>_xlfn.IFS(COUNT(C31:E31)&lt;1,"",AND(COUNT($C$6:E31)&lt;=9,$C$4&gt;1),$C$4,COUNT(C31:E31)&gt;=1,M31)</f>
        <v>163</v>
      </c>
      <c r="M31">
        <f>IF(COUNT($C$6:E31)&gt;=1,TRUNC(SUM($C$6:E31)/COUNT($C$6:E31)),0)</f>
        <v>163</v>
      </c>
      <c r="N31">
        <f>IF(COUNT($C$6:E31)&lt;=6,0,TRUNC((230-M30)*0.9))</f>
        <v>60</v>
      </c>
      <c r="O31">
        <f>_xlfn.IFS(SUM(C31:E31)&lt;1,"",COUNT($C$6:E31)&gt;9,TRUNC((230-M30)*(0.9)),COUNT($C$6:E31)&lt;=9,0)</f>
        <v>60</v>
      </c>
      <c r="P31">
        <f>_xlfn.IFS(SUM(C31:E31)&lt;1,"",COUNT($C$6:E31)&gt;9,N31*3+H31,COUNT($C$6:E31)&lt;=9,0)</f>
        <v>659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207</v>
      </c>
      <c r="W31">
        <f>IF(COUNT(C31:E31)&lt;1,0,IF(COUNT($C$6:E31)&gt;9,D31+N31,0))</f>
        <v>208</v>
      </c>
      <c r="X31">
        <f>IF(COUNT(C31:E31)&lt;1,0,IF(COUNT($C$6:E31)&gt;9,E31+N31,0))</f>
        <v>244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163</v>
      </c>
      <c r="N32">
        <f>IF(COUNT($C$6:E32)&lt;=6,0,TRUNC((230-M31)*0.9))</f>
        <v>60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163</v>
      </c>
      <c r="N33">
        <f>IF(COUNT($C$6:E33)&lt;=6,0,TRUNC((230-M32)*0.9))</f>
        <v>60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1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153</v>
      </c>
      <c r="D34">
        <v>164</v>
      </c>
      <c r="E34">
        <v>146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463</v>
      </c>
      <c r="I34">
        <f t="shared" si="5"/>
        <v>154</v>
      </c>
      <c r="J34">
        <f>_xlfn.IFS(SUM(C34:E34)&lt;1,"",SUM(C34:E34)&gt;=1,SUM($C$6:E34))</f>
        <v>7153</v>
      </c>
      <c r="K34">
        <f>_xlfn.IFS(COUNT(C34:E34)&lt;1,"",COUNT($C$6:E34)&gt;=1,COUNT($C$6:E34))</f>
        <v>44</v>
      </c>
      <c r="L34">
        <f>_xlfn.IFS(COUNT(C34:E34)&lt;1,"",AND(COUNT($C$6:E34)&lt;=9,$C$4&gt;1),$C$4,COUNT(C34:E34)&gt;=1,M34)</f>
        <v>162</v>
      </c>
      <c r="M34">
        <f>IF(COUNT($C$6:E34)&gt;=1,TRUNC(SUM($C$6:E34)/COUNT($C$6:E34)),0)</f>
        <v>162</v>
      </c>
      <c r="N34">
        <f>IF(COUNT($C$6:E34)&lt;=6,0,TRUNC((230-M33)*0.9))</f>
        <v>60</v>
      </c>
      <c r="O34">
        <f>_xlfn.IFS(SUM(C34:E34)&lt;1,"",COUNT($C$6:E34)&gt;9,TRUNC((230-M33)*(0.9)),COUNT($C$6:E34)&lt;=9,0)</f>
        <v>60</v>
      </c>
      <c r="P34">
        <f>_xlfn.IFS(SUM(C34:E34)&lt;1,"",COUNT($C$6:E34)&gt;9,N34*3+H34,COUNT($C$6:E34)&lt;=9,0)</f>
        <v>643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213</v>
      </c>
      <c r="W34">
        <f>IF(COUNT(C34:E34)&lt;1,0,IF(COUNT($C$6:E34)&gt;9,D34+N34,0))</f>
        <v>224</v>
      </c>
      <c r="X34">
        <f>IF(COUNT(C34:E34)&lt;1,0,IF(COUNT($C$6:E34)&gt;9,E34+N34,0))</f>
        <v>206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145</v>
      </c>
      <c r="D35">
        <v>185</v>
      </c>
      <c r="E35">
        <v>160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490</v>
      </c>
      <c r="I35">
        <f t="shared" si="5"/>
        <v>163</v>
      </c>
      <c r="J35">
        <f>_xlfn.IFS(SUM(C35:E35)&lt;1,"",SUM(C35:E35)&gt;=1,SUM($C$6:E35))</f>
        <v>7643</v>
      </c>
      <c r="K35">
        <f>_xlfn.IFS(COUNT(C35:E35)&lt;1,"",COUNT($C$6:E35)&gt;=1,COUNT($C$6:E35))</f>
        <v>47</v>
      </c>
      <c r="L35">
        <f>_xlfn.IFS(COUNT(C35:E35)&lt;1,"",AND(COUNT($C$6:E35)&lt;=9,$C$4&gt;1),$C$4,COUNT(C35:E35)&gt;=1,M35)</f>
        <v>162</v>
      </c>
      <c r="M35">
        <f>IF(COUNT($C$6:E35)&gt;=1,TRUNC(SUM($C$6:E35)/COUNT($C$6:E35)),0)</f>
        <v>162</v>
      </c>
      <c r="N35">
        <f>IF(COUNT($C$6:E35)&lt;=6,0,TRUNC((230-M34)*0.9))</f>
        <v>61</v>
      </c>
      <c r="O35">
        <f>_xlfn.IFS(SUM(C35:E35)&lt;1,"",COUNT($C$6:E35)&gt;9,TRUNC((230-M34)*(0.9)),COUNT($C$6:E35)&lt;=9,0)</f>
        <v>61</v>
      </c>
      <c r="P35">
        <f>_xlfn.IFS(SUM(C35:E35)&lt;1,"",COUNT($C$6:E35)&gt;9,N35*3+H35,COUNT($C$6:E35)&lt;=9,0)</f>
        <v>673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206</v>
      </c>
      <c r="W35">
        <f>IF(COUNT(C35:E35)&lt;1,0,IF(COUNT($C$6:E35)&gt;9,D35+N35,0))</f>
        <v>246</v>
      </c>
      <c r="X35">
        <f>IF(COUNT(C35:E35)&lt;1,0,IF(COUNT($C$6:E35)&gt;9,E35+N35,0))</f>
        <v>221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156.75</v>
      </c>
      <c r="D36" s="2">
        <f>(IF(COUNT(D6:D35)=0," ",(SUM(D6:D35))/COUNT(D6:D35)))</f>
        <v>168.5625</v>
      </c>
      <c r="E36" s="2">
        <f>(IF(COUNT(E6:E35)=0," ",(SUM(E6:E35))/COUNT(E6:E35)))</f>
        <v>162.53333333333333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9777-34F7-42AD-8858-A9498FC730F1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10</v>
      </c>
    </row>
    <row r="3" spans="1:29" x14ac:dyDescent="0.2">
      <c r="A3" t="s">
        <v>45</v>
      </c>
      <c r="B3" s="3" t="s">
        <v>95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178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217</v>
      </c>
      <c r="W5">
        <f>MAX(V6:X35)</f>
        <v>272</v>
      </c>
    </row>
    <row r="6" spans="1:29" x14ac:dyDescent="0.2">
      <c r="A6" t="s">
        <v>7</v>
      </c>
      <c r="B6" s="7">
        <f>Calendar!B6</f>
        <v>43348</v>
      </c>
      <c r="C6">
        <v>157</v>
      </c>
      <c r="D6">
        <v>175</v>
      </c>
      <c r="E6">
        <v>160</v>
      </c>
      <c r="H6">
        <f t="shared" ref="H6:H35" si="0">IF(COUNT(C6:E6)&lt;1," ",SUM(C6:E6))</f>
        <v>492</v>
      </c>
      <c r="I6">
        <f>IF(COUNT(C6:E6)&lt;1," ",TRUNC(H6/COUNT(C6:E6)))</f>
        <v>164</v>
      </c>
      <c r="J6">
        <f>_xlfn.IFS(SUM(C6:E6)&lt;1,"",SUM(C6:E6)&gt;=1,SUM($C$6:E6))</f>
        <v>492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178</v>
      </c>
      <c r="M6">
        <f>IF(COUNT($C$6:E6)&gt;=1,TRUNC(SUM($C$6:E6)/COUNT($C$6:E6)),0)</f>
        <v>164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182</v>
      </c>
      <c r="D7">
        <v>139</v>
      </c>
      <c r="E7">
        <v>204</v>
      </c>
      <c r="H7">
        <f t="shared" si="0"/>
        <v>525</v>
      </c>
      <c r="I7">
        <f t="shared" ref="I7:I35" si="5">IF(COUNT(C7:E7)&lt;1," ",TRUNC(H7/COUNT(C7:E7)))</f>
        <v>175</v>
      </c>
      <c r="J7">
        <f>_xlfn.IFS(SUM(C7:E7)&lt;1,"",SUM(C7:E7)&gt;=1,SUM($C$6:E7))</f>
        <v>1017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178</v>
      </c>
      <c r="M7">
        <f>IF(COUNT($C$6:E7)&gt;=1,TRUNC(SUM($C$6:E7)/COUNT($C$6:E7)),0)</f>
        <v>169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188</v>
      </c>
      <c r="D8">
        <v>161</v>
      </c>
      <c r="E8">
        <v>168</v>
      </c>
      <c r="H8">
        <f t="shared" si="0"/>
        <v>517</v>
      </c>
      <c r="I8">
        <f t="shared" si="5"/>
        <v>172</v>
      </c>
      <c r="J8">
        <f>_xlfn.IFS(SUM(C8:E8)&lt;1,"",SUM(C8:E8)&gt;=1,SUM($C$6:E8))</f>
        <v>1534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178</v>
      </c>
      <c r="M8">
        <f>IF(COUNT($C$6:E8)&gt;=1,TRUNC(SUM($C$6:E8)/COUNT($C$6:E8)),0)</f>
        <v>170</v>
      </c>
      <c r="N8">
        <f>IF(COUNT($C$6:E8)&lt;=6,0,TRUNC((230-M7)*0.9))</f>
        <v>54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122</v>
      </c>
      <c r="D9">
        <v>160</v>
      </c>
      <c r="E9">
        <v>183</v>
      </c>
      <c r="H9">
        <f t="shared" si="0"/>
        <v>465</v>
      </c>
      <c r="I9">
        <f t="shared" si="5"/>
        <v>155</v>
      </c>
      <c r="J9">
        <f>_xlfn.IFS(SUM(C9:E9)&lt;1,"",SUM(C9:E9)&gt;=1,SUM($C$6:E9))</f>
        <v>1999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166</v>
      </c>
      <c r="M9">
        <f>IF(COUNT($C$6:E9)&gt;=1,TRUNC(SUM($C$6:E9)/COUNT($C$6:E9)),0)</f>
        <v>166</v>
      </c>
      <c r="N9">
        <f>IF(COUNT($C$6:E9)&lt;=6,0,TRUNC((230-M8)*0.9))</f>
        <v>54</v>
      </c>
      <c r="O9">
        <f>_xlfn.IFS(SUM(C9:E9)&lt;1,"",COUNT($C$6:E9)&gt;9,TRUNC((230-M8)*(0.9)),COUNT($C$6:E9)&lt;=9,0)</f>
        <v>54</v>
      </c>
      <c r="P9">
        <f>_xlfn.IFS(SUM(C9:E9)&lt;1,"",COUNT($C$6:E9)&gt;9,N9*3+H9,COUNT($C$6:E9)&lt;=9,0)</f>
        <v>627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176</v>
      </c>
      <c r="W9">
        <f>IF(COUNT(C9:E9)&lt;1,0,IF(COUNT($C$6:E9)&gt;9,D9+N9,0))</f>
        <v>214</v>
      </c>
      <c r="X9">
        <f>IF(COUNT(C9:E9)&lt;1,0,IF(COUNT($C$6:E9)&gt;9,E9+N9,0))</f>
        <v>237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198</v>
      </c>
      <c r="D10">
        <v>181</v>
      </c>
      <c r="E10">
        <v>146</v>
      </c>
      <c r="F10" t="str">
        <f>IF(COUNT(C10:E10)&lt;1," ",IF(AND(C10&gt;M9,D10&gt;M9,E10&gt;M9,COUNT($C$6:E9)&gt;=12),"*"," "))</f>
        <v xml:space="preserve"> </v>
      </c>
      <c r="H10">
        <f t="shared" si="0"/>
        <v>525</v>
      </c>
      <c r="I10">
        <f t="shared" si="5"/>
        <v>175</v>
      </c>
      <c r="J10">
        <f>_xlfn.IFS(SUM(C10:E10)&lt;1,"",SUM(C10:E10)&gt;=1,SUM($C$6:E10))</f>
        <v>2524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168</v>
      </c>
      <c r="M10">
        <f>IF(COUNT($C$6:E10)&gt;=1,TRUNC(SUM($C$6:E10)/COUNT($C$6:E10)),0)</f>
        <v>168</v>
      </c>
      <c r="N10">
        <f>IF(COUNT($C$6:E10)&lt;=6,0,TRUNC((230-M9)*0.9))</f>
        <v>57</v>
      </c>
      <c r="O10">
        <f>_xlfn.IFS(SUM(C10:E10)&lt;1,"",COUNT($C$6:E10)&gt;9,TRUNC((230-M9)*(0.9)),COUNT($C$6:E10)&lt;=9,0)</f>
        <v>57</v>
      </c>
      <c r="P10">
        <f>_xlfn.IFS(SUM(C10:E10)&lt;1,"",COUNT($C$6:E10)&gt;9,N10*3+H10,COUNT($C$6:E10)&lt;=9,0)</f>
        <v>696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255</v>
      </c>
      <c r="W10">
        <f>IF(COUNT(C10:E10)&lt;1,0,IF(COUNT($C$6:E10)&gt;9,D10+N10,0))</f>
        <v>238</v>
      </c>
      <c r="X10">
        <f>IF(COUNT(C10:E10)&lt;1,0,IF(COUNT($C$6:E10)&gt;9,E10+N10,0))</f>
        <v>203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172</v>
      </c>
      <c r="D11">
        <v>161</v>
      </c>
      <c r="E11">
        <v>172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505</v>
      </c>
      <c r="I11">
        <f t="shared" si="5"/>
        <v>168</v>
      </c>
      <c r="J11">
        <f>_xlfn.IFS(SUM(C11:E11)&lt;1,"",SUM(C11:E11)&gt;=1,SUM($C$6:E11))</f>
        <v>3029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168</v>
      </c>
      <c r="M11">
        <f>IF(COUNT($C$6:E11)&gt;=1,TRUNC(SUM($C$6:E11)/COUNT($C$6:E11)),0)</f>
        <v>168</v>
      </c>
      <c r="N11">
        <f>IF(COUNT($C$6:E11)&lt;=6,0,TRUNC((230-M10)*0.9))</f>
        <v>55</v>
      </c>
      <c r="O11">
        <f>_xlfn.IFS(SUM(C11:E11)&lt;1,"",COUNT($C$6:E11)&gt;9,TRUNC((230-M10)*(0.9)),COUNT($C$6:E11)&lt;=9,0)</f>
        <v>55</v>
      </c>
      <c r="P11">
        <f>_xlfn.IFS(SUM(C11:E11)&lt;1,"",COUNT($C$6:E11)&gt;9,N11*3+H11,COUNT($C$6:E11)&lt;=9,0)</f>
        <v>670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227</v>
      </c>
      <c r="W11">
        <f>IF(COUNT(C11:E11)&lt;1,0,IF(COUNT($C$6:E11)&gt;9,D11+N11,0))</f>
        <v>216</v>
      </c>
      <c r="X11">
        <f>IF(COUNT(C11:E11)&lt;1,0,IF(COUNT($C$6:E11)&gt;9,E11+N11,0))</f>
        <v>227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217</v>
      </c>
      <c r="D12">
        <v>213</v>
      </c>
      <c r="E12">
        <v>192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622</v>
      </c>
      <c r="I12">
        <f t="shared" si="5"/>
        <v>207</v>
      </c>
      <c r="J12">
        <f>_xlfn.IFS(SUM(C12:E12)&lt;1,"",SUM(C12:E12)&gt;=1,SUM($C$6:E12))</f>
        <v>3651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173</v>
      </c>
      <c r="M12">
        <f>IF(COUNT($C$6:E12)&gt;=1,TRUNC(SUM($C$6:E12)/COUNT($C$6:E12)),0)</f>
        <v>173</v>
      </c>
      <c r="N12">
        <f>IF(COUNT($C$6:E12)&lt;=6,0,TRUNC((230-M11)*0.9))</f>
        <v>55</v>
      </c>
      <c r="O12">
        <f>_xlfn.IFS(SUM(C12:E12)&lt;1,"",COUNT($C$6:E12)&gt;9,TRUNC((230-M11)*(0.9)),COUNT($C$6:E12)&lt;=9,0)</f>
        <v>55</v>
      </c>
      <c r="P12">
        <f>_xlfn.IFS(SUM(C12:E12)&lt;1,"",COUNT($C$6:E12)&gt;9,N12*3+H12,COUNT($C$6:E12)&lt;=9,0)</f>
        <v>787</v>
      </c>
      <c r="Q12">
        <f t="shared" si="1"/>
        <v>622</v>
      </c>
      <c r="R12">
        <f t="shared" si="2"/>
        <v>217</v>
      </c>
      <c r="S12">
        <f>IF(COUNT($C$6:E12)&gt;9,IF(P12=MAX($P$6:$P$35),P12," "),"")</f>
        <v>787</v>
      </c>
      <c r="T12">
        <f t="shared" si="3"/>
        <v>272</v>
      </c>
      <c r="V12">
        <f>IF(COUNT(C12:E12)&lt;1,0,IF(COUNT($C$6:E12)&gt;9,C12+N12,0))</f>
        <v>272</v>
      </c>
      <c r="W12">
        <f>IF(COUNT(C12:E12)&lt;1,0,IF(COUNT($C$6:E12)&gt;9,D12+N12,0))</f>
        <v>268</v>
      </c>
      <c r="X12">
        <f>IF(COUNT(C12:E12)&lt;1,0,IF(COUNT($C$6:E12)&gt;9,E12+N12,0))</f>
        <v>247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148</v>
      </c>
      <c r="D13">
        <v>186</v>
      </c>
      <c r="E13">
        <v>191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525</v>
      </c>
      <c r="I13">
        <f t="shared" si="5"/>
        <v>175</v>
      </c>
      <c r="J13">
        <f>_xlfn.IFS(SUM(C13:E13)&lt;1,"",SUM(C13:E13)&gt;=1,SUM($C$6:E13))</f>
        <v>4176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174</v>
      </c>
      <c r="M13">
        <f>IF(COUNT($C$6:E13)&gt;=1,TRUNC(SUM($C$6:E13)/COUNT($C$6:E13)),0)</f>
        <v>174</v>
      </c>
      <c r="N13">
        <f>IF(COUNT($C$6:E13)&lt;=6,0,TRUNC((230-M12)*0.9))</f>
        <v>51</v>
      </c>
      <c r="O13">
        <f>_xlfn.IFS(SUM(C13:E13)&lt;1,"",COUNT($C$6:E13)&gt;9,TRUNC((230-M12)*(0.9)),COUNT($C$6:E13)&lt;=9,0)</f>
        <v>51</v>
      </c>
      <c r="P13">
        <f>_xlfn.IFS(SUM(C13:E13)&lt;1,"",COUNT($C$6:E13)&gt;9,N13*3+H13,COUNT($C$6:E13)&lt;=9,0)</f>
        <v>678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199</v>
      </c>
      <c r="W13">
        <f>IF(COUNT(C13:E13)&lt;1,0,IF(COUNT($C$6:E13)&gt;9,D13+N13,0))</f>
        <v>237</v>
      </c>
      <c r="X13">
        <f>IF(COUNT(C13:E13)&lt;1,0,IF(COUNT($C$6:E13)&gt;9,E13+N13,0))</f>
        <v>242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174</v>
      </c>
      <c r="N14">
        <f>IF(COUNT($C$6:E14)&lt;=6,0,TRUNC((230-M13)*0.9))</f>
        <v>50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197</v>
      </c>
      <c r="D15">
        <v>181</v>
      </c>
      <c r="E15">
        <v>192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570</v>
      </c>
      <c r="I15">
        <f t="shared" si="5"/>
        <v>190</v>
      </c>
      <c r="J15">
        <f>_xlfn.IFS(SUM(C15:E15)&lt;1,"",SUM(C15:E15)&gt;=1,SUM($C$6:E15))</f>
        <v>4746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175</v>
      </c>
      <c r="M15">
        <f>IF(COUNT($C$6:E15)&gt;=1,TRUNC(SUM($C$6:E15)/COUNT($C$6:E15)),0)</f>
        <v>175</v>
      </c>
      <c r="N15">
        <f>IF(COUNT($C$6:E15)&lt;=6,0,TRUNC((230-M14)*0.9))</f>
        <v>50</v>
      </c>
      <c r="O15">
        <f>_xlfn.IFS(SUM(C15:E15)&lt;1,"",COUNT($C$6:E15)&gt;9,TRUNC((230-M14)*(0.9)),COUNT($C$6:E15)&lt;=9,0)</f>
        <v>50</v>
      </c>
      <c r="P15">
        <f>_xlfn.IFS(SUM(C15:E15)&lt;1,"",COUNT($C$6:E15)&gt;9,N15*3+H15,COUNT($C$6:E15)&lt;=9,0)</f>
        <v>720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247</v>
      </c>
      <c r="W15">
        <f>IF(COUNT(C15:E15)&lt;1,0,IF(COUNT($C$6:E15)&gt;9,D15+N15,0))</f>
        <v>231</v>
      </c>
      <c r="X15">
        <f>IF(COUNT(C15:E15)&lt;1,0,IF(COUNT($C$6:E15)&gt;9,E15+N15,0))</f>
        <v>242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181</v>
      </c>
      <c r="D16">
        <v>201</v>
      </c>
      <c r="E16">
        <v>189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571</v>
      </c>
      <c r="I16">
        <f t="shared" si="5"/>
        <v>190</v>
      </c>
      <c r="J16">
        <f>_xlfn.IFS(SUM(C16:E16)&lt;1,"",SUM(C16:E16)&gt;=1,SUM($C$6:E16))</f>
        <v>5317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177</v>
      </c>
      <c r="M16">
        <f>IF(COUNT($C$6:E16)&gt;=1,TRUNC(SUM($C$6:E16)/COUNT($C$6:E16)),0)</f>
        <v>177</v>
      </c>
      <c r="N16">
        <f>IF(COUNT($C$6:E16)&lt;=6,0,TRUNC((230-M15)*0.9))</f>
        <v>49</v>
      </c>
      <c r="O16">
        <f>_xlfn.IFS(SUM(C16:E16)&lt;1,"",COUNT($C$6:E16)&gt;9,TRUNC((230-M15)*(0.9)),COUNT($C$6:E16)&lt;=9,0)</f>
        <v>49</v>
      </c>
      <c r="P16">
        <f>_xlfn.IFS(SUM(C16:E16)&lt;1,"",COUNT($C$6:E16)&gt;9,N16*3+H16,COUNT($C$6:E16)&lt;=9,0)</f>
        <v>718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230</v>
      </c>
      <c r="W16">
        <f>IF(COUNT(C16:E16)&lt;1,0,IF(COUNT($C$6:E16)&gt;9,D16+N16,0))</f>
        <v>250</v>
      </c>
      <c r="X16">
        <f>IF(COUNT(C16:E16)&lt;1,0,IF(COUNT($C$6:E16)&gt;9,E16+N16,0))</f>
        <v>238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177</v>
      </c>
      <c r="D17">
        <v>152</v>
      </c>
      <c r="E17">
        <v>169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498</v>
      </c>
      <c r="I17">
        <f t="shared" si="5"/>
        <v>166</v>
      </c>
      <c r="J17">
        <f>_xlfn.IFS(SUM(C17:E17)&lt;1,"",SUM(C17:E17)&gt;=1,SUM($C$6:E17))</f>
        <v>5815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176</v>
      </c>
      <c r="M17">
        <f>IF(COUNT($C$6:E17)&gt;=1,TRUNC(SUM($C$6:E17)/COUNT($C$6:E17)),0)</f>
        <v>176</v>
      </c>
      <c r="N17">
        <f>IF(COUNT($C$6:E17)&lt;=6,0,TRUNC((230-M16)*0.9))</f>
        <v>47</v>
      </c>
      <c r="O17">
        <f>_xlfn.IFS(SUM(C17:E17)&lt;1,"",COUNT($C$6:E17)&gt;9,TRUNC((230-M16)*(0.9)),COUNT($C$6:E17)&lt;=9,0)</f>
        <v>47</v>
      </c>
      <c r="P17">
        <f>_xlfn.IFS(SUM(C17:E17)&lt;1,"",COUNT($C$6:E17)&gt;9,N17*3+H17,COUNT($C$6:E17)&lt;=9,0)</f>
        <v>639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224</v>
      </c>
      <c r="W17">
        <f>IF(COUNT(C17:E17)&lt;1,0,IF(COUNT($C$6:E17)&gt;9,D17+N17,0))</f>
        <v>199</v>
      </c>
      <c r="X17">
        <f>IF(COUNT(C17:E17)&lt;1,0,IF(COUNT($C$6:E17)&gt;9,E17+N17,0))</f>
        <v>216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179</v>
      </c>
      <c r="D18">
        <v>191</v>
      </c>
      <c r="E18">
        <v>197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567</v>
      </c>
      <c r="I18">
        <f t="shared" si="5"/>
        <v>189</v>
      </c>
      <c r="J18">
        <f>_xlfn.IFS(SUM(C18:E18)&lt;1,"",SUM(C18:E18)&gt;=1,SUM($C$6:E18))</f>
        <v>6382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177</v>
      </c>
      <c r="M18">
        <f>IF(COUNT($C$6:E18)&gt;=1,TRUNC(SUM($C$6:E18)/COUNT($C$6:E18)),0)</f>
        <v>177</v>
      </c>
      <c r="N18">
        <f>IF(COUNT($C$6:E18)&lt;=6,0,TRUNC((230-M17)*0.9))</f>
        <v>48</v>
      </c>
      <c r="O18">
        <f>_xlfn.IFS(SUM(C18:E18)&lt;1,"",COUNT($C$6:E18)&gt;9,TRUNC((230-M17)*(0.9)),COUNT($C$6:E18)&lt;=9,0)</f>
        <v>48</v>
      </c>
      <c r="P18">
        <f>_xlfn.IFS(SUM(C18:E18)&lt;1,"",COUNT($C$6:E18)&gt;9,N18*3+H18,COUNT($C$6:E18)&lt;=9,0)</f>
        <v>711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227</v>
      </c>
      <c r="W18">
        <f>IF(COUNT(C18:E18)&lt;1,0,IF(COUNT($C$6:E18)&gt;9,D18+N18,0))</f>
        <v>239</v>
      </c>
      <c r="X18">
        <f>IF(COUNT(C18:E18)&lt;1,0,IF(COUNT($C$6:E18)&gt;9,E18+N18,0))</f>
        <v>245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179</v>
      </c>
      <c r="D19">
        <v>202</v>
      </c>
      <c r="E19">
        <v>164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545</v>
      </c>
      <c r="I19">
        <f t="shared" si="5"/>
        <v>181</v>
      </c>
      <c r="J19">
        <f>_xlfn.IFS(SUM(C19:E19)&lt;1,"",SUM(C19:E19)&gt;=1,SUM($C$6:E19))</f>
        <v>6927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177</v>
      </c>
      <c r="M19">
        <f>IF(COUNT($C$6:E19)&gt;=1,TRUNC(SUM($C$6:E19)/COUNT($C$6:E19)),0)</f>
        <v>177</v>
      </c>
      <c r="N19">
        <f>IF(COUNT($C$6:E19)&lt;=6,0,TRUNC((230-M18)*0.9))</f>
        <v>47</v>
      </c>
      <c r="O19">
        <f>_xlfn.IFS(SUM(C19:E19)&lt;1,"",COUNT($C$6:E19)&gt;9,TRUNC((230-M18)*(0.9)),COUNT($C$6:E19)&lt;=9,0)</f>
        <v>47</v>
      </c>
      <c r="P19">
        <f>_xlfn.IFS(SUM(C19:E19)&lt;1,"",COUNT($C$6:E19)&gt;9,N19*3+H19,COUNT($C$6:E19)&lt;=9,0)</f>
        <v>686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226</v>
      </c>
      <c r="W19">
        <f>IF(COUNT(C19:E19)&lt;1,0,IF(COUNT($C$6:E19)&gt;9,D19+N19,0))</f>
        <v>249</v>
      </c>
      <c r="X19">
        <f>IF(COUNT(C19:E19)&lt;1,0,IF(COUNT($C$6:E19)&gt;9,E19+N19,0))</f>
        <v>211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157</v>
      </c>
      <c r="D20">
        <v>194</v>
      </c>
      <c r="E20">
        <v>167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518</v>
      </c>
      <c r="I20">
        <f t="shared" si="5"/>
        <v>172</v>
      </c>
      <c r="J20">
        <f>_xlfn.IFS(SUM(C20:E20)&lt;1,"",SUM(C20:E20)&gt;=1,SUM($C$6:E20))</f>
        <v>7445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177</v>
      </c>
      <c r="M20">
        <f>IF(COUNT($C$6:E20)&gt;=1,TRUNC(SUM($C$6:E20)/COUNT($C$6:E20)),0)</f>
        <v>177</v>
      </c>
      <c r="N20">
        <f>IF(COUNT($C$6:E20)&lt;=6,0,TRUNC((230-M19)*0.9))</f>
        <v>47</v>
      </c>
      <c r="O20">
        <f>_xlfn.IFS(SUM(C20:E20)&lt;1,"",COUNT($C$6:E20)&gt;9,TRUNC((230-M19)*(0.9)),COUNT($C$6:E20)&lt;=9,0)</f>
        <v>47</v>
      </c>
      <c r="P20">
        <f>_xlfn.IFS(SUM(C20:E20)&lt;1,"",COUNT($C$6:E20)&gt;9,N20*3+H20,COUNT($C$6:E20)&lt;=9,0)</f>
        <v>659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204</v>
      </c>
      <c r="W20">
        <f>IF(COUNT(C20:E20)&lt;1,0,IF(COUNT($C$6:E20)&gt;9,D20+N20,0))</f>
        <v>241</v>
      </c>
      <c r="X20">
        <f>IF(COUNT(C20:E20)&lt;1,0,IF(COUNT($C$6:E20)&gt;9,E20+N20,0))</f>
        <v>214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182</v>
      </c>
      <c r="D21">
        <v>159</v>
      </c>
      <c r="E21">
        <v>170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511</v>
      </c>
      <c r="I21">
        <f t="shared" si="5"/>
        <v>170</v>
      </c>
      <c r="J21">
        <f>_xlfn.IFS(SUM(C21:E21)&lt;1,"",SUM(C21:E21)&gt;=1,SUM($C$6:E21))</f>
        <v>7956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176</v>
      </c>
      <c r="M21">
        <f>IF(COUNT($C$6:E21)&gt;=1,TRUNC(SUM($C$6:E21)/COUNT($C$6:E21)),0)</f>
        <v>176</v>
      </c>
      <c r="N21">
        <f>IF(COUNT($C$6:E21)&lt;=6,0,TRUNC((230-M20)*0.9))</f>
        <v>47</v>
      </c>
      <c r="O21">
        <f>_xlfn.IFS(SUM(C21:E21)&lt;1,"",COUNT($C$6:E21)&gt;9,TRUNC((230-M20)*(0.9)),COUNT($C$6:E21)&lt;=9,0)</f>
        <v>47</v>
      </c>
      <c r="P21">
        <f>_xlfn.IFS(SUM(C21:E21)&lt;1,"",COUNT($C$6:E21)&gt;9,N21*3+H21,COUNT($C$6:E21)&lt;=9,0)</f>
        <v>652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229</v>
      </c>
      <c r="W21">
        <f>IF(COUNT(C21:E21)&lt;1,0,IF(COUNT($C$6:E21)&gt;9,D21+N21,0))</f>
        <v>206</v>
      </c>
      <c r="X21">
        <f>IF(COUNT(C21:E21)&lt;1,0,IF(COUNT($C$6:E21)&gt;9,E21+N21,0))</f>
        <v>217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176</v>
      </c>
      <c r="N22">
        <f>IF(COUNT($C$6:E22)&lt;=6,0,TRUNC((230-M21)*0.9))</f>
        <v>48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148</v>
      </c>
      <c r="D23">
        <v>164</v>
      </c>
      <c r="E23">
        <v>142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454</v>
      </c>
      <c r="I23">
        <f t="shared" si="5"/>
        <v>151</v>
      </c>
      <c r="J23">
        <f>_xlfn.IFS(SUM(C23:E23)&lt;1,"",SUM(C23:E23)&gt;=1,SUM($C$6:E23))</f>
        <v>8410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175</v>
      </c>
      <c r="M23">
        <f>IF(COUNT($C$6:E23)&gt;=1,TRUNC(SUM($C$6:E23)/COUNT($C$6:E23)),0)</f>
        <v>175</v>
      </c>
      <c r="N23">
        <f>IF(COUNT($C$6:E23)&lt;=6,0,TRUNC((230-M22)*0.9))</f>
        <v>48</v>
      </c>
      <c r="O23">
        <f>_xlfn.IFS(SUM(C23:E23)&lt;1,"",COUNT($C$6:E23)&gt;9,TRUNC((230-M22)*(0.9)),COUNT($C$6:E23)&lt;=9,0)</f>
        <v>48</v>
      </c>
      <c r="P23">
        <f>_xlfn.IFS(SUM(C23:E23)&lt;1,"",COUNT($C$6:E23)&gt;9,N23*3+H23,COUNT($C$6:E23)&lt;=9,0)</f>
        <v>598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196</v>
      </c>
      <c r="W23">
        <f>IF(COUNT(C23:E23)&lt;1,0,IF(COUNT($C$6:E23)&gt;9,D23+N23,0))</f>
        <v>212</v>
      </c>
      <c r="X23">
        <f>IF(COUNT(C23:E23)&lt;1,0,IF(COUNT($C$6:E23)&gt;9,E23+N23,0))</f>
        <v>190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143</v>
      </c>
      <c r="D24">
        <v>149</v>
      </c>
      <c r="E24">
        <v>211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503</v>
      </c>
      <c r="I24">
        <f t="shared" si="5"/>
        <v>167</v>
      </c>
      <c r="J24">
        <f>_xlfn.IFS(SUM(C24:E24)&lt;1,"",SUM(C24:E24)&gt;=1,SUM($C$6:E24))</f>
        <v>8913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174</v>
      </c>
      <c r="M24">
        <f>IF(COUNT($C$6:E24)&gt;=1,TRUNC(SUM($C$6:E24)/COUNT($C$6:E24)),0)</f>
        <v>174</v>
      </c>
      <c r="N24">
        <f>IF(COUNT($C$6:E24)&lt;=6,0,TRUNC((230-M23)*0.9))</f>
        <v>49</v>
      </c>
      <c r="O24">
        <f>_xlfn.IFS(SUM(C24:E24)&lt;1,"",COUNT($C$6:E24)&gt;9,TRUNC((230-M23)*(0.9)),COUNT($C$6:E24)&lt;=9,0)</f>
        <v>49</v>
      </c>
      <c r="P24">
        <f>_xlfn.IFS(SUM(C24:E24)&lt;1,"",COUNT($C$6:E24)&gt;9,N24*3+H24,COUNT($C$6:E24)&lt;=9,0)</f>
        <v>650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192</v>
      </c>
      <c r="W24">
        <f>IF(COUNT(C24:E24)&lt;1,0,IF(COUNT($C$6:E24)&gt;9,D24+N24,0))</f>
        <v>198</v>
      </c>
      <c r="X24">
        <f>IF(COUNT(C24:E24)&lt;1,0,IF(COUNT($C$6:E24)&gt;9,E24+N24,0))</f>
        <v>260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175</v>
      </c>
      <c r="D25">
        <v>166</v>
      </c>
      <c r="E25">
        <v>186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527</v>
      </c>
      <c r="I25">
        <f t="shared" si="5"/>
        <v>175</v>
      </c>
      <c r="J25">
        <f>_xlfn.IFS(SUM(C25:E25)&lt;1,"",SUM(C25:E25)&gt;=1,SUM($C$6:E25))</f>
        <v>9440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174</v>
      </c>
      <c r="M25">
        <f>IF(COUNT($C$6:E25)&gt;=1,TRUNC(SUM($C$6:E25)/COUNT($C$6:E25)),0)</f>
        <v>174</v>
      </c>
      <c r="N25">
        <f>IF(COUNT($C$6:E25)&lt;=6,0,TRUNC((230-M24)*0.9))</f>
        <v>50</v>
      </c>
      <c r="O25">
        <f>_xlfn.IFS(SUM(C25:E25)&lt;1,"",COUNT($C$6:E25)&gt;9,TRUNC((230-M24)*(0.9)),COUNT($C$6:E25)&lt;=9,0)</f>
        <v>50</v>
      </c>
      <c r="P25">
        <f>_xlfn.IFS(SUM(C25:E25)&lt;1,"",COUNT($C$6:E25)&gt;9,N25*3+H25,COUNT($C$6:E25)&lt;=9,0)</f>
        <v>677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225</v>
      </c>
      <c r="W25">
        <f>IF(COUNT(C25:E25)&lt;1,0,IF(COUNT($C$6:E25)&gt;9,D25+N25,0))</f>
        <v>216</v>
      </c>
      <c r="X25">
        <f>IF(COUNT(C25:E25)&lt;1,0,IF(COUNT($C$6:E25)&gt;9,E25+N25,0))</f>
        <v>236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164</v>
      </c>
      <c r="D26">
        <v>172</v>
      </c>
      <c r="E26">
        <v>138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474</v>
      </c>
      <c r="I26">
        <f t="shared" si="5"/>
        <v>158</v>
      </c>
      <c r="J26">
        <f>_xlfn.IFS(SUM(C26:E26)&lt;1,"",SUM(C26:E26)&gt;=1,SUM($C$6:E26))</f>
        <v>9914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173</v>
      </c>
      <c r="M26">
        <f>IF(COUNT($C$6:E26)&gt;=1,TRUNC(SUM($C$6:E26)/COUNT($C$6:E26)),0)</f>
        <v>173</v>
      </c>
      <c r="N26">
        <f>IF(COUNT($C$6:E26)&lt;=6,0,TRUNC((230-M25)*0.9))</f>
        <v>50</v>
      </c>
      <c r="O26">
        <f>_xlfn.IFS(SUM(C26:E26)&lt;1,"",COUNT($C$6:E26)&gt;9,TRUNC((230-M25)*(0.9)),COUNT($C$6:E26)&lt;=9,0)</f>
        <v>50</v>
      </c>
      <c r="P26">
        <f>_xlfn.IFS(SUM(C26:E26)&lt;1,"",COUNT($C$6:E26)&gt;9,N26*3+H26,COUNT($C$6:E26)&lt;=9,0)</f>
        <v>624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214</v>
      </c>
      <c r="W26">
        <f>IF(COUNT(C26:E26)&lt;1,0,IF(COUNT($C$6:E26)&gt;9,D26+N26,0))</f>
        <v>222</v>
      </c>
      <c r="X26">
        <f>IF(COUNT(C26:E26)&lt;1,0,IF(COUNT($C$6:E26)&gt;9,E26+N26,0))</f>
        <v>188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173</v>
      </c>
      <c r="N27">
        <f>IF(COUNT($C$6:E27)&lt;=6,0,TRUNC((230-M26)*0.9))</f>
        <v>51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161</v>
      </c>
      <c r="D28">
        <v>179</v>
      </c>
      <c r="E28">
        <v>147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487</v>
      </c>
      <c r="I28">
        <f t="shared" si="5"/>
        <v>162</v>
      </c>
      <c r="J28">
        <f>_xlfn.IFS(SUM(C28:E28)&lt;1,"",SUM(C28:E28)&gt;=1,SUM($C$6:E28))</f>
        <v>10401</v>
      </c>
      <c r="K28">
        <f>_xlfn.IFS(COUNT(C28:E28)&lt;1,"",COUNT($C$6:E28)&gt;=1,COUNT($C$6:E28))</f>
        <v>60</v>
      </c>
      <c r="L28">
        <f>_xlfn.IFS(COUNT(C28:E28)&lt;1,"",AND(COUNT($C$6:E28)&lt;=9,$C$4&gt;1),$C$4,COUNT(C28:E28)&gt;=1,M28)</f>
        <v>173</v>
      </c>
      <c r="M28">
        <f>IF(COUNT($C$6:E28)&gt;=1,TRUNC(SUM($C$6:E28)/COUNT($C$6:E28)),0)</f>
        <v>173</v>
      </c>
      <c r="N28">
        <f>IF(COUNT($C$6:E28)&lt;=6,0,TRUNC((230-M27)*0.9))</f>
        <v>51</v>
      </c>
      <c r="O28">
        <f>_xlfn.IFS(SUM(C28:E28)&lt;1,"",COUNT($C$6:E28)&gt;9,TRUNC((230-M27)*(0.9)),COUNT($C$6:E28)&lt;=9,0)</f>
        <v>51</v>
      </c>
      <c r="P28">
        <f>_xlfn.IFS(SUM(C28:E28)&lt;1,"",COUNT($C$6:E28)&gt;9,N28*3+H28,COUNT($C$6:E28)&lt;=9,0)</f>
        <v>640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212</v>
      </c>
      <c r="W28">
        <f>IF(COUNT(C28:E28)&lt;1,0,IF(COUNT($C$6:E28)&gt;9,D28+N28,0))</f>
        <v>230</v>
      </c>
      <c r="X28">
        <f>IF(COUNT(C28:E28)&lt;1,0,IF(COUNT($C$6:E28)&gt;9,E28+N28,0))</f>
        <v>198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158</v>
      </c>
      <c r="D29">
        <v>167</v>
      </c>
      <c r="E29">
        <v>177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502</v>
      </c>
      <c r="I29">
        <f t="shared" si="5"/>
        <v>167</v>
      </c>
      <c r="J29">
        <f>_xlfn.IFS(SUM(C29:E29)&lt;1,"",SUM(C29:E29)&gt;=1,SUM($C$6:E29))</f>
        <v>10903</v>
      </c>
      <c r="K29">
        <f>_xlfn.IFS(COUNT(C29:E29)&lt;1,"",COUNT($C$6:E29)&gt;=1,COUNT($C$6:E29))</f>
        <v>63</v>
      </c>
      <c r="L29">
        <f>_xlfn.IFS(COUNT(C29:E29)&lt;1,"",AND(COUNT($C$6:E29)&lt;=9,$C$4&gt;1),$C$4,COUNT(C29:E29)&gt;=1,M29)</f>
        <v>173</v>
      </c>
      <c r="M29">
        <f>IF(COUNT($C$6:E29)&gt;=1,TRUNC(SUM($C$6:E29)/COUNT($C$6:E29)),0)</f>
        <v>173</v>
      </c>
      <c r="N29">
        <f>IF(COUNT($C$6:E29)&lt;=6,0,TRUNC((230-M28)*0.9))</f>
        <v>51</v>
      </c>
      <c r="O29">
        <f>_xlfn.IFS(SUM(C29:E29)&lt;1,"",COUNT($C$6:E29)&gt;9,TRUNC((230-M28)*(0.9)),COUNT($C$6:E29)&lt;=9,0)</f>
        <v>51</v>
      </c>
      <c r="P29">
        <f>_xlfn.IFS(SUM(C29:E29)&lt;1,"",COUNT($C$6:E29)&gt;9,N29*3+H29,COUNT($C$6:E29)&lt;=9,0)</f>
        <v>655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209</v>
      </c>
      <c r="W29">
        <f>IF(COUNT(C29:E29)&lt;1,0,IF(COUNT($C$6:E29)&gt;9,D29+N29,0))</f>
        <v>218</v>
      </c>
      <c r="X29">
        <f>IF(COUNT(C29:E29)&lt;1,0,IF(COUNT($C$6:E29)&gt;9,E29+N29,0))</f>
        <v>228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169</v>
      </c>
      <c r="D30">
        <v>146</v>
      </c>
      <c r="E30">
        <v>182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497</v>
      </c>
      <c r="I30">
        <f t="shared" si="5"/>
        <v>165</v>
      </c>
      <c r="J30">
        <f>_xlfn.IFS(SUM(C30:E30)&lt;1,"",SUM(C30:E30)&gt;=1,SUM($C$6:E30))</f>
        <v>11400</v>
      </c>
      <c r="K30">
        <f>_xlfn.IFS(COUNT(C30:E30)&lt;1,"",COUNT($C$6:E30)&gt;=1,COUNT($C$6:E30))</f>
        <v>66</v>
      </c>
      <c r="L30">
        <f>_xlfn.IFS(COUNT(C30:E30)&lt;1,"",AND(COUNT($C$6:E30)&lt;=9,$C$4&gt;1),$C$4,COUNT(C30:E30)&gt;=1,M30)</f>
        <v>172</v>
      </c>
      <c r="M30">
        <f>IF(COUNT($C$6:E30)&gt;=1,TRUNC(SUM($C$6:E30)/COUNT($C$6:E30)),0)</f>
        <v>172</v>
      </c>
      <c r="N30">
        <f>IF(COUNT($C$6:E30)&lt;=6,0,TRUNC((230-M29)*0.9))</f>
        <v>51</v>
      </c>
      <c r="O30">
        <f>_xlfn.IFS(SUM(C30:E30)&lt;1,"",COUNT($C$6:E30)&gt;9,TRUNC((230-M29)*(0.9)),COUNT($C$6:E30)&lt;=9,0)</f>
        <v>51</v>
      </c>
      <c r="P30">
        <f>_xlfn.IFS(SUM(C30:E30)&lt;1,"",COUNT($C$6:E30)&gt;9,N30*3+H30,COUNT($C$6:E30)&lt;=9,0)</f>
        <v>650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220</v>
      </c>
      <c r="W30">
        <f>IF(COUNT(C30:E30)&lt;1,0,IF(COUNT($C$6:E30)&gt;9,D30+N30,0))</f>
        <v>197</v>
      </c>
      <c r="X30">
        <f>IF(COUNT(C30:E30)&lt;1,0,IF(COUNT($C$6:E30)&gt;9,E30+N30,0))</f>
        <v>233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181</v>
      </c>
      <c r="D31">
        <v>145</v>
      </c>
      <c r="E31">
        <v>181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507</v>
      </c>
      <c r="I31">
        <f t="shared" si="5"/>
        <v>169</v>
      </c>
      <c r="J31">
        <f>_xlfn.IFS(SUM(C31:E31)&lt;1,"",SUM(C31:E31)&gt;=1,SUM($C$6:E31))</f>
        <v>11907</v>
      </c>
      <c r="K31">
        <f>_xlfn.IFS(COUNT(C31:E31)&lt;1,"",COUNT($C$6:E31)&gt;=1,COUNT($C$6:E31))</f>
        <v>69</v>
      </c>
      <c r="L31">
        <f>_xlfn.IFS(COUNT(C31:E31)&lt;1,"",AND(COUNT($C$6:E31)&lt;=9,$C$4&gt;1),$C$4,COUNT(C31:E31)&gt;=1,M31)</f>
        <v>172</v>
      </c>
      <c r="M31">
        <f>IF(COUNT($C$6:E31)&gt;=1,TRUNC(SUM($C$6:E31)/COUNT($C$6:E31)),0)</f>
        <v>172</v>
      </c>
      <c r="N31">
        <f>IF(COUNT($C$6:E31)&lt;=6,0,TRUNC((230-M30)*0.9))</f>
        <v>52</v>
      </c>
      <c r="O31">
        <f>_xlfn.IFS(SUM(C31:E31)&lt;1,"",COUNT($C$6:E31)&gt;9,TRUNC((230-M30)*(0.9)),COUNT($C$6:E31)&lt;=9,0)</f>
        <v>52</v>
      </c>
      <c r="P31">
        <f>_xlfn.IFS(SUM(C31:E31)&lt;1,"",COUNT($C$6:E31)&gt;9,N31*3+H31,COUNT($C$6:E31)&lt;=9,0)</f>
        <v>663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233</v>
      </c>
      <c r="W31">
        <f>IF(COUNT(C31:E31)&lt;1,0,IF(COUNT($C$6:E31)&gt;9,D31+N31,0))</f>
        <v>197</v>
      </c>
      <c r="X31">
        <f>IF(COUNT(C31:E31)&lt;1,0,IF(COUNT($C$6:E31)&gt;9,E31+N31,0))</f>
        <v>233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138</v>
      </c>
      <c r="D32">
        <v>189</v>
      </c>
      <c r="E32">
        <v>152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479</v>
      </c>
      <c r="I32">
        <f t="shared" si="5"/>
        <v>159</v>
      </c>
      <c r="J32">
        <f>_xlfn.IFS(SUM(C32:E32)&lt;1,"",SUM(C32:E32)&gt;=1,SUM($C$6:E32))</f>
        <v>12386</v>
      </c>
      <c r="K32">
        <f>_xlfn.IFS(COUNT(C32:E32)&lt;1,"",COUNT($C$6:E32)&gt;=1,COUNT($C$6:E32))</f>
        <v>72</v>
      </c>
      <c r="L32">
        <f>_xlfn.IFS(COUNT(C32:E32)&lt;1,"",AND(COUNT($C$6:E32)&lt;=9,$C$4&gt;1),$C$4,COUNT(C32:E32)&gt;=1,M32)</f>
        <v>172</v>
      </c>
      <c r="M32">
        <f>IF(COUNT($C$6:E32)&gt;=1,TRUNC(SUM($C$6:E32)/COUNT($C$6:E32)),0)</f>
        <v>172</v>
      </c>
      <c r="N32">
        <f>IF(COUNT($C$6:E32)&lt;=6,0,TRUNC((230-M31)*0.9))</f>
        <v>52</v>
      </c>
      <c r="O32">
        <f>_xlfn.IFS(SUM(C32:E32)&lt;1,"",COUNT($C$6:E32)&gt;9,TRUNC((230-M31)*(0.9)),COUNT($C$6:E32)&lt;=9,0)</f>
        <v>52</v>
      </c>
      <c r="P32">
        <f>_xlfn.IFS(SUM(C32:E32)&lt;1,"",COUNT($C$6:E32)&gt;9,N32*3+H32,COUNT($C$6:E32)&lt;=9,0)</f>
        <v>635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190</v>
      </c>
      <c r="W32">
        <f>IF(COUNT(C32:E32)&lt;1,0,IF(COUNT($C$6:E32)&gt;9,D32+N32,0))</f>
        <v>241</v>
      </c>
      <c r="X32">
        <f>IF(COUNT(C32:E32)&lt;1,0,IF(COUNT($C$6:E32)&gt;9,E32+N32,0))</f>
        <v>204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180</v>
      </c>
      <c r="D33">
        <v>145</v>
      </c>
      <c r="E33">
        <v>168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493</v>
      </c>
      <c r="I33">
        <f t="shared" si="5"/>
        <v>164</v>
      </c>
      <c r="J33">
        <f>_xlfn.IFS(SUM(C33:E33)&lt;1,"",SUM(C33:E33)&gt;=1,SUM($C$6:E33))</f>
        <v>12879</v>
      </c>
      <c r="K33">
        <f>_xlfn.IFS(COUNT(C33:E33)&lt;1,"",COUNT($C$6:E33)&gt;=1,COUNT($C$6:E33))</f>
        <v>75</v>
      </c>
      <c r="L33">
        <f>_xlfn.IFS(COUNT(C33:E33)&lt;1,"",AND(COUNT($C$6:E33)&lt;=9,$C$4&gt;1),$C$4,COUNT(C33:E33)&gt;=1,M33)</f>
        <v>171</v>
      </c>
      <c r="M33">
        <f>IF(COUNT($C$6:E33)&gt;=1,TRUNC(SUM($C$6:E33)/COUNT($C$6:E33)),0)</f>
        <v>171</v>
      </c>
      <c r="N33">
        <f>IF(COUNT($C$6:E33)&lt;=6,0,TRUNC((230-M32)*0.9))</f>
        <v>52</v>
      </c>
      <c r="O33">
        <f>_xlfn.IFS(SUM(C33:E33)&lt;1,"",COUNT($C$6:E33)&gt;9,TRUNC((230-M32)*(0.9)),COUNT($C$6:E33)&lt;=9,0)</f>
        <v>52</v>
      </c>
      <c r="P33">
        <f>_xlfn.IFS(SUM(C33:E33)&lt;1,"",COUNT($C$6:E33)&gt;9,N33*3+H33,COUNT($C$6:E33)&lt;=9,0)</f>
        <v>649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232</v>
      </c>
      <c r="W33">
        <f>IF(COUNT(C33:E33)&lt;1,0,IF(COUNT($C$6:E33)&gt;9,D33+N33,0))</f>
        <v>197</v>
      </c>
      <c r="X33">
        <f>IF(COUNT(C33:E33)&lt;1,0,IF(COUNT($C$6:E33)&gt;9,E33+N33,0))</f>
        <v>220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159</v>
      </c>
      <c r="D34">
        <v>164</v>
      </c>
      <c r="E34">
        <v>195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518</v>
      </c>
      <c r="I34">
        <f t="shared" si="5"/>
        <v>172</v>
      </c>
      <c r="J34">
        <f>_xlfn.IFS(SUM(C34:E34)&lt;1,"",SUM(C34:E34)&gt;=1,SUM($C$6:E34))</f>
        <v>13397</v>
      </c>
      <c r="K34">
        <f>_xlfn.IFS(COUNT(C34:E34)&lt;1,"",COUNT($C$6:E34)&gt;=1,COUNT($C$6:E34))</f>
        <v>78</v>
      </c>
      <c r="L34">
        <f>_xlfn.IFS(COUNT(C34:E34)&lt;1,"",AND(COUNT($C$6:E34)&lt;=9,$C$4&gt;1),$C$4,COUNT(C34:E34)&gt;=1,M34)</f>
        <v>171</v>
      </c>
      <c r="M34">
        <f>IF(COUNT($C$6:E34)&gt;=1,TRUNC(SUM($C$6:E34)/COUNT($C$6:E34)),0)</f>
        <v>171</v>
      </c>
      <c r="N34">
        <f>IF(COUNT($C$6:E34)&lt;=6,0,TRUNC((230-M33)*0.9))</f>
        <v>53</v>
      </c>
      <c r="O34">
        <f>_xlfn.IFS(SUM(C34:E34)&lt;1,"",COUNT($C$6:E34)&gt;9,TRUNC((230-M33)*(0.9)),COUNT($C$6:E34)&lt;=9,0)</f>
        <v>53</v>
      </c>
      <c r="P34">
        <f>_xlfn.IFS(SUM(C34:E34)&lt;1,"",COUNT($C$6:E34)&gt;9,N34*3+H34,COUNT($C$6:E34)&lt;=9,0)</f>
        <v>677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212</v>
      </c>
      <c r="W34">
        <f>IF(COUNT(C34:E34)&lt;1,0,IF(COUNT($C$6:E34)&gt;9,D34+N34,0))</f>
        <v>217</v>
      </c>
      <c r="X34">
        <f>IF(COUNT(C34:E34)&lt;1,0,IF(COUNT($C$6:E34)&gt;9,E34+N34,0))</f>
        <v>248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161</v>
      </c>
      <c r="D35">
        <v>151</v>
      </c>
      <c r="E35">
        <v>181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493</v>
      </c>
      <c r="I35">
        <f t="shared" si="5"/>
        <v>164</v>
      </c>
      <c r="J35">
        <f>_xlfn.IFS(SUM(C35:E35)&lt;1,"",SUM(C35:E35)&gt;=1,SUM($C$6:E35))</f>
        <v>13890</v>
      </c>
      <c r="K35">
        <f>_xlfn.IFS(COUNT(C35:E35)&lt;1,"",COUNT($C$6:E35)&gt;=1,COUNT($C$6:E35))</f>
        <v>81</v>
      </c>
      <c r="L35">
        <f>_xlfn.IFS(COUNT(C35:E35)&lt;1,"",AND(COUNT($C$6:E35)&lt;=9,$C$4&gt;1),$C$4,COUNT(C35:E35)&gt;=1,M35)</f>
        <v>171</v>
      </c>
      <c r="M35">
        <f>IF(COUNT($C$6:E35)&gt;=1,TRUNC(SUM($C$6:E35)/COUNT($C$6:E35)),0)</f>
        <v>171</v>
      </c>
      <c r="N35">
        <f>IF(COUNT($C$6:E35)&lt;=6,0,TRUNC((230-M34)*0.9))</f>
        <v>53</v>
      </c>
      <c r="O35">
        <f>_xlfn.IFS(SUM(C35:E35)&lt;1,"",COUNT($C$6:E35)&gt;9,TRUNC((230-M34)*(0.9)),COUNT($C$6:E35)&lt;=9,0)</f>
        <v>53</v>
      </c>
      <c r="P35">
        <f>_xlfn.IFS(SUM(C35:E35)&lt;1,"",COUNT($C$6:E35)&gt;9,N35*3+H35,COUNT($C$6:E35)&lt;=9,0)</f>
        <v>652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214</v>
      </c>
      <c r="W35">
        <f>IF(COUNT(C35:E35)&lt;1,0,IF(COUNT($C$6:E35)&gt;9,D35+N35,0))</f>
        <v>204</v>
      </c>
      <c r="X35">
        <f>IF(COUNT(C35:E35)&lt;1,0,IF(COUNT($C$6:E35)&gt;9,E35+N35,0))</f>
        <v>234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169.37037037037038</v>
      </c>
      <c r="D36" s="2">
        <f>(IF(COUNT(D6:D35)=0," ",(SUM(D6:D35))/COUNT(D6:D35)))</f>
        <v>170.11111111111111</v>
      </c>
      <c r="E36" s="2">
        <f>(IF(COUNT(E6:E35)=0," ",(SUM(E6:E35))/COUNT(E6:E35)))</f>
        <v>174.96296296296296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D5F2-C4A8-487A-8E49-C0CD83D61288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85546875" hidden="1" customWidth="1"/>
    <col min="28" max="28" width="6.28515625" hidden="1" customWidth="1"/>
    <col min="29" max="29" width="6.42578125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28</v>
      </c>
    </row>
    <row r="3" spans="1:29" x14ac:dyDescent="0.2">
      <c r="A3" t="s">
        <v>45</v>
      </c>
      <c r="B3" s="3" t="s">
        <v>99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213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276</v>
      </c>
      <c r="W5">
        <f>MAX(V6:X35)</f>
        <v>313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185</v>
      </c>
      <c r="D7">
        <v>215</v>
      </c>
      <c r="E7">
        <v>183</v>
      </c>
      <c r="H7">
        <f t="shared" si="0"/>
        <v>583</v>
      </c>
      <c r="I7">
        <f t="shared" ref="I7:I35" si="5">IF(COUNT(C7:E7)&lt;1," ",TRUNC(H7/COUNT(C7:E7)))</f>
        <v>194</v>
      </c>
      <c r="J7">
        <f>_xlfn.IFS(SUM(C7:E7)&lt;1,"",SUM(C7:E7)&gt;=1,SUM($C$6:E7))</f>
        <v>583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213</v>
      </c>
      <c r="M7">
        <f>IF(COUNT($C$6:E7)&gt;=1,TRUNC(SUM($C$6:E7)/COUNT($C$6:E7)),0)</f>
        <v>194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219</v>
      </c>
      <c r="D8">
        <v>183</v>
      </c>
      <c r="E8">
        <v>160</v>
      </c>
      <c r="H8">
        <f t="shared" si="0"/>
        <v>562</v>
      </c>
      <c r="I8">
        <f t="shared" si="5"/>
        <v>187</v>
      </c>
      <c r="J8">
        <f>_xlfn.IFS(SUM(C8:E8)&lt;1,"",SUM(C8:E8)&gt;=1,SUM($C$6:E8))</f>
        <v>1145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213</v>
      </c>
      <c r="M8">
        <f>IF(COUNT($C$6:E8)&gt;=1,TRUNC(SUM($C$6:E8)/COUNT($C$6:E8)),0)</f>
        <v>190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182</v>
      </c>
      <c r="D9">
        <v>200</v>
      </c>
      <c r="E9">
        <v>182</v>
      </c>
      <c r="H9">
        <f t="shared" si="0"/>
        <v>564</v>
      </c>
      <c r="I9">
        <f t="shared" si="5"/>
        <v>188</v>
      </c>
      <c r="J9">
        <f>_xlfn.IFS(SUM(C9:E9)&lt;1,"",SUM(C9:E9)&gt;=1,SUM($C$6:E9))</f>
        <v>1709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213</v>
      </c>
      <c r="M9">
        <f>IF(COUNT($C$6:E9)&gt;=1,TRUNC(SUM($C$6:E9)/COUNT($C$6:E9)),0)</f>
        <v>189</v>
      </c>
      <c r="N9">
        <f>IF(COUNT($C$6:E9)&lt;=6,0,TRUNC((230-M8)*0.9))</f>
        <v>36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189</v>
      </c>
      <c r="N10">
        <f>IF(COUNT($C$6:E10)&lt;=6,0,TRUNC((230-M9)*0.9))</f>
        <v>36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189</v>
      </c>
      <c r="N11">
        <f>IF(COUNT($C$6:E11)&lt;=6,0,TRUNC((230-M10)*0.9))</f>
        <v>36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189</v>
      </c>
      <c r="N12">
        <f>IF(COUNT($C$6:E12)&lt;=6,0,TRUNC((230-M11)*0.9))</f>
        <v>36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189</v>
      </c>
      <c r="N13">
        <f>IF(COUNT($C$6:E13)&lt;=6,0,TRUNC((230-M12)*0.9))</f>
        <v>36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178</v>
      </c>
      <c r="D14">
        <v>171</v>
      </c>
      <c r="E14">
        <v>242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591</v>
      </c>
      <c r="I14">
        <f t="shared" si="5"/>
        <v>197</v>
      </c>
      <c r="J14">
        <f>_xlfn.IFS(SUM(C14:E14)&lt;1,"",SUM(C14:E14)&gt;=1,SUM($C$6:E14))</f>
        <v>2300</v>
      </c>
      <c r="K14">
        <f>_xlfn.IFS(COUNT(C14:E14)&lt;1,"",COUNT($C$6:E14)&gt;=1,COUNT($C$6:E14))</f>
        <v>12</v>
      </c>
      <c r="L14">
        <f>_xlfn.IFS(COUNT(C14:E14)&lt;1,"",AND(COUNT($C$6:E14)&lt;=9,$C$4&gt;1),$C$4,COUNT(C14:E14)&gt;=1,M14)</f>
        <v>191</v>
      </c>
      <c r="M14">
        <f>IF(COUNT($C$6:E14)&gt;=1,TRUNC(SUM($C$6:E14)/COUNT($C$6:E14)),0)</f>
        <v>191</v>
      </c>
      <c r="N14">
        <f>IF(COUNT($C$6:E14)&lt;=6,0,TRUNC((230-M13)*0.9))</f>
        <v>36</v>
      </c>
      <c r="O14">
        <f>_xlfn.IFS(SUM(C14:E14)&lt;1,"",COUNT($C$6:E14)&gt;9,TRUNC((230-M13)*(0.9)),COUNT($C$6:E14)&lt;=9,0)</f>
        <v>36</v>
      </c>
      <c r="P14">
        <f>_xlfn.IFS(SUM(C14:E14)&lt;1,"",COUNT($C$6:E14)&gt;9,N14*3+H14,COUNT($C$6:E14)&lt;=9,0)</f>
        <v>699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214</v>
      </c>
      <c r="W14">
        <f>IF(COUNT(C14:E14)&lt;1,0,IF(COUNT($C$6:E14)&gt;9,D14+N14,0))</f>
        <v>207</v>
      </c>
      <c r="X14">
        <f>IF(COUNT(C14:E14)&lt;1,0,IF(COUNT($C$6:E14)&gt;9,E14+N14,0))</f>
        <v>278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187</v>
      </c>
      <c r="D15">
        <v>214</v>
      </c>
      <c r="E15">
        <v>203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604</v>
      </c>
      <c r="I15">
        <f t="shared" si="5"/>
        <v>201</v>
      </c>
      <c r="J15">
        <f>_xlfn.IFS(SUM(C15:E15)&lt;1,"",SUM(C15:E15)&gt;=1,SUM($C$6:E15))</f>
        <v>2904</v>
      </c>
      <c r="K15">
        <f>_xlfn.IFS(COUNT(C15:E15)&lt;1,"",COUNT($C$6:E15)&gt;=1,COUNT($C$6:E15))</f>
        <v>15</v>
      </c>
      <c r="L15">
        <f>_xlfn.IFS(COUNT(C15:E15)&lt;1,"",AND(COUNT($C$6:E15)&lt;=9,$C$4&gt;1),$C$4,COUNT(C15:E15)&gt;=1,M15)</f>
        <v>193</v>
      </c>
      <c r="M15">
        <f>IF(COUNT($C$6:E15)&gt;=1,TRUNC(SUM($C$6:E15)/COUNT($C$6:E15)),0)</f>
        <v>193</v>
      </c>
      <c r="N15">
        <f>IF(COUNT($C$6:E15)&lt;=6,0,TRUNC((230-M14)*0.9))</f>
        <v>35</v>
      </c>
      <c r="O15">
        <f>_xlfn.IFS(SUM(C15:E15)&lt;1,"",COUNT($C$6:E15)&gt;9,TRUNC((230-M14)*(0.9)),COUNT($C$6:E15)&lt;=9,0)</f>
        <v>35</v>
      </c>
      <c r="P15">
        <f>_xlfn.IFS(SUM(C15:E15)&lt;1,"",COUNT($C$6:E15)&gt;9,N15*3+H15,COUNT($C$6:E15)&lt;=9,0)</f>
        <v>709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222</v>
      </c>
      <c r="W15">
        <f>IF(COUNT(C15:E15)&lt;1,0,IF(COUNT($C$6:E15)&gt;9,D15+N15,0))</f>
        <v>249</v>
      </c>
      <c r="X15">
        <f>IF(COUNT(C15:E15)&lt;1,0,IF(COUNT($C$6:E15)&gt;9,E15+N15,0))</f>
        <v>238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210</v>
      </c>
      <c r="D16">
        <v>154</v>
      </c>
      <c r="E16">
        <v>193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557</v>
      </c>
      <c r="I16">
        <f t="shared" si="5"/>
        <v>185</v>
      </c>
      <c r="J16">
        <f>_xlfn.IFS(SUM(C16:E16)&lt;1,"",SUM(C16:E16)&gt;=1,SUM($C$6:E16))</f>
        <v>3461</v>
      </c>
      <c r="K16">
        <f>_xlfn.IFS(COUNT(C16:E16)&lt;1,"",COUNT($C$6:E16)&gt;=1,COUNT($C$6:E16))</f>
        <v>18</v>
      </c>
      <c r="L16">
        <f>_xlfn.IFS(COUNT(C16:E16)&lt;1,"",AND(COUNT($C$6:E16)&lt;=9,$C$4&gt;1),$C$4,COUNT(C16:E16)&gt;=1,M16)</f>
        <v>192</v>
      </c>
      <c r="M16">
        <f>IF(COUNT($C$6:E16)&gt;=1,TRUNC(SUM($C$6:E16)/COUNT($C$6:E16)),0)</f>
        <v>192</v>
      </c>
      <c r="N16">
        <f>IF(COUNT($C$6:E16)&lt;=6,0,TRUNC((230-M15)*0.9))</f>
        <v>33</v>
      </c>
      <c r="O16">
        <f>_xlfn.IFS(SUM(C16:E16)&lt;1,"",COUNT($C$6:E16)&gt;9,TRUNC((230-M15)*(0.9)),COUNT($C$6:E16)&lt;=9,0)</f>
        <v>33</v>
      </c>
      <c r="P16">
        <f>_xlfn.IFS(SUM(C16:E16)&lt;1,"",COUNT($C$6:E16)&gt;9,N16*3+H16,COUNT($C$6:E16)&lt;=9,0)</f>
        <v>656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243</v>
      </c>
      <c r="W16">
        <f>IF(COUNT(C16:E16)&lt;1,0,IF(COUNT($C$6:E16)&gt;9,D16+N16,0))</f>
        <v>187</v>
      </c>
      <c r="X16">
        <f>IF(COUNT(C16:E16)&lt;1,0,IF(COUNT($C$6:E16)&gt;9,E16+N16,0))</f>
        <v>226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192</v>
      </c>
      <c r="N17">
        <f>IF(COUNT($C$6:E17)&lt;=6,0,TRUNC((230-M16)*0.9))</f>
        <v>34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170</v>
      </c>
      <c r="D18">
        <v>180</v>
      </c>
      <c r="E18">
        <v>156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506</v>
      </c>
      <c r="I18">
        <f t="shared" si="5"/>
        <v>168</v>
      </c>
      <c r="J18">
        <f>_xlfn.IFS(SUM(C18:E18)&lt;1,"",SUM(C18:E18)&gt;=1,SUM($C$6:E18))</f>
        <v>3967</v>
      </c>
      <c r="K18">
        <f>_xlfn.IFS(COUNT(C18:E18)&lt;1,"",COUNT($C$6:E18)&gt;=1,COUNT($C$6:E18))</f>
        <v>21</v>
      </c>
      <c r="L18">
        <f>_xlfn.IFS(COUNT(C18:E18)&lt;1,"",AND(COUNT($C$6:E18)&lt;=9,$C$4&gt;1),$C$4,COUNT(C18:E18)&gt;=1,M18)</f>
        <v>188</v>
      </c>
      <c r="M18">
        <f>IF(COUNT($C$6:E18)&gt;=1,TRUNC(SUM($C$6:E18)/COUNT($C$6:E18)),0)</f>
        <v>188</v>
      </c>
      <c r="N18">
        <f>IF(COUNT($C$6:E18)&lt;=6,0,TRUNC((230-M17)*0.9))</f>
        <v>34</v>
      </c>
      <c r="O18">
        <f>_xlfn.IFS(SUM(C18:E18)&lt;1,"",COUNT($C$6:E18)&gt;9,TRUNC((230-M17)*(0.9)),COUNT($C$6:E18)&lt;=9,0)</f>
        <v>34</v>
      </c>
      <c r="P18">
        <f>_xlfn.IFS(SUM(C18:E18)&lt;1,"",COUNT($C$6:E18)&gt;9,N18*3+H18,COUNT($C$6:E18)&lt;=9,0)</f>
        <v>608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204</v>
      </c>
      <c r="W18">
        <f>IF(COUNT(C18:E18)&lt;1,0,IF(COUNT($C$6:E18)&gt;9,D18+N18,0))</f>
        <v>214</v>
      </c>
      <c r="X18">
        <f>IF(COUNT(C18:E18)&lt;1,0,IF(COUNT($C$6:E18)&gt;9,E18+N18,0))</f>
        <v>190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194</v>
      </c>
      <c r="D19">
        <v>163</v>
      </c>
      <c r="E19">
        <v>151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508</v>
      </c>
      <c r="I19">
        <f t="shared" si="5"/>
        <v>169</v>
      </c>
      <c r="J19">
        <f>_xlfn.IFS(SUM(C19:E19)&lt;1,"",SUM(C19:E19)&gt;=1,SUM($C$6:E19))</f>
        <v>4475</v>
      </c>
      <c r="K19">
        <f>_xlfn.IFS(COUNT(C19:E19)&lt;1,"",COUNT($C$6:E19)&gt;=1,COUNT($C$6:E19))</f>
        <v>24</v>
      </c>
      <c r="L19">
        <f>_xlfn.IFS(COUNT(C19:E19)&lt;1,"",AND(COUNT($C$6:E19)&lt;=9,$C$4&gt;1),$C$4,COUNT(C19:E19)&gt;=1,M19)</f>
        <v>186</v>
      </c>
      <c r="M19">
        <f>IF(COUNT($C$6:E19)&gt;=1,TRUNC(SUM($C$6:E19)/COUNT($C$6:E19)),0)</f>
        <v>186</v>
      </c>
      <c r="N19">
        <f>IF(COUNT($C$6:E19)&lt;=6,0,TRUNC((230-M18)*0.9))</f>
        <v>37</v>
      </c>
      <c r="O19">
        <f>_xlfn.IFS(SUM(C19:E19)&lt;1,"",COUNT($C$6:E19)&gt;9,TRUNC((230-M18)*(0.9)),COUNT($C$6:E19)&lt;=9,0)</f>
        <v>37</v>
      </c>
      <c r="P19">
        <f>_xlfn.IFS(SUM(C19:E19)&lt;1,"",COUNT($C$6:E19)&gt;9,N19*3+H19,COUNT($C$6:E19)&lt;=9,0)</f>
        <v>619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231</v>
      </c>
      <c r="W19">
        <f>IF(COUNT(C19:E19)&lt;1,0,IF(COUNT($C$6:E19)&gt;9,D19+N19,0))</f>
        <v>200</v>
      </c>
      <c r="X19">
        <f>IF(COUNT(C19:E19)&lt;1,0,IF(COUNT($C$6:E19)&gt;9,E19+N19,0))</f>
        <v>188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232</v>
      </c>
      <c r="D20">
        <v>206</v>
      </c>
      <c r="E20">
        <v>165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603</v>
      </c>
      <c r="I20">
        <f t="shared" si="5"/>
        <v>201</v>
      </c>
      <c r="J20">
        <f>_xlfn.IFS(SUM(C20:E20)&lt;1,"",SUM(C20:E20)&gt;=1,SUM($C$6:E20))</f>
        <v>5078</v>
      </c>
      <c r="K20">
        <f>_xlfn.IFS(COUNT(C20:E20)&lt;1,"",COUNT($C$6:E20)&gt;=1,COUNT($C$6:E20))</f>
        <v>27</v>
      </c>
      <c r="L20">
        <f>_xlfn.IFS(COUNT(C20:E20)&lt;1,"",AND(COUNT($C$6:E20)&lt;=9,$C$4&gt;1),$C$4,COUNT(C20:E20)&gt;=1,M20)</f>
        <v>188</v>
      </c>
      <c r="M20">
        <f>IF(COUNT($C$6:E20)&gt;=1,TRUNC(SUM($C$6:E20)/COUNT($C$6:E20)),0)</f>
        <v>188</v>
      </c>
      <c r="N20">
        <f>IF(COUNT($C$6:E20)&lt;=6,0,TRUNC((230-M19)*0.9))</f>
        <v>39</v>
      </c>
      <c r="O20">
        <f>_xlfn.IFS(SUM(C20:E20)&lt;1,"",COUNT($C$6:E20)&gt;9,TRUNC((230-M19)*(0.9)),COUNT($C$6:E20)&lt;=9,0)</f>
        <v>39</v>
      </c>
      <c r="P20">
        <f>_xlfn.IFS(SUM(C20:E20)&lt;1,"",COUNT($C$6:E20)&gt;9,N20*3+H20,COUNT($C$6:E20)&lt;=9,0)</f>
        <v>720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271</v>
      </c>
      <c r="W20">
        <f>IF(COUNT(C20:E20)&lt;1,0,IF(COUNT($C$6:E20)&gt;9,D20+N20,0))</f>
        <v>245</v>
      </c>
      <c r="X20">
        <f>IF(COUNT(C20:E20)&lt;1,0,IF(COUNT($C$6:E20)&gt;9,E20+N20,0))</f>
        <v>204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243</v>
      </c>
      <c r="D21">
        <v>149</v>
      </c>
      <c r="E21">
        <v>173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565</v>
      </c>
      <c r="I21">
        <f t="shared" si="5"/>
        <v>188</v>
      </c>
      <c r="J21">
        <f>_xlfn.IFS(SUM(C21:E21)&lt;1,"",SUM(C21:E21)&gt;=1,SUM($C$6:E21))</f>
        <v>5643</v>
      </c>
      <c r="K21">
        <f>_xlfn.IFS(COUNT(C21:E21)&lt;1,"",COUNT($C$6:E21)&gt;=1,COUNT($C$6:E21))</f>
        <v>30</v>
      </c>
      <c r="L21">
        <f>_xlfn.IFS(COUNT(C21:E21)&lt;1,"",AND(COUNT($C$6:E21)&lt;=9,$C$4&gt;1),$C$4,COUNT(C21:E21)&gt;=1,M21)</f>
        <v>188</v>
      </c>
      <c r="M21">
        <f>IF(COUNT($C$6:E21)&gt;=1,TRUNC(SUM($C$6:E21)/COUNT($C$6:E21)),0)</f>
        <v>188</v>
      </c>
      <c r="N21">
        <f>IF(COUNT($C$6:E21)&lt;=6,0,TRUNC((230-M20)*0.9))</f>
        <v>37</v>
      </c>
      <c r="O21">
        <f>_xlfn.IFS(SUM(C21:E21)&lt;1,"",COUNT($C$6:E21)&gt;9,TRUNC((230-M20)*(0.9)),COUNT($C$6:E21)&lt;=9,0)</f>
        <v>37</v>
      </c>
      <c r="P21">
        <f>_xlfn.IFS(SUM(C21:E21)&lt;1,"",COUNT($C$6:E21)&gt;9,N21*3+H21,COUNT($C$6:E21)&lt;=9,0)</f>
        <v>676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280</v>
      </c>
      <c r="W21">
        <f>IF(COUNT(C21:E21)&lt;1,0,IF(COUNT($C$6:E21)&gt;9,D21+N21,0))</f>
        <v>186</v>
      </c>
      <c r="X21">
        <f>IF(COUNT(C21:E21)&lt;1,0,IF(COUNT($C$6:E21)&gt;9,E21+N21,0))</f>
        <v>210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235</v>
      </c>
      <c r="D22">
        <v>200</v>
      </c>
      <c r="E22">
        <v>184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619</v>
      </c>
      <c r="I22">
        <f t="shared" si="5"/>
        <v>206</v>
      </c>
      <c r="J22">
        <f>_xlfn.IFS(SUM(C22:E22)&lt;1,"",SUM(C22:E22)&gt;=1,SUM($C$6:E22))</f>
        <v>6262</v>
      </c>
      <c r="K22">
        <f>_xlfn.IFS(COUNT(C22:E22)&lt;1,"",COUNT($C$6:E22)&gt;=1,COUNT($C$6:E22))</f>
        <v>33</v>
      </c>
      <c r="L22">
        <f>_xlfn.IFS(COUNT(C22:E22)&lt;1,"",AND(COUNT($C$6:E22)&lt;=9,$C$4&gt;1),$C$4,COUNT(C22:E22)&gt;=1,M22)</f>
        <v>189</v>
      </c>
      <c r="M22">
        <f>IF(COUNT($C$6:E22)&gt;=1,TRUNC(SUM($C$6:E22)/COUNT($C$6:E22)),0)</f>
        <v>189</v>
      </c>
      <c r="N22">
        <f>IF(COUNT($C$6:E22)&lt;=6,0,TRUNC((230-M21)*0.9))</f>
        <v>37</v>
      </c>
      <c r="O22">
        <f>_xlfn.IFS(SUM(C22:E22)&lt;1,"",COUNT($C$6:E22)&gt;9,TRUNC((230-M21)*(0.9)),COUNT($C$6:E22)&lt;=9,0)</f>
        <v>37</v>
      </c>
      <c r="P22">
        <f>_xlfn.IFS(SUM(C22:E22)&lt;1,"",COUNT($C$6:E22)&gt;9,N22*3+H22,COUNT($C$6:E22)&lt;=9,0)</f>
        <v>730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272</v>
      </c>
      <c r="W22">
        <f>IF(COUNT(C22:E22)&lt;1,0,IF(COUNT($C$6:E22)&gt;9,D22+N22,0))</f>
        <v>237</v>
      </c>
      <c r="X22">
        <f>IF(COUNT(C22:E22)&lt;1,0,IF(COUNT($C$6:E22)&gt;9,E22+N22,0))</f>
        <v>221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189</v>
      </c>
      <c r="N23">
        <f>IF(COUNT($C$6:E23)&lt;=6,0,TRUNC((230-M22)*0.9))</f>
        <v>36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134</v>
      </c>
      <c r="D24">
        <v>205</v>
      </c>
      <c r="E24">
        <v>223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562</v>
      </c>
      <c r="I24">
        <f t="shared" si="5"/>
        <v>187</v>
      </c>
      <c r="J24">
        <f>_xlfn.IFS(SUM(C24:E24)&lt;1,"",SUM(C24:E24)&gt;=1,SUM($C$6:E24))</f>
        <v>6824</v>
      </c>
      <c r="K24">
        <f>_xlfn.IFS(COUNT(C24:E24)&lt;1,"",COUNT($C$6:E24)&gt;=1,COUNT($C$6:E24))</f>
        <v>36</v>
      </c>
      <c r="L24">
        <f>_xlfn.IFS(COUNT(C24:E24)&lt;1,"",AND(COUNT($C$6:E24)&lt;=9,$C$4&gt;1),$C$4,COUNT(C24:E24)&gt;=1,M24)</f>
        <v>189</v>
      </c>
      <c r="M24">
        <f>IF(COUNT($C$6:E24)&gt;=1,TRUNC(SUM($C$6:E24)/COUNT($C$6:E24)),0)</f>
        <v>189</v>
      </c>
      <c r="N24">
        <f>IF(COUNT($C$6:E24)&lt;=6,0,TRUNC((230-M23)*0.9))</f>
        <v>36</v>
      </c>
      <c r="O24">
        <f>_xlfn.IFS(SUM(C24:E24)&lt;1,"",COUNT($C$6:E24)&gt;9,TRUNC((230-M23)*(0.9)),COUNT($C$6:E24)&lt;=9,0)</f>
        <v>36</v>
      </c>
      <c r="P24">
        <f>_xlfn.IFS(SUM(C24:E24)&lt;1,"",COUNT($C$6:E24)&gt;9,N24*3+H24,COUNT($C$6:E24)&lt;=9,0)</f>
        <v>670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170</v>
      </c>
      <c r="W24">
        <f>IF(COUNT(C24:E24)&lt;1,0,IF(COUNT($C$6:E24)&gt;9,D24+N24,0))</f>
        <v>241</v>
      </c>
      <c r="X24">
        <f>IF(COUNT(C24:E24)&lt;1,0,IF(COUNT($C$6:E24)&gt;9,E24+N24,0))</f>
        <v>259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189</v>
      </c>
      <c r="N25">
        <f>IF(COUNT($C$6:E25)&lt;=6,0,TRUNC((230-M24)*0.9))</f>
        <v>36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189</v>
      </c>
      <c r="N26">
        <f>IF(COUNT($C$6:E26)&lt;=6,0,TRUNC((230-M25)*0.9))</f>
        <v>36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180</v>
      </c>
      <c r="D27">
        <v>180</v>
      </c>
      <c r="E27">
        <v>180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540</v>
      </c>
      <c r="I27">
        <f t="shared" si="5"/>
        <v>180</v>
      </c>
      <c r="J27">
        <f>_xlfn.IFS(SUM(C27:E27)&lt;1,"",SUM(C27:E27)&gt;=1,SUM($C$6:E27))</f>
        <v>7364</v>
      </c>
      <c r="K27">
        <f>_xlfn.IFS(COUNT(C27:E27)&lt;1,"",COUNT($C$6:E27)&gt;=1,COUNT($C$6:E27))</f>
        <v>39</v>
      </c>
      <c r="L27">
        <f>_xlfn.IFS(COUNT(C27:E27)&lt;1,"",AND(COUNT($C$6:E27)&lt;=9,$C$4&gt;1),$C$4,COUNT(C27:E27)&gt;=1,M27)</f>
        <v>188</v>
      </c>
      <c r="M27">
        <f>IF(COUNT($C$6:E27)&gt;=1,TRUNC(SUM($C$6:E27)/COUNT($C$6:E27)),0)</f>
        <v>188</v>
      </c>
      <c r="N27">
        <f>IF(COUNT($C$6:E27)&lt;=6,0,TRUNC((230-M26)*0.9))</f>
        <v>36</v>
      </c>
      <c r="O27">
        <f>_xlfn.IFS(SUM(C27:E27)&lt;1,"",COUNT($C$6:E27)&gt;9,TRUNC((230-M26)*(0.9)),COUNT($C$6:E27)&lt;=9,0)</f>
        <v>36</v>
      </c>
      <c r="P27">
        <f>_xlfn.IFS(SUM(C27:E27)&lt;1,"",COUNT($C$6:E27)&gt;9,N27*3+H27,COUNT($C$6:E27)&lt;=9,0)</f>
        <v>648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216</v>
      </c>
      <c r="W27">
        <f>IF(COUNT(C27:E27)&lt;1,0,IF(COUNT($C$6:E27)&gt;9,D27+N27,0))</f>
        <v>216</v>
      </c>
      <c r="X27">
        <f>IF(COUNT(C27:E27)&lt;1,0,IF(COUNT($C$6:E27)&gt;9,E27+N27,0))</f>
        <v>216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188</v>
      </c>
      <c r="N28">
        <f>IF(COUNT($C$6:E28)&lt;=6,0,TRUNC((230-M27)*0.9))</f>
        <v>37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188</v>
      </c>
      <c r="N29">
        <f>IF(COUNT($C$6:E29)&lt;=6,0,TRUNC((230-M28)*0.9))</f>
        <v>37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188</v>
      </c>
      <c r="N30">
        <f>IF(COUNT($C$6:E30)&lt;=6,0,TRUNC((230-M29)*0.9))</f>
        <v>37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188</v>
      </c>
      <c r="N31">
        <f>IF(COUNT($C$6:E31)&lt;=6,0,TRUNC((230-M30)*0.9))</f>
        <v>37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252</v>
      </c>
      <c r="D32">
        <v>183</v>
      </c>
      <c r="E32">
        <v>276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711</v>
      </c>
      <c r="I32">
        <f t="shared" si="5"/>
        <v>237</v>
      </c>
      <c r="J32">
        <f>_xlfn.IFS(SUM(C32:E32)&lt;1,"",SUM(C32:E32)&gt;=1,SUM($C$6:E32))</f>
        <v>8075</v>
      </c>
      <c r="K32">
        <f>_xlfn.IFS(COUNT(C32:E32)&lt;1,"",COUNT($C$6:E32)&gt;=1,COUNT($C$6:E32))</f>
        <v>42</v>
      </c>
      <c r="L32">
        <f>_xlfn.IFS(COUNT(C32:E32)&lt;1,"",AND(COUNT($C$6:E32)&lt;=9,$C$4&gt;1),$C$4,COUNT(C32:E32)&gt;=1,M32)</f>
        <v>192</v>
      </c>
      <c r="M32">
        <f>IF(COUNT($C$6:E32)&gt;=1,TRUNC(SUM($C$6:E32)/COUNT($C$6:E32)),0)</f>
        <v>192</v>
      </c>
      <c r="N32">
        <f>IF(COUNT($C$6:E32)&lt;=6,0,TRUNC((230-M31)*0.9))</f>
        <v>37</v>
      </c>
      <c r="O32">
        <f>_xlfn.IFS(SUM(C32:E32)&lt;1,"",COUNT($C$6:E32)&gt;9,TRUNC((230-M31)*(0.9)),COUNT($C$6:E32)&lt;=9,0)</f>
        <v>37</v>
      </c>
      <c r="P32">
        <f>_xlfn.IFS(SUM(C32:E32)&lt;1,"",COUNT($C$6:E32)&gt;9,N32*3+H32,COUNT($C$6:E32)&lt;=9,0)</f>
        <v>822</v>
      </c>
      <c r="Q32">
        <f t="shared" si="1"/>
        <v>711</v>
      </c>
      <c r="R32">
        <f t="shared" si="2"/>
        <v>276</v>
      </c>
      <c r="S32">
        <f>IF(COUNT($C$6:E32)&gt;9,IF(P32=MAX($P$6:$P$35),P32," "),"")</f>
        <v>822</v>
      </c>
      <c r="T32">
        <f t="shared" si="3"/>
        <v>313</v>
      </c>
      <c r="V32">
        <f>IF(COUNT(C32:E32)&lt;1,0,IF(COUNT($C$6:E32)&gt;9,C32+N32,0))</f>
        <v>289</v>
      </c>
      <c r="W32">
        <f>IF(COUNT(C32:E32)&lt;1,0,IF(COUNT($C$6:E32)&gt;9,D32+N32,0))</f>
        <v>220</v>
      </c>
      <c r="X32">
        <f>IF(COUNT(C32:E32)&lt;1,0,IF(COUNT($C$6:E32)&gt;9,E32+N32,0))</f>
        <v>313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203</v>
      </c>
      <c r="D33">
        <v>167</v>
      </c>
      <c r="E33">
        <v>177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547</v>
      </c>
      <c r="I33">
        <f t="shared" si="5"/>
        <v>182</v>
      </c>
      <c r="J33">
        <f>_xlfn.IFS(SUM(C33:E33)&lt;1,"",SUM(C33:E33)&gt;=1,SUM($C$6:E33))</f>
        <v>8622</v>
      </c>
      <c r="K33">
        <f>_xlfn.IFS(COUNT(C33:E33)&lt;1,"",COUNT($C$6:E33)&gt;=1,COUNT($C$6:E33))</f>
        <v>45</v>
      </c>
      <c r="L33">
        <f>_xlfn.IFS(COUNT(C33:E33)&lt;1,"",AND(COUNT($C$6:E33)&lt;=9,$C$4&gt;1),$C$4,COUNT(C33:E33)&gt;=1,M33)</f>
        <v>191</v>
      </c>
      <c r="M33">
        <f>IF(COUNT($C$6:E33)&gt;=1,TRUNC(SUM($C$6:E33)/COUNT($C$6:E33)),0)</f>
        <v>191</v>
      </c>
      <c r="N33">
        <f>IF(COUNT($C$6:E33)&lt;=6,0,TRUNC((230-M32)*0.9))</f>
        <v>34</v>
      </c>
      <c r="O33">
        <f>_xlfn.IFS(SUM(C33:E33)&lt;1,"",COUNT($C$6:E33)&gt;9,TRUNC((230-M32)*(0.9)),COUNT($C$6:E33)&lt;=9,0)</f>
        <v>34</v>
      </c>
      <c r="P33">
        <f>_xlfn.IFS(SUM(C33:E33)&lt;1,"",COUNT($C$6:E33)&gt;9,N33*3+H33,COUNT($C$6:E33)&lt;=9,0)</f>
        <v>649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237</v>
      </c>
      <c r="W33">
        <f>IF(COUNT(C33:E33)&lt;1,0,IF(COUNT($C$6:E33)&gt;9,D33+N33,0))</f>
        <v>201</v>
      </c>
      <c r="X33">
        <f>IF(COUNT(C33:E33)&lt;1,0,IF(COUNT($C$6:E33)&gt;9,E33+N33,0))</f>
        <v>211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191</v>
      </c>
      <c r="N34">
        <f>IF(COUNT($C$6:E34)&lt;=6,0,TRUNC((230-M33)*0.9))</f>
        <v>35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191</v>
      </c>
      <c r="N35">
        <f>IF(COUNT($C$6:E35)&lt;=6,0,TRUNC((230-M34)*0.9))</f>
        <v>35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200.26666666666668</v>
      </c>
      <c r="D36" s="2">
        <f>(IF(COUNT(D6:D35)=0," ",(SUM(D6:D35))/COUNT(D6:D35)))</f>
        <v>184.66666666666666</v>
      </c>
      <c r="E36" s="2">
        <f>(IF(COUNT(E6:E35)=0," ",(SUM(E6:E35))/COUNT(E6:E35)))</f>
        <v>189.86666666666667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D9A9-6ED2-402E-8710-6AC54F4D12A3}">
  <sheetPr codeName="Sheet19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18</v>
      </c>
    </row>
    <row r="3" spans="1:29" x14ac:dyDescent="0.2">
      <c r="A3" t="s">
        <v>45</v>
      </c>
      <c r="B3" s="3" t="s">
        <v>62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good</v>
      </c>
      <c r="R3" s="8"/>
      <c r="S3" s="8"/>
    </row>
    <row r="4" spans="1:29" x14ac:dyDescent="0.2">
      <c r="A4" t="s">
        <v>44</v>
      </c>
      <c r="C4">
        <v>150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222</v>
      </c>
      <c r="W5">
        <f>MAX(V6:X35)</f>
        <v>295</v>
      </c>
    </row>
    <row r="6" spans="1:29" x14ac:dyDescent="0.2">
      <c r="A6" t="s">
        <v>7</v>
      </c>
      <c r="B6" s="7">
        <f>Calendar!B6</f>
        <v>43348</v>
      </c>
      <c r="C6">
        <v>150</v>
      </c>
      <c r="D6">
        <v>132</v>
      </c>
      <c r="E6">
        <v>115</v>
      </c>
      <c r="H6">
        <f t="shared" ref="H6:H35" si="0">IF(COUNT(C6:E6)&lt;1," ",SUM(C6:E6))</f>
        <v>397</v>
      </c>
      <c r="I6">
        <f>IF(COUNT(C6:E6)&lt;1," ",TRUNC(H6/COUNT(C6:E6)))</f>
        <v>132</v>
      </c>
      <c r="J6">
        <f>_xlfn.IFS(SUM(C6:E6)&lt;1,"",SUM(C6:E6)&gt;=1,SUM($C$6:E6))</f>
        <v>397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150</v>
      </c>
      <c r="M6">
        <f>IF(COUNT($C$6:E6)&gt;=1,TRUNC(SUM($C$6:E6)/COUNT($C$6:E6)),0)</f>
        <v>132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120</v>
      </c>
      <c r="D7">
        <v>174</v>
      </c>
      <c r="E7">
        <v>109</v>
      </c>
      <c r="H7">
        <f t="shared" si="0"/>
        <v>403</v>
      </c>
      <c r="I7">
        <f t="shared" ref="I7:I35" si="5">IF(COUNT(C7:E7)&lt;1," ",TRUNC(H7/COUNT(C7:E7)))</f>
        <v>134</v>
      </c>
      <c r="J7">
        <f>_xlfn.IFS(SUM(C7:E7)&lt;1,"",SUM(C7:E7)&gt;=1,SUM($C$6:E7))</f>
        <v>800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150</v>
      </c>
      <c r="M7">
        <f>IF(COUNT($C$6:E7)&gt;=1,TRUNC(SUM($C$6:E7)/COUNT($C$6:E7)),0)</f>
        <v>133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149</v>
      </c>
      <c r="D8">
        <v>196</v>
      </c>
      <c r="E8">
        <v>155</v>
      </c>
      <c r="H8">
        <f t="shared" si="0"/>
        <v>500</v>
      </c>
      <c r="I8">
        <f t="shared" si="5"/>
        <v>166</v>
      </c>
      <c r="J8">
        <f>_xlfn.IFS(SUM(C8:E8)&lt;1,"",SUM(C8:E8)&gt;=1,SUM($C$6:E8))</f>
        <v>1300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150</v>
      </c>
      <c r="M8">
        <f>IF(COUNT($C$6:E8)&gt;=1,TRUNC(SUM($C$6:E8)/COUNT($C$6:E8)),0)</f>
        <v>144</v>
      </c>
      <c r="N8">
        <f>IF(COUNT($C$6:E8)&lt;=6,0,TRUNC((230-M7)*0.9))</f>
        <v>87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105</v>
      </c>
      <c r="D9">
        <v>130</v>
      </c>
      <c r="E9">
        <v>136</v>
      </c>
      <c r="H9">
        <f t="shared" si="0"/>
        <v>371</v>
      </c>
      <c r="I9">
        <f t="shared" si="5"/>
        <v>123</v>
      </c>
      <c r="J9">
        <f>_xlfn.IFS(SUM(C9:E9)&lt;1,"",SUM(C9:E9)&gt;=1,SUM($C$6:E9))</f>
        <v>1671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139</v>
      </c>
      <c r="M9">
        <f>IF(COUNT($C$6:E9)&gt;=1,TRUNC(SUM($C$6:E9)/COUNT($C$6:E9)),0)</f>
        <v>139</v>
      </c>
      <c r="N9">
        <f>IF(COUNT($C$6:E9)&lt;=6,0,TRUNC((230-M8)*0.9))</f>
        <v>77</v>
      </c>
      <c r="O9">
        <f>_xlfn.IFS(SUM(C9:E9)&lt;1,"",COUNT($C$6:E9)&gt;9,TRUNC((230-M8)*(0.9)),COUNT($C$6:E9)&lt;=9,0)</f>
        <v>77</v>
      </c>
      <c r="P9">
        <f>_xlfn.IFS(SUM(C9:E9)&lt;1,"",COUNT($C$6:E9)&gt;9,N9*3+H9,COUNT($C$6:E9)&lt;=9,0)</f>
        <v>602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182</v>
      </c>
      <c r="W9">
        <f>IF(COUNT(C9:E9)&lt;1,0,IF(COUNT($C$6:E9)&gt;9,D9+N9,0))</f>
        <v>207</v>
      </c>
      <c r="X9">
        <f>IF(COUNT(C9:E9)&lt;1,0,IF(COUNT($C$6:E9)&gt;9,E9+N9,0))</f>
        <v>213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114</v>
      </c>
      <c r="D10">
        <v>174</v>
      </c>
      <c r="E10">
        <v>160</v>
      </c>
      <c r="F10" t="str">
        <f>IF(COUNT(C10:E10)&lt;1," ",IF(AND(C10&gt;M9,D10&gt;M9,E10&gt;M9,COUNT($C$6:E9)&gt;=12),"*"," "))</f>
        <v xml:space="preserve"> </v>
      </c>
      <c r="H10">
        <f t="shared" si="0"/>
        <v>448</v>
      </c>
      <c r="I10">
        <f t="shared" si="5"/>
        <v>149</v>
      </c>
      <c r="J10">
        <f>_xlfn.IFS(SUM(C10:E10)&lt;1,"",SUM(C10:E10)&gt;=1,SUM($C$6:E10))</f>
        <v>2119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141</v>
      </c>
      <c r="M10">
        <f>IF(COUNT($C$6:E10)&gt;=1,TRUNC(SUM($C$6:E10)/COUNT($C$6:E10)),0)</f>
        <v>141</v>
      </c>
      <c r="N10">
        <f>IF(COUNT($C$6:E10)&lt;=6,0,TRUNC((230-M9)*0.9))</f>
        <v>81</v>
      </c>
      <c r="O10">
        <f>_xlfn.IFS(SUM(C10:E10)&lt;1,"",COUNT($C$6:E10)&gt;9,TRUNC((230-M9)*(0.9)),COUNT($C$6:E10)&lt;=9,0)</f>
        <v>81</v>
      </c>
      <c r="P10">
        <f>_xlfn.IFS(SUM(C10:E10)&lt;1,"",COUNT($C$6:E10)&gt;9,N10*3+H10,COUNT($C$6:E10)&lt;=9,0)</f>
        <v>691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195</v>
      </c>
      <c r="W10">
        <f>IF(COUNT(C10:E10)&lt;1,0,IF(COUNT($C$6:E10)&gt;9,D10+N10,0))</f>
        <v>255</v>
      </c>
      <c r="X10">
        <f>IF(COUNT(C10:E10)&lt;1,0,IF(COUNT($C$6:E10)&gt;9,E10+N10,0))</f>
        <v>241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155</v>
      </c>
      <c r="D11">
        <v>131</v>
      </c>
      <c r="E11">
        <v>116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402</v>
      </c>
      <c r="I11">
        <f t="shared" si="5"/>
        <v>134</v>
      </c>
      <c r="J11">
        <f>_xlfn.IFS(SUM(C11:E11)&lt;1,"",SUM(C11:E11)&gt;=1,SUM($C$6:E11))</f>
        <v>2521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140</v>
      </c>
      <c r="M11">
        <f>IF(COUNT($C$6:E11)&gt;=1,TRUNC(SUM($C$6:E11)/COUNT($C$6:E11)),0)</f>
        <v>140</v>
      </c>
      <c r="N11">
        <f>IF(COUNT($C$6:E11)&lt;=6,0,TRUNC((230-M10)*0.9))</f>
        <v>80</v>
      </c>
      <c r="O11">
        <f>_xlfn.IFS(SUM(C11:E11)&lt;1,"",COUNT($C$6:E11)&gt;9,TRUNC((230-M10)*(0.9)),COUNT($C$6:E11)&lt;=9,0)</f>
        <v>80</v>
      </c>
      <c r="P11">
        <f>_xlfn.IFS(SUM(C11:E11)&lt;1,"",COUNT($C$6:E11)&gt;9,N11*3+H11,COUNT($C$6:E11)&lt;=9,0)</f>
        <v>642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235</v>
      </c>
      <c r="W11">
        <f>IF(COUNT(C11:E11)&lt;1,0,IF(COUNT($C$6:E11)&gt;9,D11+N11,0))</f>
        <v>211</v>
      </c>
      <c r="X11">
        <f>IF(COUNT(C11:E11)&lt;1,0,IF(COUNT($C$6:E11)&gt;9,E11+N11,0))</f>
        <v>196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147</v>
      </c>
      <c r="D12">
        <v>192</v>
      </c>
      <c r="E12">
        <v>143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482</v>
      </c>
      <c r="I12">
        <f t="shared" si="5"/>
        <v>160</v>
      </c>
      <c r="J12">
        <f>_xlfn.IFS(SUM(C12:E12)&lt;1,"",SUM(C12:E12)&gt;=1,SUM($C$6:E12))</f>
        <v>3003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143</v>
      </c>
      <c r="M12">
        <f>IF(COUNT($C$6:E12)&gt;=1,TRUNC(SUM($C$6:E12)/COUNT($C$6:E12)),0)</f>
        <v>143</v>
      </c>
      <c r="N12">
        <f>IF(COUNT($C$6:E12)&lt;=6,0,TRUNC((230-M11)*0.9))</f>
        <v>81</v>
      </c>
      <c r="O12">
        <f>_xlfn.IFS(SUM(C12:E12)&lt;1,"",COUNT($C$6:E12)&gt;9,TRUNC((230-M11)*(0.9)),COUNT($C$6:E12)&lt;=9,0)</f>
        <v>81</v>
      </c>
      <c r="P12">
        <f>_xlfn.IFS(SUM(C12:E12)&lt;1,"",COUNT($C$6:E12)&gt;9,N12*3+H12,COUNT($C$6:E12)&lt;=9,0)</f>
        <v>725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228</v>
      </c>
      <c r="W12">
        <f>IF(COUNT(C12:E12)&lt;1,0,IF(COUNT($C$6:E12)&gt;9,D12+N12,0))</f>
        <v>273</v>
      </c>
      <c r="X12">
        <f>IF(COUNT(C12:E12)&lt;1,0,IF(COUNT($C$6:E12)&gt;9,E12+N12,0))</f>
        <v>224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122</v>
      </c>
      <c r="D13">
        <v>151</v>
      </c>
      <c r="E13">
        <v>148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421</v>
      </c>
      <c r="I13">
        <f t="shared" si="5"/>
        <v>140</v>
      </c>
      <c r="J13">
        <f>_xlfn.IFS(SUM(C13:E13)&lt;1,"",SUM(C13:E13)&gt;=1,SUM($C$6:E13))</f>
        <v>3424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142</v>
      </c>
      <c r="M13">
        <f>IF(COUNT($C$6:E13)&gt;=1,TRUNC(SUM($C$6:E13)/COUNT($C$6:E13)),0)</f>
        <v>142</v>
      </c>
      <c r="N13">
        <f>IF(COUNT($C$6:E13)&lt;=6,0,TRUNC((230-M12)*0.9))</f>
        <v>78</v>
      </c>
      <c r="O13">
        <f>_xlfn.IFS(SUM(C13:E13)&lt;1,"",COUNT($C$6:E13)&gt;9,TRUNC((230-M12)*(0.9)),COUNT($C$6:E13)&lt;=9,0)</f>
        <v>78</v>
      </c>
      <c r="P13">
        <f>_xlfn.IFS(SUM(C13:E13)&lt;1,"",COUNT($C$6:E13)&gt;9,N13*3+H13,COUNT($C$6:E13)&lt;=9,0)</f>
        <v>655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200</v>
      </c>
      <c r="W13">
        <f>IF(COUNT(C13:E13)&lt;1,0,IF(COUNT($C$6:E13)&gt;9,D13+N13,0))</f>
        <v>229</v>
      </c>
      <c r="X13">
        <f>IF(COUNT(C13:E13)&lt;1,0,IF(COUNT($C$6:E13)&gt;9,E13+N13,0))</f>
        <v>226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160</v>
      </c>
      <c r="D14">
        <v>139</v>
      </c>
      <c r="E14">
        <v>131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430</v>
      </c>
      <c r="I14">
        <f t="shared" si="5"/>
        <v>143</v>
      </c>
      <c r="J14">
        <f>_xlfn.IFS(SUM(C14:E14)&lt;1,"",SUM(C14:E14)&gt;=1,SUM($C$6:E14))</f>
        <v>3854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142</v>
      </c>
      <c r="M14">
        <f>IF(COUNT($C$6:E14)&gt;=1,TRUNC(SUM($C$6:E14)/COUNT($C$6:E14)),0)</f>
        <v>142</v>
      </c>
      <c r="N14">
        <f>IF(COUNT($C$6:E14)&lt;=6,0,TRUNC((230-M13)*0.9))</f>
        <v>79</v>
      </c>
      <c r="O14">
        <f>_xlfn.IFS(SUM(C14:E14)&lt;1,"",COUNT($C$6:E14)&gt;9,TRUNC((230-M13)*(0.9)),COUNT($C$6:E14)&lt;=9,0)</f>
        <v>79</v>
      </c>
      <c r="P14">
        <f>_xlfn.IFS(SUM(C14:E14)&lt;1,"",COUNT($C$6:E14)&gt;9,N14*3+H14,COUNT($C$6:E14)&lt;=9,0)</f>
        <v>667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239</v>
      </c>
      <c r="W14">
        <f>IF(COUNT(C14:E14)&lt;1,0,IF(COUNT($C$6:E14)&gt;9,D14+N14,0))</f>
        <v>218</v>
      </c>
      <c r="X14">
        <f>IF(COUNT(C14:E14)&lt;1,0,IF(COUNT($C$6:E14)&gt;9,E14+N14,0))</f>
        <v>210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149</v>
      </c>
      <c r="D15">
        <v>198</v>
      </c>
      <c r="E15">
        <v>163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510</v>
      </c>
      <c r="I15">
        <f t="shared" si="5"/>
        <v>170</v>
      </c>
      <c r="J15">
        <f>_xlfn.IFS(SUM(C15:E15)&lt;1,"",SUM(C15:E15)&gt;=1,SUM($C$6:E15))</f>
        <v>4364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145</v>
      </c>
      <c r="M15">
        <f>IF(COUNT($C$6:E15)&gt;=1,TRUNC(SUM($C$6:E15)/COUNT($C$6:E15)),0)</f>
        <v>145</v>
      </c>
      <c r="N15">
        <f>IF(COUNT($C$6:E15)&lt;=6,0,TRUNC((230-M14)*0.9))</f>
        <v>79</v>
      </c>
      <c r="O15">
        <f>_xlfn.IFS(SUM(C15:E15)&lt;1,"",COUNT($C$6:E15)&gt;9,TRUNC((230-M14)*(0.9)),COUNT($C$6:E15)&lt;=9,0)</f>
        <v>79</v>
      </c>
      <c r="P15">
        <f>_xlfn.IFS(SUM(C15:E15)&lt;1,"",COUNT($C$6:E15)&gt;9,N15*3+H15,COUNT($C$6:E15)&lt;=9,0)</f>
        <v>747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228</v>
      </c>
      <c r="W15">
        <f>IF(COUNT(C15:E15)&lt;1,0,IF(COUNT($C$6:E15)&gt;9,D15+N15,0))</f>
        <v>277</v>
      </c>
      <c r="X15">
        <f>IF(COUNT(C15:E15)&lt;1,0,IF(COUNT($C$6:E15)&gt;9,E15+N15,0))</f>
        <v>242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140</v>
      </c>
      <c r="D16">
        <v>158</v>
      </c>
      <c r="E16">
        <v>164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462</v>
      </c>
      <c r="I16">
        <f t="shared" si="5"/>
        <v>154</v>
      </c>
      <c r="J16">
        <f>_xlfn.IFS(SUM(C16:E16)&lt;1,"",SUM(C16:E16)&gt;=1,SUM($C$6:E16))</f>
        <v>4826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146</v>
      </c>
      <c r="M16">
        <f>IF(COUNT($C$6:E16)&gt;=1,TRUNC(SUM($C$6:E16)/COUNT($C$6:E16)),0)</f>
        <v>146</v>
      </c>
      <c r="N16">
        <f>IF(COUNT($C$6:E16)&lt;=6,0,TRUNC((230-M15)*0.9))</f>
        <v>76</v>
      </c>
      <c r="O16">
        <f>_xlfn.IFS(SUM(C16:E16)&lt;1,"",COUNT($C$6:E16)&gt;9,TRUNC((230-M15)*(0.9)),COUNT($C$6:E16)&lt;=9,0)</f>
        <v>76</v>
      </c>
      <c r="P16">
        <f>_xlfn.IFS(SUM(C16:E16)&lt;1,"",COUNT($C$6:E16)&gt;9,N16*3+H16,COUNT($C$6:E16)&lt;=9,0)</f>
        <v>690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216</v>
      </c>
      <c r="W16">
        <f>IF(COUNT(C16:E16)&lt;1,0,IF(COUNT($C$6:E16)&gt;9,D16+N16,0))</f>
        <v>234</v>
      </c>
      <c r="X16">
        <f>IF(COUNT(C16:E16)&lt;1,0,IF(COUNT($C$6:E16)&gt;9,E16+N16,0))</f>
        <v>240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171</v>
      </c>
      <c r="D17">
        <v>141</v>
      </c>
      <c r="E17">
        <v>145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457</v>
      </c>
      <c r="I17">
        <f t="shared" si="5"/>
        <v>152</v>
      </c>
      <c r="J17">
        <f>_xlfn.IFS(SUM(C17:E17)&lt;1,"",SUM(C17:E17)&gt;=1,SUM($C$6:E17))</f>
        <v>5283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146</v>
      </c>
      <c r="M17">
        <f>IF(COUNT($C$6:E17)&gt;=1,TRUNC(SUM($C$6:E17)/COUNT($C$6:E17)),0)</f>
        <v>146</v>
      </c>
      <c r="N17">
        <f>IF(COUNT($C$6:E17)&lt;=6,0,TRUNC((230-M16)*0.9))</f>
        <v>75</v>
      </c>
      <c r="O17">
        <f>_xlfn.IFS(SUM(C17:E17)&lt;1,"",COUNT($C$6:E17)&gt;9,TRUNC((230-M16)*(0.9)),COUNT($C$6:E17)&lt;=9,0)</f>
        <v>75</v>
      </c>
      <c r="P17">
        <f>_xlfn.IFS(SUM(C17:E17)&lt;1,"",COUNT($C$6:E17)&gt;9,N17*3+H17,COUNT($C$6:E17)&lt;=9,0)</f>
        <v>682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246</v>
      </c>
      <c r="W17">
        <f>IF(COUNT(C17:E17)&lt;1,0,IF(COUNT($C$6:E17)&gt;9,D17+N17,0))</f>
        <v>216</v>
      </c>
      <c r="X17">
        <f>IF(COUNT(C17:E17)&lt;1,0,IF(COUNT($C$6:E17)&gt;9,E17+N17,0))</f>
        <v>220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143</v>
      </c>
      <c r="D18">
        <v>129</v>
      </c>
      <c r="E18">
        <v>157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429</v>
      </c>
      <c r="I18">
        <f t="shared" si="5"/>
        <v>143</v>
      </c>
      <c r="J18">
        <f>_xlfn.IFS(SUM(C18:E18)&lt;1,"",SUM(C18:E18)&gt;=1,SUM($C$6:E18))</f>
        <v>5712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146</v>
      </c>
      <c r="M18">
        <f>IF(COUNT($C$6:E18)&gt;=1,TRUNC(SUM($C$6:E18)/COUNT($C$6:E18)),0)</f>
        <v>146</v>
      </c>
      <c r="N18">
        <f>IF(COUNT($C$6:E18)&lt;=6,0,TRUNC((230-M17)*0.9))</f>
        <v>75</v>
      </c>
      <c r="O18">
        <f>_xlfn.IFS(SUM(C18:E18)&lt;1,"",COUNT($C$6:E18)&gt;9,TRUNC((230-M17)*(0.9)),COUNT($C$6:E18)&lt;=9,0)</f>
        <v>75</v>
      </c>
      <c r="P18">
        <f>_xlfn.IFS(SUM(C18:E18)&lt;1,"",COUNT($C$6:E18)&gt;9,N18*3+H18,COUNT($C$6:E18)&lt;=9,0)</f>
        <v>654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218</v>
      </c>
      <c r="W18">
        <f>IF(COUNT(C18:E18)&lt;1,0,IF(COUNT($C$6:E18)&gt;9,D18+N18,0))</f>
        <v>204</v>
      </c>
      <c r="X18">
        <f>IF(COUNT(C18:E18)&lt;1,0,IF(COUNT($C$6:E18)&gt;9,E18+N18,0))</f>
        <v>232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136</v>
      </c>
      <c r="D19">
        <v>170</v>
      </c>
      <c r="E19">
        <v>201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507</v>
      </c>
      <c r="I19">
        <f t="shared" si="5"/>
        <v>169</v>
      </c>
      <c r="J19">
        <f>_xlfn.IFS(SUM(C19:E19)&lt;1,"",SUM(C19:E19)&gt;=1,SUM($C$6:E19))</f>
        <v>6219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148</v>
      </c>
      <c r="M19">
        <f>IF(COUNT($C$6:E19)&gt;=1,TRUNC(SUM($C$6:E19)/COUNT($C$6:E19)),0)</f>
        <v>148</v>
      </c>
      <c r="N19">
        <f>IF(COUNT($C$6:E19)&lt;=6,0,TRUNC((230-M18)*0.9))</f>
        <v>75</v>
      </c>
      <c r="O19">
        <f>_xlfn.IFS(SUM(C19:E19)&lt;1,"",COUNT($C$6:E19)&gt;9,TRUNC((230-M18)*(0.9)),COUNT($C$6:E19)&lt;=9,0)</f>
        <v>75</v>
      </c>
      <c r="P19">
        <f>_xlfn.IFS(SUM(C19:E19)&lt;1,"",COUNT($C$6:E19)&gt;9,N19*3+H19,COUNT($C$6:E19)&lt;=9,0)</f>
        <v>732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211</v>
      </c>
      <c r="W19">
        <f>IF(COUNT(C19:E19)&lt;1,0,IF(COUNT($C$6:E19)&gt;9,D19+N19,0))</f>
        <v>245</v>
      </c>
      <c r="X19">
        <f>IF(COUNT(C19:E19)&lt;1,0,IF(COUNT($C$6:E19)&gt;9,E19+N19,0))</f>
        <v>276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164</v>
      </c>
      <c r="D20">
        <v>161</v>
      </c>
      <c r="E20">
        <v>120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445</v>
      </c>
      <c r="I20">
        <f t="shared" si="5"/>
        <v>148</v>
      </c>
      <c r="J20">
        <f>_xlfn.IFS(SUM(C20:E20)&lt;1,"",SUM(C20:E20)&gt;=1,SUM($C$6:E20))</f>
        <v>6664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148</v>
      </c>
      <c r="M20">
        <f>IF(COUNT($C$6:E20)&gt;=1,TRUNC(SUM($C$6:E20)/COUNT($C$6:E20)),0)</f>
        <v>148</v>
      </c>
      <c r="N20">
        <f>IF(COUNT($C$6:E20)&lt;=6,0,TRUNC((230-M19)*0.9))</f>
        <v>73</v>
      </c>
      <c r="O20">
        <f>_xlfn.IFS(SUM(C20:E20)&lt;1,"",COUNT($C$6:E20)&gt;9,TRUNC((230-M19)*(0.9)),COUNT($C$6:E20)&lt;=9,0)</f>
        <v>73</v>
      </c>
      <c r="P20">
        <f>_xlfn.IFS(SUM(C20:E20)&lt;1,"",COUNT($C$6:E20)&gt;9,N20*3+H20,COUNT($C$6:E20)&lt;=9,0)</f>
        <v>664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237</v>
      </c>
      <c r="W20">
        <f>IF(COUNT(C20:E20)&lt;1,0,IF(COUNT($C$6:E20)&gt;9,D20+N20,0))</f>
        <v>234</v>
      </c>
      <c r="X20">
        <f>IF(COUNT(C20:E20)&lt;1,0,IF(COUNT($C$6:E20)&gt;9,E20+N20,0))</f>
        <v>193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134</v>
      </c>
      <c r="D21">
        <v>173</v>
      </c>
      <c r="E21">
        <v>222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529</v>
      </c>
      <c r="I21">
        <f t="shared" si="5"/>
        <v>176</v>
      </c>
      <c r="J21">
        <f>_xlfn.IFS(SUM(C21:E21)&lt;1,"",SUM(C21:E21)&gt;=1,SUM($C$6:E21))</f>
        <v>7193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149</v>
      </c>
      <c r="M21">
        <f>IF(COUNT($C$6:E21)&gt;=1,TRUNC(SUM($C$6:E21)/COUNT($C$6:E21)),0)</f>
        <v>149</v>
      </c>
      <c r="N21">
        <f>IF(COUNT($C$6:E21)&lt;=6,0,TRUNC((230-M20)*0.9))</f>
        <v>73</v>
      </c>
      <c r="O21">
        <f>_xlfn.IFS(SUM(C21:E21)&lt;1,"",COUNT($C$6:E21)&gt;9,TRUNC((230-M20)*(0.9)),COUNT($C$6:E21)&lt;=9,0)</f>
        <v>73</v>
      </c>
      <c r="P21">
        <f>_xlfn.IFS(SUM(C21:E21)&lt;1,"",COUNT($C$6:E21)&gt;9,N21*3+H21,COUNT($C$6:E21)&lt;=9,0)</f>
        <v>748</v>
      </c>
      <c r="Q21" t="str">
        <f t="shared" si="1"/>
        <v xml:space="preserve"> </v>
      </c>
      <c r="R21">
        <f t="shared" si="2"/>
        <v>222</v>
      </c>
      <c r="S21" t="str">
        <f>IF(COUNT($C$6:E21)&gt;9,IF(P21=MAX($P$6:$P$35),P21," "),"")</f>
        <v xml:space="preserve"> </v>
      </c>
      <c r="T21">
        <f t="shared" si="3"/>
        <v>295</v>
      </c>
      <c r="V21">
        <f>IF(COUNT(C21:E21)&lt;1,0,IF(COUNT($C$6:E21)&gt;9,C21+N21,0))</f>
        <v>207</v>
      </c>
      <c r="W21">
        <f>IF(COUNT(C21:E21)&lt;1,0,IF(COUNT($C$6:E21)&gt;9,D21+N21,0))</f>
        <v>246</v>
      </c>
      <c r="X21">
        <f>IF(COUNT(C21:E21)&lt;1,0,IF(COUNT($C$6:E21)&gt;9,E21+N21,0))</f>
        <v>295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176</v>
      </c>
      <c r="D22">
        <v>133</v>
      </c>
      <c r="E22">
        <v>160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469</v>
      </c>
      <c r="I22">
        <f t="shared" si="5"/>
        <v>156</v>
      </c>
      <c r="J22">
        <f>_xlfn.IFS(SUM(C22:E22)&lt;1,"",SUM(C22:E22)&gt;=1,SUM($C$6:E22))</f>
        <v>7662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150</v>
      </c>
      <c r="M22">
        <f>IF(COUNT($C$6:E22)&gt;=1,TRUNC(SUM($C$6:E22)/COUNT($C$6:E22)),0)</f>
        <v>150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685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248</v>
      </c>
      <c r="W22">
        <f>IF(COUNT(C22:E22)&lt;1,0,IF(COUNT($C$6:E22)&gt;9,D22+N22,0))</f>
        <v>205</v>
      </c>
      <c r="X22">
        <f>IF(COUNT(C22:E22)&lt;1,0,IF(COUNT($C$6:E22)&gt;9,E22+N22,0))</f>
        <v>232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156</v>
      </c>
      <c r="D23">
        <v>173</v>
      </c>
      <c r="E23">
        <v>176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505</v>
      </c>
      <c r="I23">
        <f t="shared" si="5"/>
        <v>168</v>
      </c>
      <c r="J23">
        <f>_xlfn.IFS(SUM(C23:E23)&lt;1,"",SUM(C23:E23)&gt;=1,SUM($C$6:E23))</f>
        <v>8167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151</v>
      </c>
      <c r="M23">
        <f>IF(COUNT($C$6:E23)&gt;=1,TRUNC(SUM($C$6:E23)/COUNT($C$6:E23)),0)</f>
        <v>151</v>
      </c>
      <c r="N23">
        <f>IF(COUNT($C$6:E23)&lt;=6,0,TRUNC((230-M22)*0.9))</f>
        <v>72</v>
      </c>
      <c r="O23">
        <f>_xlfn.IFS(SUM(C23:E23)&lt;1,"",COUNT($C$6:E23)&gt;9,TRUNC((230-M22)*(0.9)),COUNT($C$6:E23)&lt;=9,0)</f>
        <v>72</v>
      </c>
      <c r="P23">
        <f>_xlfn.IFS(SUM(C23:E23)&lt;1,"",COUNT($C$6:E23)&gt;9,N23*3+H23,COUNT($C$6:E23)&lt;=9,0)</f>
        <v>721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228</v>
      </c>
      <c r="W23">
        <f>IF(COUNT(C23:E23)&lt;1,0,IF(COUNT($C$6:E23)&gt;9,D23+N23,0))</f>
        <v>245</v>
      </c>
      <c r="X23">
        <f>IF(COUNT(C23:E23)&lt;1,0,IF(COUNT($C$6:E23)&gt;9,E23+N23,0))</f>
        <v>248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176</v>
      </c>
      <c r="D24">
        <v>212</v>
      </c>
      <c r="E24">
        <v>151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>*</v>
      </c>
      <c r="H24">
        <f t="shared" si="0"/>
        <v>539</v>
      </c>
      <c r="I24">
        <f t="shared" si="5"/>
        <v>179</v>
      </c>
      <c r="J24">
        <f>_xlfn.IFS(SUM(C24:E24)&lt;1,"",SUM(C24:E24)&gt;=1,SUM($C$6:E24))</f>
        <v>8706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152</v>
      </c>
      <c r="M24">
        <f>IF(COUNT($C$6:E24)&gt;=1,TRUNC(SUM($C$6:E24)/COUNT($C$6:E24)),0)</f>
        <v>152</v>
      </c>
      <c r="N24">
        <f>IF(COUNT($C$6:E24)&lt;=6,0,TRUNC((230-M23)*0.9))</f>
        <v>71</v>
      </c>
      <c r="O24">
        <f>_xlfn.IFS(SUM(C24:E24)&lt;1,"",COUNT($C$6:E24)&gt;9,TRUNC((230-M23)*(0.9)),COUNT($C$6:E24)&lt;=9,0)</f>
        <v>71</v>
      </c>
      <c r="P24">
        <f>_xlfn.IFS(SUM(C24:E24)&lt;1,"",COUNT($C$6:E24)&gt;9,N24*3+H24,COUNT($C$6:E24)&lt;=9,0)</f>
        <v>752</v>
      </c>
      <c r="Q24">
        <f t="shared" si="1"/>
        <v>539</v>
      </c>
      <c r="R24" t="str">
        <f t="shared" si="2"/>
        <v xml:space="preserve"> </v>
      </c>
      <c r="S24">
        <f>IF(COUNT($C$6:E24)&gt;9,IF(P24=MAX($P$6:$P$35),P24," "),"")</f>
        <v>752</v>
      </c>
      <c r="T24" t="str">
        <f t="shared" si="3"/>
        <v xml:space="preserve"> </v>
      </c>
      <c r="V24">
        <f>IF(COUNT(C24:E24)&lt;1,0,IF(COUNT($C$6:E24)&gt;9,C24+N24,0))</f>
        <v>247</v>
      </c>
      <c r="W24">
        <f>IF(COUNT(C24:E24)&lt;1,0,IF(COUNT($C$6:E24)&gt;9,D24+N24,0))</f>
        <v>283</v>
      </c>
      <c r="X24">
        <f>IF(COUNT(C24:E24)&lt;1,0,IF(COUNT($C$6:E24)&gt;9,E24+N24,0))</f>
        <v>222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140</v>
      </c>
      <c r="D25">
        <v>153</v>
      </c>
      <c r="E25">
        <v>156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449</v>
      </c>
      <c r="I25">
        <f t="shared" si="5"/>
        <v>149</v>
      </c>
      <c r="J25">
        <f>_xlfn.IFS(SUM(C25:E25)&lt;1,"",SUM(C25:E25)&gt;=1,SUM($C$6:E25))</f>
        <v>9155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152</v>
      </c>
      <c r="M25">
        <f>IF(COUNT($C$6:E25)&gt;=1,TRUNC(SUM($C$6:E25)/COUNT($C$6:E25)),0)</f>
        <v>152</v>
      </c>
      <c r="N25">
        <f>IF(COUNT($C$6:E25)&lt;=6,0,TRUNC((230-M24)*0.9))</f>
        <v>70</v>
      </c>
      <c r="O25">
        <f>_xlfn.IFS(SUM(C25:E25)&lt;1,"",COUNT($C$6:E25)&gt;9,TRUNC((230-M24)*(0.9)),COUNT($C$6:E25)&lt;=9,0)</f>
        <v>70</v>
      </c>
      <c r="P25">
        <f>_xlfn.IFS(SUM(C25:E25)&lt;1,"",COUNT($C$6:E25)&gt;9,N25*3+H25,COUNT($C$6:E25)&lt;=9,0)</f>
        <v>659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210</v>
      </c>
      <c r="W25">
        <f>IF(COUNT(C25:E25)&lt;1,0,IF(COUNT($C$6:E25)&gt;9,D25+N25,0))</f>
        <v>223</v>
      </c>
      <c r="X25">
        <f>IF(COUNT(C25:E25)&lt;1,0,IF(COUNT($C$6:E25)&gt;9,E25+N25,0))</f>
        <v>226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138</v>
      </c>
      <c r="D26">
        <v>102</v>
      </c>
      <c r="E26">
        <v>128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368</v>
      </c>
      <c r="I26">
        <f t="shared" si="5"/>
        <v>122</v>
      </c>
      <c r="J26">
        <f>_xlfn.IFS(SUM(C26:E26)&lt;1,"",SUM(C26:E26)&gt;=1,SUM($C$6:E26))</f>
        <v>9523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151</v>
      </c>
      <c r="M26">
        <f>IF(COUNT($C$6:E26)&gt;=1,TRUNC(SUM($C$6:E26)/COUNT($C$6:E26)),0)</f>
        <v>151</v>
      </c>
      <c r="N26">
        <f>IF(COUNT($C$6:E26)&lt;=6,0,TRUNC((230-M25)*0.9))</f>
        <v>70</v>
      </c>
      <c r="O26">
        <f>_xlfn.IFS(SUM(C26:E26)&lt;1,"",COUNT($C$6:E26)&gt;9,TRUNC((230-M25)*(0.9)),COUNT($C$6:E26)&lt;=9,0)</f>
        <v>70</v>
      </c>
      <c r="P26">
        <f>_xlfn.IFS(SUM(C26:E26)&lt;1,"",COUNT($C$6:E26)&gt;9,N26*3+H26,COUNT($C$6:E26)&lt;=9,0)</f>
        <v>578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208</v>
      </c>
      <c r="W26">
        <f>IF(COUNT(C26:E26)&lt;1,0,IF(COUNT($C$6:E26)&gt;9,D26+N26,0))</f>
        <v>172</v>
      </c>
      <c r="X26">
        <f>IF(COUNT(C26:E26)&lt;1,0,IF(COUNT($C$6:E26)&gt;9,E26+N26,0))</f>
        <v>198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177</v>
      </c>
      <c r="D27">
        <v>124</v>
      </c>
      <c r="E27">
        <v>181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482</v>
      </c>
      <c r="I27">
        <f t="shared" si="5"/>
        <v>160</v>
      </c>
      <c r="J27">
        <f>_xlfn.IFS(SUM(C27:E27)&lt;1,"",SUM(C27:E27)&gt;=1,SUM($C$6:E27))</f>
        <v>10005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151</v>
      </c>
      <c r="M27">
        <f>IF(COUNT($C$6:E27)&gt;=1,TRUNC(SUM($C$6:E27)/COUNT($C$6:E27)),0)</f>
        <v>151</v>
      </c>
      <c r="N27">
        <f>IF(COUNT($C$6:E27)&lt;=6,0,TRUNC((230-M26)*0.9))</f>
        <v>71</v>
      </c>
      <c r="O27">
        <f>_xlfn.IFS(SUM(C27:E27)&lt;1,"",COUNT($C$6:E27)&gt;9,TRUNC((230-M26)*(0.9)),COUNT($C$6:E27)&lt;=9,0)</f>
        <v>71</v>
      </c>
      <c r="P27">
        <f>_xlfn.IFS(SUM(C27:E27)&lt;1,"",COUNT($C$6:E27)&gt;9,N27*3+H27,COUNT($C$6:E27)&lt;=9,0)</f>
        <v>695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248</v>
      </c>
      <c r="W27">
        <f>IF(COUNT(C27:E27)&lt;1,0,IF(COUNT($C$6:E27)&gt;9,D27+N27,0))</f>
        <v>195</v>
      </c>
      <c r="X27">
        <f>IF(COUNT(C27:E27)&lt;1,0,IF(COUNT($C$6:E27)&gt;9,E27+N27,0))</f>
        <v>252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162</v>
      </c>
      <c r="D28">
        <v>157</v>
      </c>
      <c r="E28">
        <v>139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458</v>
      </c>
      <c r="I28">
        <f t="shared" si="5"/>
        <v>152</v>
      </c>
      <c r="J28">
        <f>_xlfn.IFS(SUM(C28:E28)&lt;1,"",SUM(C28:E28)&gt;=1,SUM($C$6:E28))</f>
        <v>10463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151</v>
      </c>
      <c r="M28">
        <f>IF(COUNT($C$6:E28)&gt;=1,TRUNC(SUM($C$6:E28)/COUNT($C$6:E28)),0)</f>
        <v>151</v>
      </c>
      <c r="N28">
        <f>IF(COUNT($C$6:E28)&lt;=6,0,TRUNC((230-M27)*0.9))</f>
        <v>71</v>
      </c>
      <c r="O28">
        <f>_xlfn.IFS(SUM(C28:E28)&lt;1,"",COUNT($C$6:E28)&gt;9,TRUNC((230-M27)*(0.9)),COUNT($C$6:E28)&lt;=9,0)</f>
        <v>71</v>
      </c>
      <c r="P28">
        <f>_xlfn.IFS(SUM(C28:E28)&lt;1,"",COUNT($C$6:E28)&gt;9,N28*3+H28,COUNT($C$6:E28)&lt;=9,0)</f>
        <v>671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233</v>
      </c>
      <c r="W28">
        <f>IF(COUNT(C28:E28)&lt;1,0,IF(COUNT($C$6:E28)&gt;9,D28+N28,0))</f>
        <v>228</v>
      </c>
      <c r="X28">
        <f>IF(COUNT(C28:E28)&lt;1,0,IF(COUNT($C$6:E28)&gt;9,E28+N28,0))</f>
        <v>210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125</v>
      </c>
      <c r="D29">
        <v>157</v>
      </c>
      <c r="E29">
        <v>133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415</v>
      </c>
      <c r="I29">
        <f t="shared" si="5"/>
        <v>138</v>
      </c>
      <c r="J29">
        <f>_xlfn.IFS(SUM(C29:E29)&lt;1,"",SUM(C29:E29)&gt;=1,SUM($C$6:E29))</f>
        <v>10878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151</v>
      </c>
      <c r="M29">
        <f>IF(COUNT($C$6:E29)&gt;=1,TRUNC(SUM($C$6:E29)/COUNT($C$6:E29)),0)</f>
        <v>151</v>
      </c>
      <c r="N29">
        <f>IF(COUNT($C$6:E29)&lt;=6,0,TRUNC((230-M28)*0.9))</f>
        <v>71</v>
      </c>
      <c r="O29">
        <f>_xlfn.IFS(SUM(C29:E29)&lt;1,"",COUNT($C$6:E29)&gt;9,TRUNC((230-M28)*(0.9)),COUNT($C$6:E29)&lt;=9,0)</f>
        <v>71</v>
      </c>
      <c r="P29">
        <f>_xlfn.IFS(SUM(C29:E29)&lt;1,"",COUNT($C$6:E29)&gt;9,N29*3+H29,COUNT($C$6:E29)&lt;=9,0)</f>
        <v>628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196</v>
      </c>
      <c r="W29">
        <f>IF(COUNT(C29:E29)&lt;1,0,IF(COUNT($C$6:E29)&gt;9,D29+N29,0))</f>
        <v>228</v>
      </c>
      <c r="X29">
        <f>IF(COUNT(C29:E29)&lt;1,0,IF(COUNT($C$6:E29)&gt;9,E29+N29,0))</f>
        <v>204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111</v>
      </c>
      <c r="D30">
        <v>126</v>
      </c>
      <c r="E30">
        <v>145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382</v>
      </c>
      <c r="I30">
        <f t="shared" si="5"/>
        <v>127</v>
      </c>
      <c r="J30">
        <f>_xlfn.IFS(SUM(C30:E30)&lt;1,"",SUM(C30:E30)&gt;=1,SUM($C$6:E30))</f>
        <v>11260</v>
      </c>
      <c r="K30">
        <f>_xlfn.IFS(COUNT(C30:E30)&lt;1,"",COUNT($C$6:E30)&gt;=1,COUNT($C$6:E30))</f>
        <v>75</v>
      </c>
      <c r="L30">
        <f>_xlfn.IFS(COUNT(C30:E30)&lt;1,"",AND(COUNT($C$6:E30)&lt;=9,$C$4&gt;1),$C$4,COUNT(C30:E30)&gt;=1,M30)</f>
        <v>150</v>
      </c>
      <c r="M30">
        <f>IF(COUNT($C$6:E30)&gt;=1,TRUNC(SUM($C$6:E30)/COUNT($C$6:E30)),0)</f>
        <v>150</v>
      </c>
      <c r="N30">
        <f>IF(COUNT($C$6:E30)&lt;=6,0,TRUNC((230-M29)*0.9))</f>
        <v>71</v>
      </c>
      <c r="O30">
        <f>_xlfn.IFS(SUM(C30:E30)&lt;1,"",COUNT($C$6:E30)&gt;9,TRUNC((230-M29)*(0.9)),COUNT($C$6:E30)&lt;=9,0)</f>
        <v>71</v>
      </c>
      <c r="P30">
        <f>_xlfn.IFS(SUM(C30:E30)&lt;1,"",COUNT($C$6:E30)&gt;9,N30*3+H30,COUNT($C$6:E30)&lt;=9,0)</f>
        <v>595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182</v>
      </c>
      <c r="W30">
        <f>IF(COUNT(C30:E30)&lt;1,0,IF(COUNT($C$6:E30)&gt;9,D30+N30,0))</f>
        <v>197</v>
      </c>
      <c r="X30">
        <f>IF(COUNT(C30:E30)&lt;1,0,IF(COUNT($C$6:E30)&gt;9,E30+N30,0))</f>
        <v>216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157</v>
      </c>
      <c r="D31">
        <v>179</v>
      </c>
      <c r="E31">
        <v>146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482</v>
      </c>
      <c r="I31">
        <f t="shared" si="5"/>
        <v>160</v>
      </c>
      <c r="J31">
        <f>_xlfn.IFS(SUM(C31:E31)&lt;1,"",SUM(C31:E31)&gt;=1,SUM($C$6:E31))</f>
        <v>11742</v>
      </c>
      <c r="K31">
        <f>_xlfn.IFS(COUNT(C31:E31)&lt;1,"",COUNT($C$6:E31)&gt;=1,COUNT($C$6:E31))</f>
        <v>78</v>
      </c>
      <c r="L31">
        <f>_xlfn.IFS(COUNT(C31:E31)&lt;1,"",AND(COUNT($C$6:E31)&lt;=9,$C$4&gt;1),$C$4,COUNT(C31:E31)&gt;=1,M31)</f>
        <v>150</v>
      </c>
      <c r="M31">
        <f>IF(COUNT($C$6:E31)&gt;=1,TRUNC(SUM($C$6:E31)/COUNT($C$6:E31)),0)</f>
        <v>150</v>
      </c>
      <c r="N31">
        <f>IF(COUNT($C$6:E31)&lt;=6,0,TRUNC((230-M30)*0.9))</f>
        <v>72</v>
      </c>
      <c r="O31">
        <f>_xlfn.IFS(SUM(C31:E31)&lt;1,"",COUNT($C$6:E31)&gt;9,TRUNC((230-M30)*(0.9)),COUNT($C$6:E31)&lt;=9,0)</f>
        <v>72</v>
      </c>
      <c r="P31">
        <f>_xlfn.IFS(SUM(C31:E31)&lt;1,"",COUNT($C$6:E31)&gt;9,N31*3+H31,COUNT($C$6:E31)&lt;=9,0)</f>
        <v>698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229</v>
      </c>
      <c r="W31">
        <f>IF(COUNT(C31:E31)&lt;1,0,IF(COUNT($C$6:E31)&gt;9,D31+N31,0))</f>
        <v>251</v>
      </c>
      <c r="X31">
        <f>IF(COUNT(C31:E31)&lt;1,0,IF(COUNT($C$6:E31)&gt;9,E31+N31,0))</f>
        <v>218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167</v>
      </c>
      <c r="D32">
        <v>104</v>
      </c>
      <c r="E32">
        <v>153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424</v>
      </c>
      <c r="I32">
        <f t="shared" si="5"/>
        <v>141</v>
      </c>
      <c r="J32">
        <f>_xlfn.IFS(SUM(C32:E32)&lt;1,"",SUM(C32:E32)&gt;=1,SUM($C$6:E32))</f>
        <v>12166</v>
      </c>
      <c r="K32">
        <f>_xlfn.IFS(COUNT(C32:E32)&lt;1,"",COUNT($C$6:E32)&gt;=1,COUNT($C$6:E32))</f>
        <v>81</v>
      </c>
      <c r="L32">
        <f>_xlfn.IFS(COUNT(C32:E32)&lt;1,"",AND(COUNT($C$6:E32)&lt;=9,$C$4&gt;1),$C$4,COUNT(C32:E32)&gt;=1,M32)</f>
        <v>150</v>
      </c>
      <c r="M32">
        <f>IF(COUNT($C$6:E32)&gt;=1,TRUNC(SUM($C$6:E32)/COUNT($C$6:E32)),0)</f>
        <v>150</v>
      </c>
      <c r="N32">
        <f>IF(COUNT($C$6:E32)&lt;=6,0,TRUNC((230-M31)*0.9))</f>
        <v>72</v>
      </c>
      <c r="O32">
        <f>_xlfn.IFS(SUM(C32:E32)&lt;1,"",COUNT($C$6:E32)&gt;9,TRUNC((230-M31)*(0.9)),COUNT($C$6:E32)&lt;=9,0)</f>
        <v>72</v>
      </c>
      <c r="P32">
        <f>_xlfn.IFS(SUM(C32:E32)&lt;1,"",COUNT($C$6:E32)&gt;9,N32*3+H32,COUNT($C$6:E32)&lt;=9,0)</f>
        <v>640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239</v>
      </c>
      <c r="W32">
        <f>IF(COUNT(C32:E32)&lt;1,0,IF(COUNT($C$6:E32)&gt;9,D32+N32,0))</f>
        <v>176</v>
      </c>
      <c r="X32">
        <f>IF(COUNT(C32:E32)&lt;1,0,IF(COUNT($C$6:E32)&gt;9,E32+N32,0))</f>
        <v>225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164</v>
      </c>
      <c r="D33">
        <v>111</v>
      </c>
      <c r="E33">
        <v>161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436</v>
      </c>
      <c r="I33">
        <f t="shared" si="5"/>
        <v>145</v>
      </c>
      <c r="J33">
        <f>_xlfn.IFS(SUM(C33:E33)&lt;1,"",SUM(C33:E33)&gt;=1,SUM($C$6:E33))</f>
        <v>12602</v>
      </c>
      <c r="K33">
        <f>_xlfn.IFS(COUNT(C33:E33)&lt;1,"",COUNT($C$6:E33)&gt;=1,COUNT($C$6:E33))</f>
        <v>84</v>
      </c>
      <c r="L33">
        <f>_xlfn.IFS(COUNT(C33:E33)&lt;1,"",AND(COUNT($C$6:E33)&lt;=9,$C$4&gt;1),$C$4,COUNT(C33:E33)&gt;=1,M33)</f>
        <v>150</v>
      </c>
      <c r="M33">
        <f>IF(COUNT($C$6:E33)&gt;=1,TRUNC(SUM($C$6:E33)/COUNT($C$6:E33)),0)</f>
        <v>150</v>
      </c>
      <c r="N33">
        <f>IF(COUNT($C$6:E33)&lt;=6,0,TRUNC((230-M32)*0.9))</f>
        <v>72</v>
      </c>
      <c r="O33">
        <f>_xlfn.IFS(SUM(C33:E33)&lt;1,"",COUNT($C$6:E33)&gt;9,TRUNC((230-M32)*(0.9)),COUNT($C$6:E33)&lt;=9,0)</f>
        <v>72</v>
      </c>
      <c r="P33">
        <f>_xlfn.IFS(SUM(C33:E33)&lt;1,"",COUNT($C$6:E33)&gt;9,N33*3+H33,COUNT($C$6:E33)&lt;=9,0)</f>
        <v>652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236</v>
      </c>
      <c r="W33">
        <f>IF(COUNT(C33:E33)&lt;1,0,IF(COUNT($C$6:E33)&gt;9,D33+N33,0))</f>
        <v>183</v>
      </c>
      <c r="X33">
        <f>IF(COUNT(C33:E33)&lt;1,0,IF(COUNT($C$6:E33)&gt;9,E33+N33,0))</f>
        <v>233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158</v>
      </c>
      <c r="D34">
        <v>182</v>
      </c>
      <c r="E34">
        <v>179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519</v>
      </c>
      <c r="I34">
        <f t="shared" si="5"/>
        <v>173</v>
      </c>
      <c r="J34">
        <f>_xlfn.IFS(SUM(C34:E34)&lt;1,"",SUM(C34:E34)&gt;=1,SUM($C$6:E34))</f>
        <v>13121</v>
      </c>
      <c r="K34">
        <f>_xlfn.IFS(COUNT(C34:E34)&lt;1,"",COUNT($C$6:E34)&gt;=1,COUNT($C$6:E34))</f>
        <v>87</v>
      </c>
      <c r="L34">
        <f>_xlfn.IFS(COUNT(C34:E34)&lt;1,"",AND(COUNT($C$6:E34)&lt;=9,$C$4&gt;1),$C$4,COUNT(C34:E34)&gt;=1,M34)</f>
        <v>150</v>
      </c>
      <c r="M34">
        <f>IF(COUNT($C$6:E34)&gt;=1,TRUNC(SUM($C$6:E34)/COUNT($C$6:E34)),0)</f>
        <v>150</v>
      </c>
      <c r="N34">
        <f>IF(COUNT($C$6:E34)&lt;=6,0,TRUNC((230-M33)*0.9))</f>
        <v>72</v>
      </c>
      <c r="O34">
        <f>_xlfn.IFS(SUM(C34:E34)&lt;1,"",COUNT($C$6:E34)&gt;9,TRUNC((230-M33)*(0.9)),COUNT($C$6:E34)&lt;=9,0)</f>
        <v>72</v>
      </c>
      <c r="P34">
        <f>_xlfn.IFS(SUM(C34:E34)&lt;1,"",COUNT($C$6:E34)&gt;9,N34*3+H34,COUNT($C$6:E34)&lt;=9,0)</f>
        <v>735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230</v>
      </c>
      <c r="W34">
        <f>IF(COUNT(C34:E34)&lt;1,0,IF(COUNT($C$6:E34)&gt;9,D34+N34,0))</f>
        <v>254</v>
      </c>
      <c r="X34">
        <f>IF(COUNT(C34:E34)&lt;1,0,IF(COUNT($C$6:E34)&gt;9,E34+N34,0))</f>
        <v>251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141</v>
      </c>
      <c r="D35">
        <v>125</v>
      </c>
      <c r="E35">
        <v>172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438</v>
      </c>
      <c r="I35">
        <f t="shared" si="5"/>
        <v>146</v>
      </c>
      <c r="J35">
        <f>_xlfn.IFS(SUM(C35:E35)&lt;1,"",SUM(C35:E35)&gt;=1,SUM($C$6:E35))</f>
        <v>13559</v>
      </c>
      <c r="K35">
        <f>_xlfn.IFS(COUNT(C35:E35)&lt;1,"",COUNT($C$6:E35)&gt;=1,COUNT($C$6:E35))</f>
        <v>90</v>
      </c>
      <c r="L35">
        <f>_xlfn.IFS(COUNT(C35:E35)&lt;1,"",AND(COUNT($C$6:E35)&lt;=9,$C$4&gt;1),$C$4,COUNT(C35:E35)&gt;=1,M35)</f>
        <v>150</v>
      </c>
      <c r="M35">
        <f>IF(COUNT($C$6:E35)&gt;=1,TRUNC(SUM($C$6:E35)/COUNT($C$6:E35)),0)</f>
        <v>150</v>
      </c>
      <c r="N35">
        <f>IF(COUNT($C$6:E35)&lt;=6,0,TRUNC((230-M34)*0.9))</f>
        <v>72</v>
      </c>
      <c r="O35">
        <f>_xlfn.IFS(SUM(C35:E35)&lt;1,"",COUNT($C$6:E35)&gt;9,TRUNC((230-M34)*(0.9)),COUNT($C$6:E35)&lt;=9,0)</f>
        <v>72</v>
      </c>
      <c r="P35">
        <f>_xlfn.IFS(SUM(C35:E35)&lt;1,"",COUNT($C$6:E35)&gt;9,N35*3+H35,COUNT($C$6:E35)&lt;=9,0)</f>
        <v>654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213</v>
      </c>
      <c r="W35">
        <f>IF(COUNT(C35:E35)&lt;1,0,IF(COUNT($C$6:E35)&gt;9,D35+N35,0))</f>
        <v>197</v>
      </c>
      <c r="X35">
        <f>IF(COUNT(C35:E35)&lt;1,0,IF(COUNT($C$6:E35)&gt;9,E35+N35,0))</f>
        <v>244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146.9</v>
      </c>
      <c r="D36" s="2">
        <f>(IF(COUNT(D6:D35)=0," ",(SUM(D6:D35))/COUNT(D6:D35)))</f>
        <v>152.9</v>
      </c>
      <c r="E36" s="2">
        <f>(IF(COUNT(E6:E35)=0," ",(SUM(E6:E35))/COUNT(E6:E35)))</f>
        <v>152.16666666666666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D0F8-00C8-4AC2-BACE-279331C27411}">
  <sheetPr codeName="Sheet20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8</v>
      </c>
    </row>
    <row r="3" spans="1:29" x14ac:dyDescent="0.2">
      <c r="A3" t="s">
        <v>45</v>
      </c>
      <c r="B3" s="3" t="s">
        <v>63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160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234</v>
      </c>
      <c r="W5">
        <f>MAX(V6:X35)</f>
        <v>301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148</v>
      </c>
      <c r="D7">
        <v>143</v>
      </c>
      <c r="E7">
        <v>116</v>
      </c>
      <c r="H7">
        <f t="shared" si="0"/>
        <v>407</v>
      </c>
      <c r="I7">
        <f t="shared" ref="I7:I35" si="5">IF(COUNT(C7:E7)&lt;1," ",TRUNC(H7/COUNT(C7:E7)))</f>
        <v>135</v>
      </c>
      <c r="J7">
        <f>_xlfn.IFS(SUM(C7:E7)&lt;1,"",SUM(C7:E7)&gt;=1,SUM($C$6:E7))</f>
        <v>407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160</v>
      </c>
      <c r="M7">
        <f>IF(COUNT($C$6:E7)&gt;=1,TRUNC(SUM($C$6:E7)/COUNT($C$6:E7)),0)</f>
        <v>135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136</v>
      </c>
      <c r="D8">
        <v>137</v>
      </c>
      <c r="E8">
        <v>151</v>
      </c>
      <c r="H8">
        <f t="shared" si="0"/>
        <v>424</v>
      </c>
      <c r="I8">
        <f t="shared" si="5"/>
        <v>141</v>
      </c>
      <c r="J8">
        <f>_xlfn.IFS(SUM(C8:E8)&lt;1,"",SUM(C8:E8)&gt;=1,SUM($C$6:E8))</f>
        <v>831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160</v>
      </c>
      <c r="M8">
        <f>IF(COUNT($C$6:E8)&gt;=1,TRUNC(SUM($C$6:E8)/COUNT($C$6:E8)),0)</f>
        <v>138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143</v>
      </c>
      <c r="D9">
        <v>130</v>
      </c>
      <c r="E9">
        <v>163</v>
      </c>
      <c r="H9">
        <f t="shared" si="0"/>
        <v>436</v>
      </c>
      <c r="I9">
        <f t="shared" si="5"/>
        <v>145</v>
      </c>
      <c r="J9">
        <f>_xlfn.IFS(SUM(C9:E9)&lt;1,"",SUM(C9:E9)&gt;=1,SUM($C$6:E9))</f>
        <v>1267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160</v>
      </c>
      <c r="M9">
        <f>IF(COUNT($C$6:E9)&gt;=1,TRUNC(SUM($C$6:E9)/COUNT($C$6:E9)),0)</f>
        <v>140</v>
      </c>
      <c r="N9">
        <f>IF(COUNT($C$6:E9)&lt;=6,0,TRUNC((230-M8)*0.9))</f>
        <v>82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151</v>
      </c>
      <c r="D10">
        <v>138</v>
      </c>
      <c r="E10">
        <v>159</v>
      </c>
      <c r="F10" t="str">
        <f>IF(COUNT(C10:E10)&lt;1," ",IF(AND(C10&gt;M9,D10&gt;M9,E10&gt;M9,COUNT($C$6:E9)&gt;=12),"*"," "))</f>
        <v xml:space="preserve"> </v>
      </c>
      <c r="H10">
        <f t="shared" si="0"/>
        <v>448</v>
      </c>
      <c r="I10">
        <f t="shared" si="5"/>
        <v>149</v>
      </c>
      <c r="J10">
        <f>_xlfn.IFS(SUM(C10:E10)&lt;1,"",SUM(C10:E10)&gt;=1,SUM($C$6:E10))</f>
        <v>1715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142</v>
      </c>
      <c r="M10">
        <f>IF(COUNT($C$6:E10)&gt;=1,TRUNC(SUM($C$6:E10)/COUNT($C$6:E10)),0)</f>
        <v>142</v>
      </c>
      <c r="N10">
        <f>IF(COUNT($C$6:E10)&lt;=6,0,TRUNC((230-M9)*0.9))</f>
        <v>81</v>
      </c>
      <c r="O10">
        <f>_xlfn.IFS(SUM(C10:E10)&lt;1,"",COUNT($C$6:E10)&gt;9,TRUNC((230-M9)*(0.9)),COUNT($C$6:E10)&lt;=9,0)</f>
        <v>81</v>
      </c>
      <c r="P10">
        <f>_xlfn.IFS(SUM(C10:E10)&lt;1,"",COUNT($C$6:E10)&gt;9,N10*3+H10,COUNT($C$6:E10)&lt;=9,0)</f>
        <v>691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232</v>
      </c>
      <c r="W10">
        <f>IF(COUNT(C10:E10)&lt;1,0,IF(COUNT($C$6:E10)&gt;9,D10+N10,0))</f>
        <v>219</v>
      </c>
      <c r="X10">
        <f>IF(COUNT(C10:E10)&lt;1,0,IF(COUNT($C$6:E10)&gt;9,E10+N10,0))</f>
        <v>240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135</v>
      </c>
      <c r="D11">
        <v>149</v>
      </c>
      <c r="E11">
        <v>215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499</v>
      </c>
      <c r="I11">
        <f t="shared" si="5"/>
        <v>166</v>
      </c>
      <c r="J11">
        <f>_xlfn.IFS(SUM(C11:E11)&lt;1,"",SUM(C11:E11)&gt;=1,SUM($C$6:E11))</f>
        <v>2214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147</v>
      </c>
      <c r="M11">
        <f>IF(COUNT($C$6:E11)&gt;=1,TRUNC(SUM($C$6:E11)/COUNT($C$6:E11)),0)</f>
        <v>147</v>
      </c>
      <c r="N11">
        <f>IF(COUNT($C$6:E11)&lt;=6,0,TRUNC((230-M10)*0.9))</f>
        <v>79</v>
      </c>
      <c r="O11">
        <f>_xlfn.IFS(SUM(C11:E11)&lt;1,"",COUNT($C$6:E11)&gt;9,TRUNC((230-M10)*(0.9)),COUNT($C$6:E11)&lt;=9,0)</f>
        <v>79</v>
      </c>
      <c r="P11">
        <f>_xlfn.IFS(SUM(C11:E11)&lt;1,"",COUNT($C$6:E11)&gt;9,N11*3+H11,COUNT($C$6:E11)&lt;=9,0)</f>
        <v>736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214</v>
      </c>
      <c r="W11">
        <f>IF(COUNT(C11:E11)&lt;1,0,IF(COUNT($C$6:E11)&gt;9,D11+N11,0))</f>
        <v>228</v>
      </c>
      <c r="X11">
        <f>IF(COUNT(C11:E11)&lt;1,0,IF(COUNT($C$6:E11)&gt;9,E11+N11,0))</f>
        <v>294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139</v>
      </c>
      <c r="D12">
        <v>125</v>
      </c>
      <c r="E12">
        <v>202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466</v>
      </c>
      <c r="I12">
        <f t="shared" si="5"/>
        <v>155</v>
      </c>
      <c r="J12">
        <f>_xlfn.IFS(SUM(C12:E12)&lt;1,"",SUM(C12:E12)&gt;=1,SUM($C$6:E12))</f>
        <v>2680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148</v>
      </c>
      <c r="M12">
        <f>IF(COUNT($C$6:E12)&gt;=1,TRUNC(SUM($C$6:E12)/COUNT($C$6:E12)),0)</f>
        <v>148</v>
      </c>
      <c r="N12">
        <f>IF(COUNT($C$6:E12)&lt;=6,0,TRUNC((230-M11)*0.9))</f>
        <v>74</v>
      </c>
      <c r="O12">
        <f>_xlfn.IFS(SUM(C12:E12)&lt;1,"",COUNT($C$6:E12)&gt;9,TRUNC((230-M11)*(0.9)),COUNT($C$6:E12)&lt;=9,0)</f>
        <v>74</v>
      </c>
      <c r="P12">
        <f>_xlfn.IFS(SUM(C12:E12)&lt;1,"",COUNT($C$6:E12)&gt;9,N12*3+H12,COUNT($C$6:E12)&lt;=9,0)</f>
        <v>688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213</v>
      </c>
      <c r="W12">
        <f>IF(COUNT(C12:E12)&lt;1,0,IF(COUNT($C$6:E12)&gt;9,D12+N12,0))</f>
        <v>199</v>
      </c>
      <c r="X12">
        <f>IF(COUNT(C12:E12)&lt;1,0,IF(COUNT($C$6:E12)&gt;9,E12+N12,0))</f>
        <v>276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171</v>
      </c>
      <c r="D13">
        <v>224</v>
      </c>
      <c r="E13">
        <v>199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594</v>
      </c>
      <c r="I13">
        <f t="shared" si="5"/>
        <v>198</v>
      </c>
      <c r="J13">
        <f>_xlfn.IFS(SUM(C13:E13)&lt;1,"",SUM(C13:E13)&gt;=1,SUM($C$6:E13))</f>
        <v>3274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155</v>
      </c>
      <c r="M13">
        <f>IF(COUNT($C$6:E13)&gt;=1,TRUNC(SUM($C$6:E13)/COUNT($C$6:E13)),0)</f>
        <v>155</v>
      </c>
      <c r="N13">
        <f>IF(COUNT($C$6:E13)&lt;=6,0,TRUNC((230-M12)*0.9))</f>
        <v>73</v>
      </c>
      <c r="O13">
        <f>_xlfn.IFS(SUM(C13:E13)&lt;1,"",COUNT($C$6:E13)&gt;9,TRUNC((230-M12)*(0.9)),COUNT($C$6:E13)&lt;=9,0)</f>
        <v>73</v>
      </c>
      <c r="P13">
        <f>_xlfn.IFS(SUM(C13:E13)&lt;1,"",COUNT($C$6:E13)&gt;9,N13*3+H13,COUNT($C$6:E13)&lt;=9,0)</f>
        <v>813</v>
      </c>
      <c r="Q13">
        <f t="shared" si="1"/>
        <v>594</v>
      </c>
      <c r="R13" t="str">
        <f t="shared" si="2"/>
        <v xml:space="preserve"> </v>
      </c>
      <c r="S13">
        <f>IF(COUNT($C$6:E13)&gt;9,IF(P13=MAX($P$6:$P$35),P13," "),"")</f>
        <v>813</v>
      </c>
      <c r="T13" t="str">
        <f t="shared" si="3"/>
        <v xml:space="preserve"> </v>
      </c>
      <c r="V13">
        <f>IF(COUNT(C13:E13)&lt;1,0,IF(COUNT($C$6:E13)&gt;9,C13+N13,0))</f>
        <v>244</v>
      </c>
      <c r="W13">
        <f>IF(COUNT(C13:E13)&lt;1,0,IF(COUNT($C$6:E13)&gt;9,D13+N13,0))</f>
        <v>297</v>
      </c>
      <c r="X13">
        <f>IF(COUNT(C13:E13)&lt;1,0,IF(COUNT($C$6:E13)&gt;9,E13+N13,0))</f>
        <v>272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191</v>
      </c>
      <c r="D14">
        <v>225</v>
      </c>
      <c r="E14">
        <v>149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>*</v>
      </c>
      <c r="H14">
        <f t="shared" si="0"/>
        <v>565</v>
      </c>
      <c r="I14">
        <f t="shared" si="5"/>
        <v>188</v>
      </c>
      <c r="J14">
        <f>_xlfn.IFS(SUM(C14:E14)&lt;1,"",SUM(C14:E14)&gt;=1,SUM($C$6:E14))</f>
        <v>3839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159</v>
      </c>
      <c r="M14">
        <f>IF(COUNT($C$6:E14)&gt;=1,TRUNC(SUM($C$6:E14)/COUNT($C$6:E14)),0)</f>
        <v>159</v>
      </c>
      <c r="N14">
        <f>IF(COUNT($C$6:E14)&lt;=6,0,TRUNC((230-M13)*0.9))</f>
        <v>67</v>
      </c>
      <c r="O14">
        <f>_xlfn.IFS(SUM(C14:E14)&lt;1,"",COUNT($C$6:E14)&gt;9,TRUNC((230-M13)*(0.9)),COUNT($C$6:E14)&lt;=9,0)</f>
        <v>67</v>
      </c>
      <c r="P14">
        <f>_xlfn.IFS(SUM(C14:E14)&lt;1,"",COUNT($C$6:E14)&gt;9,N14*3+H14,COUNT($C$6:E14)&lt;=9,0)</f>
        <v>766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258</v>
      </c>
      <c r="W14">
        <f>IF(COUNT(C14:E14)&lt;1,0,IF(COUNT($C$6:E14)&gt;9,D14+N14,0))</f>
        <v>292</v>
      </c>
      <c r="X14">
        <f>IF(COUNT(C14:E14)&lt;1,0,IF(COUNT($C$6:E14)&gt;9,E14+N14,0))</f>
        <v>216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139</v>
      </c>
      <c r="D15">
        <v>199</v>
      </c>
      <c r="E15">
        <v>141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479</v>
      </c>
      <c r="I15">
        <f t="shared" si="5"/>
        <v>159</v>
      </c>
      <c r="J15">
        <f>_xlfn.IFS(SUM(C15:E15)&lt;1,"",SUM(C15:E15)&gt;=1,SUM($C$6:E15))</f>
        <v>4318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159</v>
      </c>
      <c r="M15">
        <f>IF(COUNT($C$6:E15)&gt;=1,TRUNC(SUM($C$6:E15)/COUNT($C$6:E15)),0)</f>
        <v>159</v>
      </c>
      <c r="N15">
        <f>IF(COUNT($C$6:E15)&lt;=6,0,TRUNC((230-M14)*0.9))</f>
        <v>63</v>
      </c>
      <c r="O15">
        <f>_xlfn.IFS(SUM(C15:E15)&lt;1,"",COUNT($C$6:E15)&gt;9,TRUNC((230-M14)*(0.9)),COUNT($C$6:E15)&lt;=9,0)</f>
        <v>63</v>
      </c>
      <c r="P15">
        <f>_xlfn.IFS(SUM(C15:E15)&lt;1,"",COUNT($C$6:E15)&gt;9,N15*3+H15,COUNT($C$6:E15)&lt;=9,0)</f>
        <v>668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202</v>
      </c>
      <c r="W15">
        <f>IF(COUNT(C15:E15)&lt;1,0,IF(COUNT($C$6:E15)&gt;9,D15+N15,0))</f>
        <v>262</v>
      </c>
      <c r="X15">
        <f>IF(COUNT(C15:E15)&lt;1,0,IF(COUNT($C$6:E15)&gt;9,E15+N15,0))</f>
        <v>204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159</v>
      </c>
      <c r="N16">
        <f>IF(COUNT($C$6:E16)&lt;=6,0,TRUNC((230-M15)*0.9))</f>
        <v>63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123</v>
      </c>
      <c r="D17">
        <v>135</v>
      </c>
      <c r="E17">
        <v>146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404</v>
      </c>
      <c r="I17">
        <f t="shared" si="5"/>
        <v>134</v>
      </c>
      <c r="J17">
        <f>_xlfn.IFS(SUM(C17:E17)&lt;1,"",SUM(C17:E17)&gt;=1,SUM($C$6:E17))</f>
        <v>4722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157</v>
      </c>
      <c r="M17">
        <f>IF(COUNT($C$6:E17)&gt;=1,TRUNC(SUM($C$6:E17)/COUNT($C$6:E17)),0)</f>
        <v>157</v>
      </c>
      <c r="N17">
        <f>IF(COUNT($C$6:E17)&lt;=6,0,TRUNC((230-M16)*0.9))</f>
        <v>63</v>
      </c>
      <c r="O17">
        <f>_xlfn.IFS(SUM(C17:E17)&lt;1,"",COUNT($C$6:E17)&gt;9,TRUNC((230-M16)*(0.9)),COUNT($C$6:E17)&lt;=9,0)</f>
        <v>63</v>
      </c>
      <c r="P17">
        <f>_xlfn.IFS(SUM(C17:E17)&lt;1,"",COUNT($C$6:E17)&gt;9,N17*3+H17,COUNT($C$6:E17)&lt;=9,0)</f>
        <v>593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186</v>
      </c>
      <c r="W17">
        <f>IF(COUNT(C17:E17)&lt;1,0,IF(COUNT($C$6:E17)&gt;9,D17+N17,0))</f>
        <v>198</v>
      </c>
      <c r="X17">
        <f>IF(COUNT(C17:E17)&lt;1,0,IF(COUNT($C$6:E17)&gt;9,E17+N17,0))</f>
        <v>209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188</v>
      </c>
      <c r="D18">
        <v>135</v>
      </c>
      <c r="E18">
        <v>149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472</v>
      </c>
      <c r="I18">
        <f t="shared" si="5"/>
        <v>157</v>
      </c>
      <c r="J18">
        <f>_xlfn.IFS(SUM(C18:E18)&lt;1,"",SUM(C18:E18)&gt;=1,SUM($C$6:E18))</f>
        <v>5194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157</v>
      </c>
      <c r="M18">
        <f>IF(COUNT($C$6:E18)&gt;=1,TRUNC(SUM($C$6:E18)/COUNT($C$6:E18)),0)</f>
        <v>157</v>
      </c>
      <c r="N18">
        <f>IF(COUNT($C$6:E18)&lt;=6,0,TRUNC((230-M17)*0.9))</f>
        <v>65</v>
      </c>
      <c r="O18">
        <f>_xlfn.IFS(SUM(C18:E18)&lt;1,"",COUNT($C$6:E18)&gt;9,TRUNC((230-M17)*(0.9)),COUNT($C$6:E18)&lt;=9,0)</f>
        <v>65</v>
      </c>
      <c r="P18">
        <f>_xlfn.IFS(SUM(C18:E18)&lt;1,"",COUNT($C$6:E18)&gt;9,N18*3+H18,COUNT($C$6:E18)&lt;=9,0)</f>
        <v>667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253</v>
      </c>
      <c r="W18">
        <f>IF(COUNT(C18:E18)&lt;1,0,IF(COUNT($C$6:E18)&gt;9,D18+N18,0))</f>
        <v>200</v>
      </c>
      <c r="X18">
        <f>IF(COUNT(C18:E18)&lt;1,0,IF(COUNT($C$6:E18)&gt;9,E18+N18,0))</f>
        <v>214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162</v>
      </c>
      <c r="D19">
        <v>190</v>
      </c>
      <c r="E19">
        <v>159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511</v>
      </c>
      <c r="I19">
        <f t="shared" si="5"/>
        <v>170</v>
      </c>
      <c r="J19">
        <f>_xlfn.IFS(SUM(C19:E19)&lt;1,"",SUM(C19:E19)&gt;=1,SUM($C$6:E19))</f>
        <v>5705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158</v>
      </c>
      <c r="M19">
        <f>IF(COUNT($C$6:E19)&gt;=1,TRUNC(SUM($C$6:E19)/COUNT($C$6:E19)),0)</f>
        <v>158</v>
      </c>
      <c r="N19">
        <f>IF(COUNT($C$6:E19)&lt;=6,0,TRUNC((230-M18)*0.9))</f>
        <v>65</v>
      </c>
      <c r="O19">
        <f>_xlfn.IFS(SUM(C19:E19)&lt;1,"",COUNT($C$6:E19)&gt;9,TRUNC((230-M18)*(0.9)),COUNT($C$6:E19)&lt;=9,0)</f>
        <v>65</v>
      </c>
      <c r="P19">
        <f>_xlfn.IFS(SUM(C19:E19)&lt;1,"",COUNT($C$6:E19)&gt;9,N19*3+H19,COUNT($C$6:E19)&lt;=9,0)</f>
        <v>706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227</v>
      </c>
      <c r="W19">
        <f>IF(COUNT(C19:E19)&lt;1,0,IF(COUNT($C$6:E19)&gt;9,D19+N19,0))</f>
        <v>255</v>
      </c>
      <c r="X19">
        <f>IF(COUNT(C19:E19)&lt;1,0,IF(COUNT($C$6:E19)&gt;9,E19+N19,0))</f>
        <v>224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164</v>
      </c>
      <c r="D20">
        <v>130</v>
      </c>
      <c r="E20">
        <v>136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430</v>
      </c>
      <c r="I20">
        <f t="shared" si="5"/>
        <v>143</v>
      </c>
      <c r="J20">
        <f>_xlfn.IFS(SUM(C20:E20)&lt;1,"",SUM(C20:E20)&gt;=1,SUM($C$6:E20))</f>
        <v>6135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157</v>
      </c>
      <c r="M20">
        <f>IF(COUNT($C$6:E20)&gt;=1,TRUNC(SUM($C$6:E20)/COUNT($C$6:E20)),0)</f>
        <v>157</v>
      </c>
      <c r="N20">
        <f>IF(COUNT($C$6:E20)&lt;=6,0,TRUNC((230-M19)*0.9))</f>
        <v>64</v>
      </c>
      <c r="O20">
        <f>_xlfn.IFS(SUM(C20:E20)&lt;1,"",COUNT($C$6:E20)&gt;9,TRUNC((230-M19)*(0.9)),COUNT($C$6:E20)&lt;=9,0)</f>
        <v>64</v>
      </c>
      <c r="P20">
        <f>_xlfn.IFS(SUM(C20:E20)&lt;1,"",COUNT($C$6:E20)&gt;9,N20*3+H20,COUNT($C$6:E20)&lt;=9,0)</f>
        <v>622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228</v>
      </c>
      <c r="W20">
        <f>IF(COUNT(C20:E20)&lt;1,0,IF(COUNT($C$6:E20)&gt;9,D20+N20,0))</f>
        <v>194</v>
      </c>
      <c r="X20">
        <f>IF(COUNT(C20:E20)&lt;1,0,IF(COUNT($C$6:E20)&gt;9,E20+N20,0))</f>
        <v>200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203</v>
      </c>
      <c r="D21">
        <v>143</v>
      </c>
      <c r="E21">
        <v>200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546</v>
      </c>
      <c r="I21">
        <f t="shared" si="5"/>
        <v>182</v>
      </c>
      <c r="J21">
        <f>_xlfn.IFS(SUM(C21:E21)&lt;1,"",SUM(C21:E21)&gt;=1,SUM($C$6:E21))</f>
        <v>6681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159</v>
      </c>
      <c r="M21">
        <f>IF(COUNT($C$6:E21)&gt;=1,TRUNC(SUM($C$6:E21)/COUNT($C$6:E21)),0)</f>
        <v>159</v>
      </c>
      <c r="N21">
        <f>IF(COUNT($C$6:E21)&lt;=6,0,TRUNC((230-M20)*0.9))</f>
        <v>65</v>
      </c>
      <c r="O21">
        <f>_xlfn.IFS(SUM(C21:E21)&lt;1,"",COUNT($C$6:E21)&gt;9,TRUNC((230-M20)*(0.9)),COUNT($C$6:E21)&lt;=9,0)</f>
        <v>65</v>
      </c>
      <c r="P21">
        <f>_xlfn.IFS(SUM(C21:E21)&lt;1,"",COUNT($C$6:E21)&gt;9,N21*3+H21,COUNT($C$6:E21)&lt;=9,0)</f>
        <v>741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268</v>
      </c>
      <c r="W21">
        <f>IF(COUNT(C21:E21)&lt;1,0,IF(COUNT($C$6:E21)&gt;9,D21+N21,0))</f>
        <v>208</v>
      </c>
      <c r="X21">
        <f>IF(COUNT(C21:E21)&lt;1,0,IF(COUNT($C$6:E21)&gt;9,E21+N21,0))</f>
        <v>265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144</v>
      </c>
      <c r="D22">
        <v>115</v>
      </c>
      <c r="E22">
        <v>158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417</v>
      </c>
      <c r="I22">
        <f t="shared" si="5"/>
        <v>139</v>
      </c>
      <c r="J22">
        <f>_xlfn.IFS(SUM(C22:E22)&lt;1,"",SUM(C22:E22)&gt;=1,SUM($C$6:E22))</f>
        <v>7098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157</v>
      </c>
      <c r="M22">
        <f>IF(COUNT($C$6:E22)&gt;=1,TRUNC(SUM($C$6:E22)/COUNT($C$6:E22)),0)</f>
        <v>157</v>
      </c>
      <c r="N22">
        <f>IF(COUNT($C$6:E22)&lt;=6,0,TRUNC((230-M21)*0.9))</f>
        <v>63</v>
      </c>
      <c r="O22">
        <f>_xlfn.IFS(SUM(C22:E22)&lt;1,"",COUNT($C$6:E22)&gt;9,TRUNC((230-M21)*(0.9)),COUNT($C$6:E22)&lt;=9,0)</f>
        <v>63</v>
      </c>
      <c r="P22">
        <f>_xlfn.IFS(SUM(C22:E22)&lt;1,"",COUNT($C$6:E22)&gt;9,N22*3+H22,COUNT($C$6:E22)&lt;=9,0)</f>
        <v>606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207</v>
      </c>
      <c r="W22">
        <f>IF(COUNT(C22:E22)&lt;1,0,IF(COUNT($C$6:E22)&gt;9,D22+N22,0))</f>
        <v>178</v>
      </c>
      <c r="X22">
        <f>IF(COUNT(C22:E22)&lt;1,0,IF(COUNT($C$6:E22)&gt;9,E22+N22,0))</f>
        <v>221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112</v>
      </c>
      <c r="D23">
        <v>174</v>
      </c>
      <c r="E23">
        <v>149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435</v>
      </c>
      <c r="I23">
        <f t="shared" si="5"/>
        <v>145</v>
      </c>
      <c r="J23">
        <f>_xlfn.IFS(SUM(C23:E23)&lt;1,"",SUM(C23:E23)&gt;=1,SUM($C$6:E23))</f>
        <v>7533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156</v>
      </c>
      <c r="M23">
        <f>IF(COUNT($C$6:E23)&gt;=1,TRUNC(SUM($C$6:E23)/COUNT($C$6:E23)),0)</f>
        <v>156</v>
      </c>
      <c r="N23">
        <f>IF(COUNT($C$6:E23)&lt;=6,0,TRUNC((230-M22)*0.9))</f>
        <v>65</v>
      </c>
      <c r="O23">
        <f>_xlfn.IFS(SUM(C23:E23)&lt;1,"",COUNT($C$6:E23)&gt;9,TRUNC((230-M22)*(0.9)),COUNT($C$6:E23)&lt;=9,0)</f>
        <v>65</v>
      </c>
      <c r="P23">
        <f>_xlfn.IFS(SUM(C23:E23)&lt;1,"",COUNT($C$6:E23)&gt;9,N23*3+H23,COUNT($C$6:E23)&lt;=9,0)</f>
        <v>630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177</v>
      </c>
      <c r="W23">
        <f>IF(COUNT(C23:E23)&lt;1,0,IF(COUNT($C$6:E23)&gt;9,D23+N23,0))</f>
        <v>239</v>
      </c>
      <c r="X23">
        <f>IF(COUNT(C23:E23)&lt;1,0,IF(COUNT($C$6:E23)&gt;9,E23+N23,0))</f>
        <v>214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156</v>
      </c>
      <c r="N24">
        <f>IF(COUNT($C$6:E24)&lt;=6,0,TRUNC((230-M23)*0.9))</f>
        <v>66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156</v>
      </c>
      <c r="N25">
        <f>IF(COUNT($C$6:E25)&lt;=6,0,TRUNC((230-M24)*0.9))</f>
        <v>66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156</v>
      </c>
      <c r="N26">
        <f>IF(COUNT($C$6:E26)&lt;=6,0,TRUNC((230-M25)*0.9))</f>
        <v>66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156</v>
      </c>
      <c r="N27">
        <f>IF(COUNT($C$6:E27)&lt;=6,0,TRUNC((230-M26)*0.9))</f>
        <v>66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156</v>
      </c>
      <c r="N28">
        <f>IF(COUNT($C$6:E28)&lt;=6,0,TRUNC((230-M27)*0.9))</f>
        <v>66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156</v>
      </c>
      <c r="N29">
        <f>IF(COUNT($C$6:E29)&lt;=6,0,TRUNC((230-M28)*0.9))</f>
        <v>66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99</v>
      </c>
      <c r="D30">
        <v>180</v>
      </c>
      <c r="E30">
        <v>139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418</v>
      </c>
      <c r="I30">
        <f t="shared" si="5"/>
        <v>139</v>
      </c>
      <c r="J30">
        <f>_xlfn.IFS(SUM(C30:E30)&lt;1,"",SUM(C30:E30)&gt;=1,SUM($C$6:E30))</f>
        <v>7951</v>
      </c>
      <c r="K30">
        <f>_xlfn.IFS(COUNT(C30:E30)&lt;1,"",COUNT($C$6:E30)&gt;=1,COUNT($C$6:E30))</f>
        <v>51</v>
      </c>
      <c r="L30">
        <f>_xlfn.IFS(COUNT(C30:E30)&lt;1,"",AND(COUNT($C$6:E30)&lt;=9,$C$4&gt;1),$C$4,COUNT(C30:E30)&gt;=1,M30)</f>
        <v>155</v>
      </c>
      <c r="M30">
        <f>IF(COUNT($C$6:E30)&gt;=1,TRUNC(SUM($C$6:E30)/COUNT($C$6:E30)),0)</f>
        <v>155</v>
      </c>
      <c r="N30">
        <f>IF(COUNT($C$6:E30)&lt;=6,0,TRUNC((230-M29)*0.9))</f>
        <v>66</v>
      </c>
      <c r="O30">
        <f>_xlfn.IFS(SUM(C30:E30)&lt;1,"",COUNT($C$6:E30)&gt;9,TRUNC((230-M29)*(0.9)),COUNT($C$6:E30)&lt;=9,0)</f>
        <v>66</v>
      </c>
      <c r="P30">
        <f>_xlfn.IFS(SUM(C30:E30)&lt;1,"",COUNT($C$6:E30)&gt;9,N30*3+H30,COUNT($C$6:E30)&lt;=9,0)</f>
        <v>616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165</v>
      </c>
      <c r="W30">
        <f>IF(COUNT(C30:E30)&lt;1,0,IF(COUNT($C$6:E30)&gt;9,D30+N30,0))</f>
        <v>246</v>
      </c>
      <c r="X30">
        <f>IF(COUNT(C30:E30)&lt;1,0,IF(COUNT($C$6:E30)&gt;9,E30+N30,0))</f>
        <v>205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156</v>
      </c>
      <c r="D31">
        <v>234</v>
      </c>
      <c r="E31">
        <v>169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 xml:space="preserve"> </v>
      </c>
      <c r="H31">
        <f t="shared" si="0"/>
        <v>559</v>
      </c>
      <c r="I31">
        <f t="shared" si="5"/>
        <v>186</v>
      </c>
      <c r="J31">
        <f>_xlfn.IFS(SUM(C31:E31)&lt;1,"",SUM(C31:E31)&gt;=1,SUM($C$6:E31))</f>
        <v>8510</v>
      </c>
      <c r="K31">
        <f>_xlfn.IFS(COUNT(C31:E31)&lt;1,"",COUNT($C$6:E31)&gt;=1,COUNT($C$6:E31))</f>
        <v>54</v>
      </c>
      <c r="L31">
        <f>_xlfn.IFS(COUNT(C31:E31)&lt;1,"",AND(COUNT($C$6:E31)&lt;=9,$C$4&gt;1),$C$4,COUNT(C31:E31)&gt;=1,M31)</f>
        <v>157</v>
      </c>
      <c r="M31">
        <f>IF(COUNT($C$6:E31)&gt;=1,TRUNC(SUM($C$6:E31)/COUNT($C$6:E31)),0)</f>
        <v>157</v>
      </c>
      <c r="N31">
        <f>IF(COUNT($C$6:E31)&lt;=6,0,TRUNC((230-M30)*0.9))</f>
        <v>67</v>
      </c>
      <c r="O31">
        <f>_xlfn.IFS(SUM(C31:E31)&lt;1,"",COUNT($C$6:E31)&gt;9,TRUNC((230-M30)*(0.9)),COUNT($C$6:E31)&lt;=9,0)</f>
        <v>67</v>
      </c>
      <c r="P31">
        <f>_xlfn.IFS(SUM(C31:E31)&lt;1,"",COUNT($C$6:E31)&gt;9,N31*3+H31,COUNT($C$6:E31)&lt;=9,0)</f>
        <v>760</v>
      </c>
      <c r="Q31" t="str">
        <f t="shared" si="1"/>
        <v xml:space="preserve"> </v>
      </c>
      <c r="R31">
        <f t="shared" si="2"/>
        <v>234</v>
      </c>
      <c r="S31" t="str">
        <f>IF(COUNT($C$6:E31)&gt;9,IF(P31=MAX($P$6:$P$35),P31," "),"")</f>
        <v xml:space="preserve"> </v>
      </c>
      <c r="T31">
        <f t="shared" si="3"/>
        <v>301</v>
      </c>
      <c r="V31">
        <f>IF(COUNT(C31:E31)&lt;1,0,IF(COUNT($C$6:E31)&gt;9,C31+N31,0))</f>
        <v>223</v>
      </c>
      <c r="W31">
        <f>IF(COUNT(C31:E31)&lt;1,0,IF(COUNT($C$6:E31)&gt;9,D31+N31,0))</f>
        <v>301</v>
      </c>
      <c r="X31">
        <f>IF(COUNT(C31:E31)&lt;1,0,IF(COUNT($C$6:E31)&gt;9,E31+N31,0))</f>
        <v>236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170</v>
      </c>
      <c r="D32">
        <v>134</v>
      </c>
      <c r="E32">
        <v>208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512</v>
      </c>
      <c r="I32">
        <f t="shared" si="5"/>
        <v>170</v>
      </c>
      <c r="J32">
        <f>_xlfn.IFS(SUM(C32:E32)&lt;1,"",SUM(C32:E32)&gt;=1,SUM($C$6:E32))</f>
        <v>9022</v>
      </c>
      <c r="K32">
        <f>_xlfn.IFS(COUNT(C32:E32)&lt;1,"",COUNT($C$6:E32)&gt;=1,COUNT($C$6:E32))</f>
        <v>57</v>
      </c>
      <c r="L32">
        <f>_xlfn.IFS(COUNT(C32:E32)&lt;1,"",AND(COUNT($C$6:E32)&lt;=9,$C$4&gt;1),$C$4,COUNT(C32:E32)&gt;=1,M32)</f>
        <v>158</v>
      </c>
      <c r="M32">
        <f>IF(COUNT($C$6:E32)&gt;=1,TRUNC(SUM($C$6:E32)/COUNT($C$6:E32)),0)</f>
        <v>158</v>
      </c>
      <c r="N32">
        <f>IF(COUNT($C$6:E32)&lt;=6,0,TRUNC((230-M31)*0.9))</f>
        <v>65</v>
      </c>
      <c r="O32">
        <f>_xlfn.IFS(SUM(C32:E32)&lt;1,"",COUNT($C$6:E32)&gt;9,TRUNC((230-M31)*(0.9)),COUNT($C$6:E32)&lt;=9,0)</f>
        <v>65</v>
      </c>
      <c r="P32">
        <f>_xlfn.IFS(SUM(C32:E32)&lt;1,"",COUNT($C$6:E32)&gt;9,N32*3+H32,COUNT($C$6:E32)&lt;=9,0)</f>
        <v>707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235</v>
      </c>
      <c r="W32">
        <f>IF(COUNT(C32:E32)&lt;1,0,IF(COUNT($C$6:E32)&gt;9,D32+N32,0))</f>
        <v>199</v>
      </c>
      <c r="X32">
        <f>IF(COUNT(C32:E32)&lt;1,0,IF(COUNT($C$6:E32)&gt;9,E32+N32,0))</f>
        <v>273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146</v>
      </c>
      <c r="D33">
        <v>156</v>
      </c>
      <c r="E33">
        <v>133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435</v>
      </c>
      <c r="I33">
        <f t="shared" si="5"/>
        <v>145</v>
      </c>
      <c r="J33">
        <f>_xlfn.IFS(SUM(C33:E33)&lt;1,"",SUM(C33:E33)&gt;=1,SUM($C$6:E33))</f>
        <v>9457</v>
      </c>
      <c r="K33">
        <f>_xlfn.IFS(COUNT(C33:E33)&lt;1,"",COUNT($C$6:E33)&gt;=1,COUNT($C$6:E33))</f>
        <v>60</v>
      </c>
      <c r="L33">
        <f>_xlfn.IFS(COUNT(C33:E33)&lt;1,"",AND(COUNT($C$6:E33)&lt;=9,$C$4&gt;1),$C$4,COUNT(C33:E33)&gt;=1,M33)</f>
        <v>157</v>
      </c>
      <c r="M33">
        <f>IF(COUNT($C$6:E33)&gt;=1,TRUNC(SUM($C$6:E33)/COUNT($C$6:E33)),0)</f>
        <v>157</v>
      </c>
      <c r="N33">
        <f>IF(COUNT($C$6:E33)&lt;=6,0,TRUNC((230-M32)*0.9))</f>
        <v>64</v>
      </c>
      <c r="O33">
        <f>_xlfn.IFS(SUM(C33:E33)&lt;1,"",COUNT($C$6:E33)&gt;9,TRUNC((230-M32)*(0.9)),COUNT($C$6:E33)&lt;=9,0)</f>
        <v>64</v>
      </c>
      <c r="P33">
        <f>_xlfn.IFS(SUM(C33:E33)&lt;1,"",COUNT($C$6:E33)&gt;9,N33*3+H33,COUNT($C$6:E33)&lt;=9,0)</f>
        <v>627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210</v>
      </c>
      <c r="W33">
        <f>IF(COUNT(C33:E33)&lt;1,0,IF(COUNT($C$6:E33)&gt;9,D33+N33,0))</f>
        <v>220</v>
      </c>
      <c r="X33">
        <f>IF(COUNT(C33:E33)&lt;1,0,IF(COUNT($C$6:E33)&gt;9,E33+N33,0))</f>
        <v>197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179</v>
      </c>
      <c r="D34">
        <v>137</v>
      </c>
      <c r="E34">
        <v>175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491</v>
      </c>
      <c r="I34">
        <f t="shared" si="5"/>
        <v>163</v>
      </c>
      <c r="J34">
        <f>_xlfn.IFS(SUM(C34:E34)&lt;1,"",SUM(C34:E34)&gt;=1,SUM($C$6:E34))</f>
        <v>9948</v>
      </c>
      <c r="K34">
        <f>_xlfn.IFS(COUNT(C34:E34)&lt;1,"",COUNT($C$6:E34)&gt;=1,COUNT($C$6:E34))</f>
        <v>63</v>
      </c>
      <c r="L34">
        <f>_xlfn.IFS(COUNT(C34:E34)&lt;1,"",AND(COUNT($C$6:E34)&lt;=9,$C$4&gt;1),$C$4,COUNT(C34:E34)&gt;=1,M34)</f>
        <v>157</v>
      </c>
      <c r="M34">
        <f>IF(COUNT($C$6:E34)&gt;=1,TRUNC(SUM($C$6:E34)/COUNT($C$6:E34)),0)</f>
        <v>157</v>
      </c>
      <c r="N34">
        <f>IF(COUNT($C$6:E34)&lt;=6,0,TRUNC((230-M33)*0.9))</f>
        <v>65</v>
      </c>
      <c r="O34">
        <f>_xlfn.IFS(SUM(C34:E34)&lt;1,"",COUNT($C$6:E34)&gt;9,TRUNC((230-M33)*(0.9)),COUNT($C$6:E34)&lt;=9,0)</f>
        <v>65</v>
      </c>
      <c r="P34">
        <f>_xlfn.IFS(SUM(C34:E34)&lt;1,"",COUNT($C$6:E34)&gt;9,N34*3+H34,COUNT($C$6:E34)&lt;=9,0)</f>
        <v>686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244</v>
      </c>
      <c r="W34">
        <f>IF(COUNT(C34:E34)&lt;1,0,IF(COUNT($C$6:E34)&gt;9,D34+N34,0))</f>
        <v>202</v>
      </c>
      <c r="X34">
        <f>IF(COUNT(C34:E34)&lt;1,0,IF(COUNT($C$6:E34)&gt;9,E34+N34,0))</f>
        <v>240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145</v>
      </c>
      <c r="D35">
        <v>198</v>
      </c>
      <c r="E35">
        <v>137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480</v>
      </c>
      <c r="I35">
        <f t="shared" si="5"/>
        <v>160</v>
      </c>
      <c r="J35">
        <f>_xlfn.IFS(SUM(C35:E35)&lt;1,"",SUM(C35:E35)&gt;=1,SUM($C$6:E35))</f>
        <v>10428</v>
      </c>
      <c r="K35">
        <f>_xlfn.IFS(COUNT(C35:E35)&lt;1,"",COUNT($C$6:E35)&gt;=1,COUNT($C$6:E35))</f>
        <v>66</v>
      </c>
      <c r="L35">
        <f>_xlfn.IFS(COUNT(C35:E35)&lt;1,"",AND(COUNT($C$6:E35)&lt;=9,$C$4&gt;1),$C$4,COUNT(C35:E35)&gt;=1,M35)</f>
        <v>158</v>
      </c>
      <c r="M35">
        <f>IF(COUNT($C$6:E35)&gt;=1,TRUNC(SUM($C$6:E35)/COUNT($C$6:E35)),0)</f>
        <v>158</v>
      </c>
      <c r="N35">
        <f>IF(COUNT($C$6:E35)&lt;=6,0,TRUNC((230-M34)*0.9))</f>
        <v>65</v>
      </c>
      <c r="O35">
        <f>_xlfn.IFS(SUM(C35:E35)&lt;1,"",COUNT($C$6:E35)&gt;9,TRUNC((230-M34)*(0.9)),COUNT($C$6:E35)&lt;=9,0)</f>
        <v>65</v>
      </c>
      <c r="P35">
        <f>_xlfn.IFS(SUM(C35:E35)&lt;1,"",COUNT($C$6:E35)&gt;9,N35*3+H35,COUNT($C$6:E35)&lt;=9,0)</f>
        <v>675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210</v>
      </c>
      <c r="W35">
        <f>IF(COUNT(C35:E35)&lt;1,0,IF(COUNT($C$6:E35)&gt;9,D35+N35,0))</f>
        <v>263</v>
      </c>
      <c r="X35">
        <f>IF(COUNT(C35:E35)&lt;1,0,IF(COUNT($C$6:E35)&gt;9,E35+N35,0))</f>
        <v>202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152</v>
      </c>
      <c r="D36" s="2">
        <f>(IF(COUNT(D6:D35)=0," ",(SUM(D6:D35))/COUNT(D6:D35)))</f>
        <v>160.5</v>
      </c>
      <c r="E36" s="2">
        <f>(IF(COUNT(E6:E35)=0," ",(SUM(E6:E35))/COUNT(E6:E35)))</f>
        <v>161.5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B6A3-3E58-45DB-A398-D1A084AE6FA7}">
  <sheetPr codeName="Sheet21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29</v>
      </c>
      <c r="R2">
        <v>0</v>
      </c>
    </row>
    <row r="3" spans="1:29" x14ac:dyDescent="0.2">
      <c r="A3" t="s">
        <v>45</v>
      </c>
      <c r="B3" s="3" t="s">
        <v>64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174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236</v>
      </c>
      <c r="W5">
        <f>MAX(V6:X35)</f>
        <v>297</v>
      </c>
    </row>
    <row r="6" spans="1:29" x14ac:dyDescent="0.2">
      <c r="A6" t="s">
        <v>7</v>
      </c>
      <c r="B6" s="7">
        <f>Calendar!B6</f>
        <v>43348</v>
      </c>
      <c r="C6">
        <v>176</v>
      </c>
      <c r="D6">
        <v>162</v>
      </c>
      <c r="E6">
        <v>168</v>
      </c>
      <c r="H6">
        <f t="shared" ref="H6:H35" si="0">IF(COUNT(C6:E6)&lt;1," ",SUM(C6:E6))</f>
        <v>506</v>
      </c>
      <c r="I6">
        <f>IF(COUNT(C6:E6)&lt;1," ",TRUNC(H6/COUNT(C6:E6)))</f>
        <v>168</v>
      </c>
      <c r="J6">
        <f>_xlfn.IFS(SUM(C6:E6)&lt;1,"",SUM(C6:E6)&gt;=1,SUM($C$6:E6))</f>
        <v>506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174</v>
      </c>
      <c r="M6">
        <f>IF(COUNT($C$6:E6)&gt;=1,TRUNC(SUM($C$6:E6)/COUNT($C$6:E6)),0)</f>
        <v>168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161</v>
      </c>
      <c r="D7">
        <v>118</v>
      </c>
      <c r="E7">
        <v>143</v>
      </c>
      <c r="H7">
        <f t="shared" si="0"/>
        <v>422</v>
      </c>
      <c r="I7">
        <f t="shared" ref="I7:I35" si="5">IF(COUNT(C7:E7)&lt;1," ",TRUNC(H7/COUNT(C7:E7)))</f>
        <v>140</v>
      </c>
      <c r="J7">
        <f>_xlfn.IFS(SUM(C7:E7)&lt;1,"",SUM(C7:E7)&gt;=1,SUM($C$6:E7))</f>
        <v>928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174</v>
      </c>
      <c r="M7">
        <f>IF(COUNT($C$6:E7)&gt;=1,TRUNC(SUM($C$6:E7)/COUNT($C$6:E7)),0)</f>
        <v>154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156</v>
      </c>
      <c r="D8">
        <v>173</v>
      </c>
      <c r="E8">
        <v>203</v>
      </c>
      <c r="H8">
        <f t="shared" si="0"/>
        <v>532</v>
      </c>
      <c r="I8">
        <f t="shared" si="5"/>
        <v>177</v>
      </c>
      <c r="J8">
        <f>_xlfn.IFS(SUM(C8:E8)&lt;1,"",SUM(C8:E8)&gt;=1,SUM($C$6:E8))</f>
        <v>1460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174</v>
      </c>
      <c r="M8">
        <f>IF(COUNT($C$6:E8)&gt;=1,TRUNC(SUM($C$6:E8)/COUNT($C$6:E8)),0)</f>
        <v>162</v>
      </c>
      <c r="N8">
        <f>IF(COUNT($C$6:E8)&lt;=6,0,TRUNC((230-M7)*0.9))</f>
        <v>68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191</v>
      </c>
      <c r="D9">
        <v>200</v>
      </c>
      <c r="E9">
        <v>171</v>
      </c>
      <c r="H9">
        <f t="shared" si="0"/>
        <v>562</v>
      </c>
      <c r="I9">
        <f t="shared" si="5"/>
        <v>187</v>
      </c>
      <c r="J9">
        <f>_xlfn.IFS(SUM(C9:E9)&lt;1,"",SUM(C9:E9)&gt;=1,SUM($C$6:E9))</f>
        <v>2022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168</v>
      </c>
      <c r="M9">
        <f>IF(COUNT($C$6:E9)&gt;=1,TRUNC(SUM($C$6:E9)/COUNT($C$6:E9)),0)</f>
        <v>168</v>
      </c>
      <c r="N9">
        <f>IF(COUNT($C$6:E9)&lt;=6,0,TRUNC((230-M8)*0.9))</f>
        <v>61</v>
      </c>
      <c r="O9">
        <f>_xlfn.IFS(SUM(C9:E9)&lt;1,"",COUNT($C$6:E9)&gt;9,TRUNC((230-M8)*(0.9)),COUNT($C$6:E9)&lt;=9,0)</f>
        <v>61</v>
      </c>
      <c r="P9">
        <f>_xlfn.IFS(SUM(C9:E9)&lt;1,"",COUNT($C$6:E9)&gt;9,N9*3+H9,COUNT($C$6:E9)&lt;=9,0)</f>
        <v>745</v>
      </c>
      <c r="Q9">
        <f t="shared" si="1"/>
        <v>562</v>
      </c>
      <c r="R9" t="str">
        <f t="shared" si="2"/>
        <v xml:space="preserve"> </v>
      </c>
      <c r="S9">
        <f>IF(COUNT($C$6:E9)&gt;9,IF(P9=MAX($P$6:$P$35),P9," "),"")</f>
        <v>745</v>
      </c>
      <c r="T9" t="str">
        <f t="shared" si="3"/>
        <v xml:space="preserve"> </v>
      </c>
      <c r="V9">
        <f>IF(COUNT(C9:E9)&lt;1,0,IF(COUNT($C$6:E9)&gt;9,C9+N9,0))</f>
        <v>252</v>
      </c>
      <c r="W9">
        <f>IF(COUNT(C9:E9)&lt;1,0,IF(COUNT($C$6:E9)&gt;9,D9+N9,0))</f>
        <v>261</v>
      </c>
      <c r="X9">
        <f>IF(COUNT(C9:E9)&lt;1,0,IF(COUNT($C$6:E9)&gt;9,E9+N9,0))</f>
        <v>232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168</v>
      </c>
      <c r="N10">
        <f>IF(COUNT($C$6:E10)&lt;=6,0,TRUNC((230-M9)*0.9))</f>
        <v>55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169</v>
      </c>
      <c r="D11">
        <v>149</v>
      </c>
      <c r="E11">
        <v>177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495</v>
      </c>
      <c r="I11">
        <f t="shared" si="5"/>
        <v>165</v>
      </c>
      <c r="J11">
        <f>_xlfn.IFS(SUM(C11:E11)&lt;1,"",SUM(C11:E11)&gt;=1,SUM($C$6:E11))</f>
        <v>2517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167</v>
      </c>
      <c r="M11">
        <f>IF(COUNT($C$6:E11)&gt;=1,TRUNC(SUM($C$6:E11)/COUNT($C$6:E11)),0)</f>
        <v>167</v>
      </c>
      <c r="N11">
        <f>IF(COUNT($C$6:E11)&lt;=6,0,TRUNC((230-M10)*0.9))</f>
        <v>55</v>
      </c>
      <c r="O11">
        <f>_xlfn.IFS(SUM(C11:E11)&lt;1,"",COUNT($C$6:E11)&gt;9,TRUNC((230-M10)*(0.9)),COUNT($C$6:E11)&lt;=9,0)</f>
        <v>55</v>
      </c>
      <c r="P11">
        <f>_xlfn.IFS(SUM(C11:E11)&lt;1,"",COUNT($C$6:E11)&gt;9,N11*3+H11,COUNT($C$6:E11)&lt;=9,0)</f>
        <v>660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224</v>
      </c>
      <c r="W11">
        <f>IF(COUNT(C11:E11)&lt;1,0,IF(COUNT($C$6:E11)&gt;9,D11+N11,0))</f>
        <v>204</v>
      </c>
      <c r="X11">
        <f>IF(COUNT(C11:E11)&lt;1,0,IF(COUNT($C$6:E11)&gt;9,E11+N11,0))</f>
        <v>232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167</v>
      </c>
      <c r="N12">
        <f>IF(COUNT($C$6:E12)&lt;=6,0,TRUNC((230-M11)*0.9))</f>
        <v>56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167</v>
      </c>
      <c r="N13">
        <f>IF(COUNT($C$6:E13)&lt;=6,0,TRUNC((230-M12)*0.9))</f>
        <v>56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120</v>
      </c>
      <c r="D14">
        <v>155</v>
      </c>
      <c r="E14">
        <v>104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379</v>
      </c>
      <c r="I14">
        <f t="shared" si="5"/>
        <v>126</v>
      </c>
      <c r="J14">
        <f>_xlfn.IFS(SUM(C14:E14)&lt;1,"",SUM(C14:E14)&gt;=1,SUM($C$6:E14))</f>
        <v>2896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160</v>
      </c>
      <c r="M14">
        <f>IF(COUNT($C$6:E14)&gt;=1,TRUNC(SUM($C$6:E14)/COUNT($C$6:E14)),0)</f>
        <v>160</v>
      </c>
      <c r="N14">
        <f>IF(COUNT($C$6:E14)&lt;=6,0,TRUNC((230-M13)*0.9))</f>
        <v>56</v>
      </c>
      <c r="O14">
        <f>_xlfn.IFS(SUM(C14:E14)&lt;1,"",COUNT($C$6:E14)&gt;9,TRUNC((230-M13)*(0.9)),COUNT($C$6:E14)&lt;=9,0)</f>
        <v>56</v>
      </c>
      <c r="P14">
        <f>_xlfn.IFS(SUM(C14:E14)&lt;1,"",COUNT($C$6:E14)&gt;9,N14*3+H14,COUNT($C$6:E14)&lt;=9,0)</f>
        <v>547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176</v>
      </c>
      <c r="W14">
        <f>IF(COUNT(C14:E14)&lt;1,0,IF(COUNT($C$6:E14)&gt;9,D14+N14,0))</f>
        <v>211</v>
      </c>
      <c r="X14">
        <f>IF(COUNT(C14:E14)&lt;1,0,IF(COUNT($C$6:E14)&gt;9,E14+N14,0))</f>
        <v>160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192</v>
      </c>
      <c r="D15">
        <v>151</v>
      </c>
      <c r="E15">
        <v>173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516</v>
      </c>
      <c r="I15">
        <f t="shared" si="5"/>
        <v>172</v>
      </c>
      <c r="J15">
        <f>_xlfn.IFS(SUM(C15:E15)&lt;1,"",SUM(C15:E15)&gt;=1,SUM($C$6:E15))</f>
        <v>3412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162</v>
      </c>
      <c r="M15">
        <f>IF(COUNT($C$6:E15)&gt;=1,TRUNC(SUM($C$6:E15)/COUNT($C$6:E15)),0)</f>
        <v>162</v>
      </c>
      <c r="N15">
        <f>IF(COUNT($C$6:E15)&lt;=6,0,TRUNC((230-M14)*0.9))</f>
        <v>63</v>
      </c>
      <c r="O15">
        <f>_xlfn.IFS(SUM(C15:E15)&lt;1,"",COUNT($C$6:E15)&gt;9,TRUNC((230-M14)*(0.9)),COUNT($C$6:E15)&lt;=9,0)</f>
        <v>63</v>
      </c>
      <c r="P15">
        <f>_xlfn.IFS(SUM(C15:E15)&lt;1,"",COUNT($C$6:E15)&gt;9,N15*3+H15,COUNT($C$6:E15)&lt;=9,0)</f>
        <v>705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255</v>
      </c>
      <c r="W15">
        <f>IF(COUNT(C15:E15)&lt;1,0,IF(COUNT($C$6:E15)&gt;9,D15+N15,0))</f>
        <v>214</v>
      </c>
      <c r="X15">
        <f>IF(COUNT(C15:E15)&lt;1,0,IF(COUNT($C$6:E15)&gt;9,E15+N15,0))</f>
        <v>236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142</v>
      </c>
      <c r="D16">
        <v>146</v>
      </c>
      <c r="E16">
        <v>198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486</v>
      </c>
      <c r="I16">
        <f t="shared" si="5"/>
        <v>162</v>
      </c>
      <c r="J16">
        <f>_xlfn.IFS(SUM(C16:E16)&lt;1,"",SUM(C16:E16)&gt;=1,SUM($C$6:E16))</f>
        <v>3898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162</v>
      </c>
      <c r="M16">
        <f>IF(COUNT($C$6:E16)&gt;=1,TRUNC(SUM($C$6:E16)/COUNT($C$6:E16)),0)</f>
        <v>162</v>
      </c>
      <c r="N16">
        <f>IF(COUNT($C$6:E16)&lt;=6,0,TRUNC((230-M15)*0.9))</f>
        <v>61</v>
      </c>
      <c r="O16">
        <f>_xlfn.IFS(SUM(C16:E16)&lt;1,"",COUNT($C$6:E16)&gt;9,TRUNC((230-M15)*(0.9)),COUNT($C$6:E16)&lt;=9,0)</f>
        <v>61</v>
      </c>
      <c r="P16">
        <f>_xlfn.IFS(SUM(C16:E16)&lt;1,"",COUNT($C$6:E16)&gt;9,N16*3+H16,COUNT($C$6:E16)&lt;=9,0)</f>
        <v>669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203</v>
      </c>
      <c r="W16">
        <f>IF(COUNT(C16:E16)&lt;1,0,IF(COUNT($C$6:E16)&gt;9,D16+N16,0))</f>
        <v>207</v>
      </c>
      <c r="X16">
        <f>IF(COUNT(C16:E16)&lt;1,0,IF(COUNT($C$6:E16)&gt;9,E16+N16,0))</f>
        <v>259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170</v>
      </c>
      <c r="D17">
        <v>171</v>
      </c>
      <c r="E17">
        <v>122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463</v>
      </c>
      <c r="I17">
        <f t="shared" si="5"/>
        <v>154</v>
      </c>
      <c r="J17">
        <f>_xlfn.IFS(SUM(C17:E17)&lt;1,"",SUM(C17:E17)&gt;=1,SUM($C$6:E17))</f>
        <v>4361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161</v>
      </c>
      <c r="M17">
        <f>IF(COUNT($C$6:E17)&gt;=1,TRUNC(SUM($C$6:E17)/COUNT($C$6:E17)),0)</f>
        <v>161</v>
      </c>
      <c r="N17">
        <f>IF(COUNT($C$6:E17)&lt;=6,0,TRUNC((230-M16)*0.9))</f>
        <v>61</v>
      </c>
      <c r="O17">
        <f>_xlfn.IFS(SUM(C17:E17)&lt;1,"",COUNT($C$6:E17)&gt;9,TRUNC((230-M16)*(0.9)),COUNT($C$6:E17)&lt;=9,0)</f>
        <v>61</v>
      </c>
      <c r="P17">
        <f>_xlfn.IFS(SUM(C17:E17)&lt;1,"",COUNT($C$6:E17)&gt;9,N17*3+H17,COUNT($C$6:E17)&lt;=9,0)</f>
        <v>646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231</v>
      </c>
      <c r="W17">
        <f>IF(COUNT(C17:E17)&lt;1,0,IF(COUNT($C$6:E17)&gt;9,D17+N17,0))</f>
        <v>232</v>
      </c>
      <c r="X17">
        <f>IF(COUNT(C17:E17)&lt;1,0,IF(COUNT($C$6:E17)&gt;9,E17+N17,0))</f>
        <v>183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179</v>
      </c>
      <c r="D18">
        <v>138</v>
      </c>
      <c r="E18">
        <v>135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452</v>
      </c>
      <c r="I18">
        <f t="shared" si="5"/>
        <v>150</v>
      </c>
      <c r="J18">
        <f>_xlfn.IFS(SUM(C18:E18)&lt;1,"",SUM(C18:E18)&gt;=1,SUM($C$6:E18))</f>
        <v>4813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160</v>
      </c>
      <c r="M18">
        <f>IF(COUNT($C$6:E18)&gt;=1,TRUNC(SUM($C$6:E18)/COUNT($C$6:E18)),0)</f>
        <v>160</v>
      </c>
      <c r="N18">
        <f>IF(COUNT($C$6:E18)&lt;=6,0,TRUNC((230-M17)*0.9))</f>
        <v>62</v>
      </c>
      <c r="O18">
        <f>_xlfn.IFS(SUM(C18:E18)&lt;1,"",COUNT($C$6:E18)&gt;9,TRUNC((230-M17)*(0.9)),COUNT($C$6:E18)&lt;=9,0)</f>
        <v>62</v>
      </c>
      <c r="P18">
        <f>_xlfn.IFS(SUM(C18:E18)&lt;1,"",COUNT($C$6:E18)&gt;9,N18*3+H18,COUNT($C$6:E18)&lt;=9,0)</f>
        <v>638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241</v>
      </c>
      <c r="W18">
        <f>IF(COUNT(C18:E18)&lt;1,0,IF(COUNT($C$6:E18)&gt;9,D18+N18,0))</f>
        <v>200</v>
      </c>
      <c r="X18">
        <f>IF(COUNT(C18:E18)&lt;1,0,IF(COUNT($C$6:E18)&gt;9,E18+N18,0))</f>
        <v>197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160</v>
      </c>
      <c r="N19">
        <f>IF(COUNT($C$6:E19)&lt;=6,0,TRUNC((230-M18)*0.9))</f>
        <v>63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196</v>
      </c>
      <c r="D20">
        <v>148</v>
      </c>
      <c r="E20">
        <v>190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534</v>
      </c>
      <c r="I20">
        <f t="shared" si="5"/>
        <v>178</v>
      </c>
      <c r="J20">
        <f>_xlfn.IFS(SUM(C20:E20)&lt;1,"",SUM(C20:E20)&gt;=1,SUM($C$6:E20))</f>
        <v>5347</v>
      </c>
      <c r="K20">
        <f>_xlfn.IFS(COUNT(C20:E20)&lt;1,"",COUNT($C$6:E20)&gt;=1,COUNT($C$6:E20))</f>
        <v>33</v>
      </c>
      <c r="L20">
        <f>_xlfn.IFS(COUNT(C20:E20)&lt;1,"",AND(COUNT($C$6:E20)&lt;=9,$C$4&gt;1),$C$4,COUNT(C20:E20)&gt;=1,M20)</f>
        <v>162</v>
      </c>
      <c r="M20">
        <f>IF(COUNT($C$6:E20)&gt;=1,TRUNC(SUM($C$6:E20)/COUNT($C$6:E20)),0)</f>
        <v>162</v>
      </c>
      <c r="N20">
        <f>IF(COUNT($C$6:E20)&lt;=6,0,TRUNC((230-M19)*0.9))</f>
        <v>63</v>
      </c>
      <c r="O20">
        <f>_xlfn.IFS(SUM(C20:E20)&lt;1,"",COUNT($C$6:E20)&gt;9,TRUNC((230-M19)*(0.9)),COUNT($C$6:E20)&lt;=9,0)</f>
        <v>63</v>
      </c>
      <c r="P20">
        <f>_xlfn.IFS(SUM(C20:E20)&lt;1,"",COUNT($C$6:E20)&gt;9,N20*3+H20,COUNT($C$6:E20)&lt;=9,0)</f>
        <v>723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259</v>
      </c>
      <c r="W20">
        <f>IF(COUNT(C20:E20)&lt;1,0,IF(COUNT($C$6:E20)&gt;9,D20+N20,0))</f>
        <v>211</v>
      </c>
      <c r="X20">
        <f>IF(COUNT(C20:E20)&lt;1,0,IF(COUNT($C$6:E20)&gt;9,E20+N20,0))</f>
        <v>253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126</v>
      </c>
      <c r="D21">
        <v>191</v>
      </c>
      <c r="E21">
        <v>146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463</v>
      </c>
      <c r="I21">
        <f t="shared" si="5"/>
        <v>154</v>
      </c>
      <c r="J21">
        <f>_xlfn.IFS(SUM(C21:E21)&lt;1,"",SUM(C21:E21)&gt;=1,SUM($C$6:E21))</f>
        <v>5810</v>
      </c>
      <c r="K21">
        <f>_xlfn.IFS(COUNT(C21:E21)&lt;1,"",COUNT($C$6:E21)&gt;=1,COUNT($C$6:E21))</f>
        <v>36</v>
      </c>
      <c r="L21">
        <f>_xlfn.IFS(COUNT(C21:E21)&lt;1,"",AND(COUNT($C$6:E21)&lt;=9,$C$4&gt;1),$C$4,COUNT(C21:E21)&gt;=1,M21)</f>
        <v>161</v>
      </c>
      <c r="M21">
        <f>IF(COUNT($C$6:E21)&gt;=1,TRUNC(SUM($C$6:E21)/COUNT($C$6:E21)),0)</f>
        <v>161</v>
      </c>
      <c r="N21">
        <f>IF(COUNT($C$6:E21)&lt;=6,0,TRUNC((230-M20)*0.9))</f>
        <v>61</v>
      </c>
      <c r="O21">
        <f>_xlfn.IFS(SUM(C21:E21)&lt;1,"",COUNT($C$6:E21)&gt;9,TRUNC((230-M20)*(0.9)),COUNT($C$6:E21)&lt;=9,0)</f>
        <v>61</v>
      </c>
      <c r="P21">
        <f>_xlfn.IFS(SUM(C21:E21)&lt;1,"",COUNT($C$6:E21)&gt;9,N21*3+H21,COUNT($C$6:E21)&lt;=9,0)</f>
        <v>646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187</v>
      </c>
      <c r="W21">
        <f>IF(COUNT(C21:E21)&lt;1,0,IF(COUNT($C$6:E21)&gt;9,D21+N21,0))</f>
        <v>252</v>
      </c>
      <c r="X21">
        <f>IF(COUNT(C21:E21)&lt;1,0,IF(COUNT($C$6:E21)&gt;9,E21+N21,0))</f>
        <v>207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164</v>
      </c>
      <c r="D22">
        <v>158</v>
      </c>
      <c r="E22">
        <v>177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499</v>
      </c>
      <c r="I22">
        <f t="shared" si="5"/>
        <v>166</v>
      </c>
      <c r="J22">
        <f>_xlfn.IFS(SUM(C22:E22)&lt;1,"",SUM(C22:E22)&gt;=1,SUM($C$6:E22))</f>
        <v>6309</v>
      </c>
      <c r="K22">
        <f>_xlfn.IFS(COUNT(C22:E22)&lt;1,"",COUNT($C$6:E22)&gt;=1,COUNT($C$6:E22))</f>
        <v>39</v>
      </c>
      <c r="L22">
        <f>_xlfn.IFS(COUNT(C22:E22)&lt;1,"",AND(COUNT($C$6:E22)&lt;=9,$C$4&gt;1),$C$4,COUNT(C22:E22)&gt;=1,M22)</f>
        <v>161</v>
      </c>
      <c r="M22">
        <f>IF(COUNT($C$6:E22)&gt;=1,TRUNC(SUM($C$6:E22)/COUNT($C$6:E22)),0)</f>
        <v>161</v>
      </c>
      <c r="N22">
        <f>IF(COUNT($C$6:E22)&lt;=6,0,TRUNC((230-M21)*0.9))</f>
        <v>62</v>
      </c>
      <c r="O22">
        <f>_xlfn.IFS(SUM(C22:E22)&lt;1,"",COUNT($C$6:E22)&gt;9,TRUNC((230-M21)*(0.9)),COUNT($C$6:E22)&lt;=9,0)</f>
        <v>62</v>
      </c>
      <c r="P22">
        <f>_xlfn.IFS(SUM(C22:E22)&lt;1,"",COUNT($C$6:E22)&gt;9,N22*3+H22,COUNT($C$6:E22)&lt;=9,0)</f>
        <v>685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226</v>
      </c>
      <c r="W22">
        <f>IF(COUNT(C22:E22)&lt;1,0,IF(COUNT($C$6:E22)&gt;9,D22+N22,0))</f>
        <v>220</v>
      </c>
      <c r="X22">
        <f>IF(COUNT(C22:E22)&lt;1,0,IF(COUNT($C$6:E22)&gt;9,E22+N22,0))</f>
        <v>239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161</v>
      </c>
      <c r="N23">
        <f>IF(COUNT($C$6:E23)&lt;=6,0,TRUNC((230-M22)*0.9))</f>
        <v>62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182</v>
      </c>
      <c r="D24">
        <v>198</v>
      </c>
      <c r="E24">
        <v>159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539</v>
      </c>
      <c r="I24">
        <f t="shared" si="5"/>
        <v>179</v>
      </c>
      <c r="J24">
        <f>_xlfn.IFS(SUM(C24:E24)&lt;1,"",SUM(C24:E24)&gt;=1,SUM($C$6:E24))</f>
        <v>6848</v>
      </c>
      <c r="K24">
        <f>_xlfn.IFS(COUNT(C24:E24)&lt;1,"",COUNT($C$6:E24)&gt;=1,COUNT($C$6:E24))</f>
        <v>42</v>
      </c>
      <c r="L24">
        <f>_xlfn.IFS(COUNT(C24:E24)&lt;1,"",AND(COUNT($C$6:E24)&lt;=9,$C$4&gt;1),$C$4,COUNT(C24:E24)&gt;=1,M24)</f>
        <v>163</v>
      </c>
      <c r="M24">
        <f>IF(COUNT($C$6:E24)&gt;=1,TRUNC(SUM($C$6:E24)/COUNT($C$6:E24)),0)</f>
        <v>163</v>
      </c>
      <c r="N24">
        <f>IF(COUNT($C$6:E24)&lt;=6,0,TRUNC((230-M23)*0.9))</f>
        <v>62</v>
      </c>
      <c r="O24">
        <f>_xlfn.IFS(SUM(C24:E24)&lt;1,"",COUNT($C$6:E24)&gt;9,TRUNC((230-M23)*(0.9)),COUNT($C$6:E24)&lt;=9,0)</f>
        <v>62</v>
      </c>
      <c r="P24">
        <f>_xlfn.IFS(SUM(C24:E24)&lt;1,"",COUNT($C$6:E24)&gt;9,N24*3+H24,COUNT($C$6:E24)&lt;=9,0)</f>
        <v>725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244</v>
      </c>
      <c r="W24">
        <f>IF(COUNT(C24:E24)&lt;1,0,IF(COUNT($C$6:E24)&gt;9,D24+N24,0))</f>
        <v>260</v>
      </c>
      <c r="X24">
        <f>IF(COUNT(C24:E24)&lt;1,0,IF(COUNT($C$6:E24)&gt;9,E24+N24,0))</f>
        <v>221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138</v>
      </c>
      <c r="D25">
        <v>203</v>
      </c>
      <c r="E25">
        <v>153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494</v>
      </c>
      <c r="I25">
        <f t="shared" si="5"/>
        <v>164</v>
      </c>
      <c r="J25">
        <f>_xlfn.IFS(SUM(C25:E25)&lt;1,"",SUM(C25:E25)&gt;=1,SUM($C$6:E25))</f>
        <v>7342</v>
      </c>
      <c r="K25">
        <f>_xlfn.IFS(COUNT(C25:E25)&lt;1,"",COUNT($C$6:E25)&gt;=1,COUNT($C$6:E25))</f>
        <v>45</v>
      </c>
      <c r="L25">
        <f>_xlfn.IFS(COUNT(C25:E25)&lt;1,"",AND(COUNT($C$6:E25)&lt;=9,$C$4&gt;1),$C$4,COUNT(C25:E25)&gt;=1,M25)</f>
        <v>163</v>
      </c>
      <c r="M25">
        <f>IF(COUNT($C$6:E25)&gt;=1,TRUNC(SUM($C$6:E25)/COUNT($C$6:E25)),0)</f>
        <v>163</v>
      </c>
      <c r="N25">
        <f>IF(COUNT($C$6:E25)&lt;=6,0,TRUNC((230-M24)*0.9))</f>
        <v>60</v>
      </c>
      <c r="O25">
        <f>_xlfn.IFS(SUM(C25:E25)&lt;1,"",COUNT($C$6:E25)&gt;9,TRUNC((230-M24)*(0.9)),COUNT($C$6:E25)&lt;=9,0)</f>
        <v>60</v>
      </c>
      <c r="P25">
        <f>_xlfn.IFS(SUM(C25:E25)&lt;1,"",COUNT($C$6:E25)&gt;9,N25*3+H25,COUNT($C$6:E25)&lt;=9,0)</f>
        <v>674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198</v>
      </c>
      <c r="W25">
        <f>IF(COUNT(C25:E25)&lt;1,0,IF(COUNT($C$6:E25)&gt;9,D25+N25,0))</f>
        <v>263</v>
      </c>
      <c r="X25">
        <f>IF(COUNT(C25:E25)&lt;1,0,IF(COUNT($C$6:E25)&gt;9,E25+N25,0))</f>
        <v>213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163</v>
      </c>
      <c r="N26">
        <f>IF(COUNT($C$6:E26)&lt;=6,0,TRUNC((230-M25)*0.9))</f>
        <v>60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138</v>
      </c>
      <c r="D27">
        <v>156</v>
      </c>
      <c r="E27">
        <v>170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464</v>
      </c>
      <c r="I27">
        <f t="shared" si="5"/>
        <v>154</v>
      </c>
      <c r="J27">
        <f>_xlfn.IFS(SUM(C27:E27)&lt;1,"",SUM(C27:E27)&gt;=1,SUM($C$6:E27))</f>
        <v>7806</v>
      </c>
      <c r="K27">
        <f>_xlfn.IFS(COUNT(C27:E27)&lt;1,"",COUNT($C$6:E27)&gt;=1,COUNT($C$6:E27))</f>
        <v>48</v>
      </c>
      <c r="L27">
        <f>_xlfn.IFS(COUNT(C27:E27)&lt;1,"",AND(COUNT($C$6:E27)&lt;=9,$C$4&gt;1),$C$4,COUNT(C27:E27)&gt;=1,M27)</f>
        <v>162</v>
      </c>
      <c r="M27">
        <f>IF(COUNT($C$6:E27)&gt;=1,TRUNC(SUM($C$6:E27)/COUNT($C$6:E27)),0)</f>
        <v>162</v>
      </c>
      <c r="N27">
        <f>IF(COUNT($C$6:E27)&lt;=6,0,TRUNC((230-M26)*0.9))</f>
        <v>60</v>
      </c>
      <c r="O27">
        <f>_xlfn.IFS(SUM(C27:E27)&lt;1,"",COUNT($C$6:E27)&gt;9,TRUNC((230-M26)*(0.9)),COUNT($C$6:E27)&lt;=9,0)</f>
        <v>60</v>
      </c>
      <c r="P27">
        <f>_xlfn.IFS(SUM(C27:E27)&lt;1,"",COUNT($C$6:E27)&gt;9,N27*3+H27,COUNT($C$6:E27)&lt;=9,0)</f>
        <v>644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198</v>
      </c>
      <c r="W27">
        <f>IF(COUNT(C27:E27)&lt;1,0,IF(COUNT($C$6:E27)&gt;9,D27+N27,0))</f>
        <v>216</v>
      </c>
      <c r="X27">
        <f>IF(COUNT(C27:E27)&lt;1,0,IF(COUNT($C$6:E27)&gt;9,E27+N27,0))</f>
        <v>230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162</v>
      </c>
      <c r="N28">
        <f>IF(COUNT($C$6:E28)&lt;=6,0,TRUNC((230-M27)*0.9))</f>
        <v>61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169</v>
      </c>
      <c r="D29">
        <v>200</v>
      </c>
      <c r="E29">
        <v>173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542</v>
      </c>
      <c r="I29">
        <f t="shared" si="5"/>
        <v>180</v>
      </c>
      <c r="J29">
        <f>_xlfn.IFS(SUM(C29:E29)&lt;1,"",SUM(C29:E29)&gt;=1,SUM($C$6:E29))</f>
        <v>8348</v>
      </c>
      <c r="K29">
        <f>_xlfn.IFS(COUNT(C29:E29)&lt;1,"",COUNT($C$6:E29)&gt;=1,COUNT($C$6:E29))</f>
        <v>51</v>
      </c>
      <c r="L29">
        <f>_xlfn.IFS(COUNT(C29:E29)&lt;1,"",AND(COUNT($C$6:E29)&lt;=9,$C$4&gt;1),$C$4,COUNT(C29:E29)&gt;=1,M29)</f>
        <v>163</v>
      </c>
      <c r="M29">
        <f>IF(COUNT($C$6:E29)&gt;=1,TRUNC(SUM($C$6:E29)/COUNT($C$6:E29)),0)</f>
        <v>163</v>
      </c>
      <c r="N29">
        <f>IF(COUNT($C$6:E29)&lt;=6,0,TRUNC((230-M28)*0.9))</f>
        <v>61</v>
      </c>
      <c r="O29">
        <f>_xlfn.IFS(SUM(C29:E29)&lt;1,"",COUNT($C$6:E29)&gt;9,TRUNC((230-M28)*(0.9)),COUNT($C$6:E29)&lt;=9,0)</f>
        <v>61</v>
      </c>
      <c r="P29">
        <f>_xlfn.IFS(SUM(C29:E29)&lt;1,"",COUNT($C$6:E29)&gt;9,N29*3+H29,COUNT($C$6:E29)&lt;=9,0)</f>
        <v>725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230</v>
      </c>
      <c r="W29">
        <f>IF(COUNT(C29:E29)&lt;1,0,IF(COUNT($C$6:E29)&gt;9,D29+N29,0))</f>
        <v>261</v>
      </c>
      <c r="X29">
        <f>IF(COUNT(C29:E29)&lt;1,0,IF(COUNT($C$6:E29)&gt;9,E29+N29,0))</f>
        <v>234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163</v>
      </c>
      <c r="N30">
        <f>IF(COUNT($C$6:E30)&lt;=6,0,TRUNC((230-M29)*0.9))</f>
        <v>60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163</v>
      </c>
      <c r="N31">
        <f>IF(COUNT($C$6:E31)&lt;=6,0,TRUNC((230-M30)*0.9))</f>
        <v>60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124</v>
      </c>
      <c r="D32">
        <v>130</v>
      </c>
      <c r="E32">
        <v>159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413</v>
      </c>
      <c r="I32">
        <f t="shared" si="5"/>
        <v>137</v>
      </c>
      <c r="J32">
        <f>_xlfn.IFS(SUM(C32:E32)&lt;1,"",SUM(C32:E32)&gt;=1,SUM($C$6:E32))</f>
        <v>8761</v>
      </c>
      <c r="K32">
        <f>_xlfn.IFS(COUNT(C32:E32)&lt;1,"",COUNT($C$6:E32)&gt;=1,COUNT($C$6:E32))</f>
        <v>54</v>
      </c>
      <c r="L32">
        <f>_xlfn.IFS(COUNT(C32:E32)&lt;1,"",AND(COUNT($C$6:E32)&lt;=9,$C$4&gt;1),$C$4,COUNT(C32:E32)&gt;=1,M32)</f>
        <v>162</v>
      </c>
      <c r="M32">
        <f>IF(COUNT($C$6:E32)&gt;=1,TRUNC(SUM($C$6:E32)/COUNT($C$6:E32)),0)</f>
        <v>162</v>
      </c>
      <c r="N32">
        <f>IF(COUNT($C$6:E32)&lt;=6,0,TRUNC((230-M31)*0.9))</f>
        <v>60</v>
      </c>
      <c r="O32">
        <f>_xlfn.IFS(SUM(C32:E32)&lt;1,"",COUNT($C$6:E32)&gt;9,TRUNC((230-M31)*(0.9)),COUNT($C$6:E32)&lt;=9,0)</f>
        <v>60</v>
      </c>
      <c r="P32">
        <f>_xlfn.IFS(SUM(C32:E32)&lt;1,"",COUNT($C$6:E32)&gt;9,N32*3+H32,COUNT($C$6:E32)&lt;=9,0)</f>
        <v>593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184</v>
      </c>
      <c r="W32">
        <f>IF(COUNT(C32:E32)&lt;1,0,IF(COUNT($C$6:E32)&gt;9,D32+N32,0))</f>
        <v>190</v>
      </c>
      <c r="X32">
        <f>IF(COUNT(C32:E32)&lt;1,0,IF(COUNT($C$6:E32)&gt;9,E32+N32,0))</f>
        <v>219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162</v>
      </c>
      <c r="N33">
        <f>IF(COUNT($C$6:E33)&lt;=6,0,TRUNC((230-M32)*0.9))</f>
        <v>61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1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171</v>
      </c>
      <c r="D34">
        <v>236</v>
      </c>
      <c r="E34">
        <v>119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526</v>
      </c>
      <c r="I34">
        <f t="shared" si="5"/>
        <v>175</v>
      </c>
      <c r="J34">
        <f>_xlfn.IFS(SUM(C34:E34)&lt;1,"",SUM(C34:E34)&gt;=1,SUM($C$6:E34))</f>
        <v>9287</v>
      </c>
      <c r="K34">
        <f>_xlfn.IFS(COUNT(C34:E34)&lt;1,"",COUNT($C$6:E34)&gt;=1,COUNT($C$6:E34))</f>
        <v>57</v>
      </c>
      <c r="L34">
        <f>_xlfn.IFS(COUNT(C34:E34)&lt;1,"",AND(COUNT($C$6:E34)&lt;=9,$C$4&gt;1),$C$4,COUNT(C34:E34)&gt;=1,M34)</f>
        <v>162</v>
      </c>
      <c r="M34">
        <f>IF(COUNT($C$6:E34)&gt;=1,TRUNC(SUM($C$6:E34)/COUNT($C$6:E34)),0)</f>
        <v>162</v>
      </c>
      <c r="N34">
        <f>IF(COUNT($C$6:E34)&lt;=6,0,TRUNC((230-M33)*0.9))</f>
        <v>61</v>
      </c>
      <c r="O34">
        <f>_xlfn.IFS(SUM(C34:E34)&lt;1,"",COUNT($C$6:E34)&gt;9,TRUNC((230-M33)*(0.9)),COUNT($C$6:E34)&lt;=9,0)</f>
        <v>61</v>
      </c>
      <c r="P34">
        <f>_xlfn.IFS(SUM(C34:E34)&lt;1,"",COUNT($C$6:E34)&gt;9,N34*3+H34,COUNT($C$6:E34)&lt;=9,0)</f>
        <v>709</v>
      </c>
      <c r="Q34" t="str">
        <f t="shared" si="1"/>
        <v xml:space="preserve"> </v>
      </c>
      <c r="R34">
        <f t="shared" si="2"/>
        <v>236</v>
      </c>
      <c r="S34" t="str">
        <f>IF(COUNT($C$6:E34)&gt;9,IF(P34=MAX($P$6:$P$35),P34," "),"")</f>
        <v xml:space="preserve"> </v>
      </c>
      <c r="T34">
        <f t="shared" si="3"/>
        <v>297</v>
      </c>
      <c r="V34">
        <f>IF(COUNT(C34:E34)&lt;1,0,IF(COUNT($C$6:E34)&gt;9,C34+N34,0))</f>
        <v>232</v>
      </c>
      <c r="W34">
        <f>IF(COUNT(C34:E34)&lt;1,0,IF(COUNT($C$6:E34)&gt;9,D34+N34,0))</f>
        <v>297</v>
      </c>
      <c r="X34">
        <f>IF(COUNT(C34:E34)&lt;1,0,IF(COUNT($C$6:E34)&gt;9,E34+N34,0))</f>
        <v>180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162</v>
      </c>
      <c r="N35">
        <f>IF(COUNT($C$6:E35)&lt;=6,0,TRUNC((230-M34)*0.9))</f>
        <v>61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161.26315789473685</v>
      </c>
      <c r="D36" s="2">
        <f>(IF(COUNT(D6:D35)=0," ",(SUM(D6:D35))/COUNT(D6:D35)))</f>
        <v>167.52631578947367</v>
      </c>
      <c r="E36" s="2">
        <f>(IF(COUNT(E6:E35)=0," ",(SUM(E6:E35))/COUNT(E6:E35)))</f>
        <v>160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F9A9-4505-4EF2-9DFC-5F10B3847D5F}">
  <sheetPr codeName="Sheet22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65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187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233</v>
      </c>
      <c r="W5">
        <f>MAX(V6:X35)</f>
        <v>278</v>
      </c>
    </row>
    <row r="6" spans="1:29" x14ac:dyDescent="0.2">
      <c r="A6" t="s">
        <v>7</v>
      </c>
      <c r="B6" s="7">
        <f>Calendar!B6</f>
        <v>43348</v>
      </c>
      <c r="C6">
        <v>198</v>
      </c>
      <c r="D6">
        <v>179</v>
      </c>
      <c r="E6">
        <v>168</v>
      </c>
      <c r="H6">
        <f t="shared" ref="H6:H35" si="0">IF(COUNT(C6:E6)&lt;1," ",SUM(C6:E6))</f>
        <v>545</v>
      </c>
      <c r="I6">
        <f>IF(COUNT(C6:E6)&lt;1," ",TRUNC(H6/COUNT(C6:E6)))</f>
        <v>181</v>
      </c>
      <c r="J6">
        <f>_xlfn.IFS(SUM(C6:E6)&lt;1,"",SUM(C6:E6)&gt;=1,SUM($C$6:E6))</f>
        <v>545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187</v>
      </c>
      <c r="M6">
        <f>IF(COUNT($C$6:E6)&gt;=1,TRUNC(SUM($C$6:E6)/COUNT($C$6:E6)),0)</f>
        <v>181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148</v>
      </c>
      <c r="D7">
        <v>212</v>
      </c>
      <c r="E7">
        <v>149</v>
      </c>
      <c r="H7">
        <f t="shared" si="0"/>
        <v>509</v>
      </c>
      <c r="I7">
        <f t="shared" ref="I7:I35" si="5">IF(COUNT(C7:E7)&lt;1," ",TRUNC(H7/COUNT(C7:E7)))</f>
        <v>169</v>
      </c>
      <c r="J7">
        <f>_xlfn.IFS(SUM(C7:E7)&lt;1,"",SUM(C7:E7)&gt;=1,SUM($C$6:E7))</f>
        <v>1054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187</v>
      </c>
      <c r="M7">
        <f>IF(COUNT($C$6:E7)&gt;=1,TRUNC(SUM($C$6:E7)/COUNT($C$6:E7)),0)</f>
        <v>175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190</v>
      </c>
      <c r="D8">
        <v>191</v>
      </c>
      <c r="E8">
        <v>233</v>
      </c>
      <c r="H8">
        <f t="shared" si="0"/>
        <v>614</v>
      </c>
      <c r="I8">
        <f t="shared" si="5"/>
        <v>204</v>
      </c>
      <c r="J8">
        <f>_xlfn.IFS(SUM(C8:E8)&lt;1,"",SUM(C8:E8)&gt;=1,SUM($C$6:E8))</f>
        <v>1668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187</v>
      </c>
      <c r="M8">
        <f>IF(COUNT($C$6:E8)&gt;=1,TRUNC(SUM($C$6:E8)/COUNT($C$6:E8)),0)</f>
        <v>185</v>
      </c>
      <c r="N8">
        <f>IF(COUNT($C$6:E8)&lt;=6,0,TRUNC((230-M7)*0.9))</f>
        <v>49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>
        <f t="shared" si="2"/>
        <v>233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139</v>
      </c>
      <c r="D9">
        <v>170</v>
      </c>
      <c r="E9">
        <v>194</v>
      </c>
      <c r="H9">
        <f t="shared" si="0"/>
        <v>503</v>
      </c>
      <c r="I9">
        <f t="shared" si="5"/>
        <v>167</v>
      </c>
      <c r="J9">
        <f>_xlfn.IFS(SUM(C9:E9)&lt;1,"",SUM(C9:E9)&gt;=1,SUM($C$6:E9))</f>
        <v>2171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180</v>
      </c>
      <c r="M9">
        <f>IF(COUNT($C$6:E9)&gt;=1,TRUNC(SUM($C$6:E9)/COUNT($C$6:E9)),0)</f>
        <v>180</v>
      </c>
      <c r="N9">
        <f>IF(COUNT($C$6:E9)&lt;=6,0,TRUNC((230-M8)*0.9))</f>
        <v>40</v>
      </c>
      <c r="O9">
        <f>_xlfn.IFS(SUM(C9:E9)&lt;1,"",COUNT($C$6:E9)&gt;9,TRUNC((230-M8)*(0.9)),COUNT($C$6:E9)&lt;=9,0)</f>
        <v>40</v>
      </c>
      <c r="P9">
        <f>_xlfn.IFS(SUM(C9:E9)&lt;1,"",COUNT($C$6:E9)&gt;9,N9*3+H9,COUNT($C$6:E9)&lt;=9,0)</f>
        <v>623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179</v>
      </c>
      <c r="W9">
        <f>IF(COUNT(C9:E9)&lt;1,0,IF(COUNT($C$6:E9)&gt;9,D9+N9,0))</f>
        <v>210</v>
      </c>
      <c r="X9">
        <f>IF(COUNT(C9:E9)&lt;1,0,IF(COUNT($C$6:E9)&gt;9,E9+N9,0))</f>
        <v>234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233</v>
      </c>
      <c r="D10">
        <v>212</v>
      </c>
      <c r="E10">
        <v>184</v>
      </c>
      <c r="F10" t="str">
        <f>IF(COUNT(C10:E10)&lt;1," ",IF(AND(C10&gt;M9,D10&gt;M9,E10&gt;M9,COUNT($C$6:E9)&gt;=12),"*"," "))</f>
        <v>*</v>
      </c>
      <c r="H10">
        <f t="shared" si="0"/>
        <v>629</v>
      </c>
      <c r="I10">
        <f t="shared" si="5"/>
        <v>209</v>
      </c>
      <c r="J10">
        <f>_xlfn.IFS(SUM(C10:E10)&lt;1,"",SUM(C10:E10)&gt;=1,SUM($C$6:E10))</f>
        <v>2800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186</v>
      </c>
      <c r="M10">
        <f>IF(COUNT($C$6:E10)&gt;=1,TRUNC(SUM($C$6:E10)/COUNT($C$6:E10)),0)</f>
        <v>186</v>
      </c>
      <c r="N10">
        <f>IF(COUNT($C$6:E10)&lt;=6,0,TRUNC((230-M9)*0.9))</f>
        <v>45</v>
      </c>
      <c r="O10">
        <f>_xlfn.IFS(SUM(C10:E10)&lt;1,"",COUNT($C$6:E10)&gt;9,TRUNC((230-M9)*(0.9)),COUNT($C$6:E10)&lt;=9,0)</f>
        <v>45</v>
      </c>
      <c r="P10">
        <f>_xlfn.IFS(SUM(C10:E10)&lt;1,"",COUNT($C$6:E10)&gt;9,N10*3+H10,COUNT($C$6:E10)&lt;=9,0)</f>
        <v>764</v>
      </c>
      <c r="Q10" t="str">
        <f t="shared" si="1"/>
        <v xml:space="preserve"> </v>
      </c>
      <c r="R10">
        <f t="shared" si="2"/>
        <v>233</v>
      </c>
      <c r="S10" t="str">
        <f>IF(COUNT($C$6:E10)&gt;9,IF(P10=MAX($P$6:$P$35),P10," "),"")</f>
        <v xml:space="preserve"> </v>
      </c>
      <c r="T10">
        <f t="shared" si="3"/>
        <v>278</v>
      </c>
      <c r="V10">
        <f>IF(COUNT(C10:E10)&lt;1,0,IF(COUNT($C$6:E10)&gt;9,C10+N10,0))</f>
        <v>278</v>
      </c>
      <c r="W10">
        <f>IF(COUNT(C10:E10)&lt;1,0,IF(COUNT($C$6:E10)&gt;9,D10+N10,0))</f>
        <v>257</v>
      </c>
      <c r="X10">
        <f>IF(COUNT(C10:E10)&lt;1,0,IF(COUNT($C$6:E10)&gt;9,E10+N10,0))</f>
        <v>229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233</v>
      </c>
      <c r="D11">
        <v>178</v>
      </c>
      <c r="E11">
        <v>162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573</v>
      </c>
      <c r="I11">
        <f t="shared" si="5"/>
        <v>191</v>
      </c>
      <c r="J11">
        <f>_xlfn.IFS(SUM(C11:E11)&lt;1,"",SUM(C11:E11)&gt;=1,SUM($C$6:E11))</f>
        <v>3373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187</v>
      </c>
      <c r="M11">
        <f>IF(COUNT($C$6:E11)&gt;=1,TRUNC(SUM($C$6:E11)/COUNT($C$6:E11)),0)</f>
        <v>187</v>
      </c>
      <c r="N11">
        <f>IF(COUNT($C$6:E11)&lt;=6,0,TRUNC((230-M10)*0.9))</f>
        <v>39</v>
      </c>
      <c r="O11">
        <f>_xlfn.IFS(SUM(C11:E11)&lt;1,"",COUNT($C$6:E11)&gt;9,TRUNC((230-M10)*(0.9)),COUNT($C$6:E11)&lt;=9,0)</f>
        <v>39</v>
      </c>
      <c r="P11">
        <f>_xlfn.IFS(SUM(C11:E11)&lt;1,"",COUNT($C$6:E11)&gt;9,N11*3+H11,COUNT($C$6:E11)&lt;=9,0)</f>
        <v>690</v>
      </c>
      <c r="Q11" t="str">
        <f t="shared" si="1"/>
        <v xml:space="preserve"> </v>
      </c>
      <c r="R11">
        <f t="shared" si="2"/>
        <v>233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272</v>
      </c>
      <c r="W11">
        <f>IF(COUNT(C11:E11)&lt;1,0,IF(COUNT($C$6:E11)&gt;9,D11+N11,0))</f>
        <v>217</v>
      </c>
      <c r="X11">
        <f>IF(COUNT(C11:E11)&lt;1,0,IF(COUNT($C$6:E11)&gt;9,E11+N11,0))</f>
        <v>201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192</v>
      </c>
      <c r="D12">
        <v>169</v>
      </c>
      <c r="E12">
        <v>176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537</v>
      </c>
      <c r="I12">
        <f t="shared" si="5"/>
        <v>179</v>
      </c>
      <c r="J12">
        <f>_xlfn.IFS(SUM(C12:E12)&lt;1,"",SUM(C12:E12)&gt;=1,SUM($C$6:E12))</f>
        <v>3910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186</v>
      </c>
      <c r="M12">
        <f>IF(COUNT($C$6:E12)&gt;=1,TRUNC(SUM($C$6:E12)/COUNT($C$6:E12)),0)</f>
        <v>186</v>
      </c>
      <c r="N12">
        <f>IF(COUNT($C$6:E12)&lt;=6,0,TRUNC((230-M11)*0.9))</f>
        <v>38</v>
      </c>
      <c r="O12">
        <f>_xlfn.IFS(SUM(C12:E12)&lt;1,"",COUNT($C$6:E12)&gt;9,TRUNC((230-M11)*(0.9)),COUNT($C$6:E12)&lt;=9,0)</f>
        <v>38</v>
      </c>
      <c r="P12">
        <f>_xlfn.IFS(SUM(C12:E12)&lt;1,"",COUNT($C$6:E12)&gt;9,N12*3+H12,COUNT($C$6:E12)&lt;=9,0)</f>
        <v>651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230</v>
      </c>
      <c r="W12">
        <f>IF(COUNT(C12:E12)&lt;1,0,IF(COUNT($C$6:E12)&gt;9,D12+N12,0))</f>
        <v>207</v>
      </c>
      <c r="X12">
        <f>IF(COUNT(C12:E12)&lt;1,0,IF(COUNT($C$6:E12)&gt;9,E12+N12,0))</f>
        <v>214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170</v>
      </c>
      <c r="D13">
        <v>159</v>
      </c>
      <c r="E13">
        <v>123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452</v>
      </c>
      <c r="I13">
        <f t="shared" si="5"/>
        <v>150</v>
      </c>
      <c r="J13">
        <f>_xlfn.IFS(SUM(C13:E13)&lt;1,"",SUM(C13:E13)&gt;=1,SUM($C$6:E13))</f>
        <v>4362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181</v>
      </c>
      <c r="M13">
        <f>IF(COUNT($C$6:E13)&gt;=1,TRUNC(SUM($C$6:E13)/COUNT($C$6:E13)),0)</f>
        <v>181</v>
      </c>
      <c r="N13">
        <f>IF(COUNT($C$6:E13)&lt;=6,0,TRUNC((230-M12)*0.9))</f>
        <v>39</v>
      </c>
      <c r="O13">
        <f>_xlfn.IFS(SUM(C13:E13)&lt;1,"",COUNT($C$6:E13)&gt;9,TRUNC((230-M12)*(0.9)),COUNT($C$6:E13)&lt;=9,0)</f>
        <v>39</v>
      </c>
      <c r="P13">
        <f>_xlfn.IFS(SUM(C13:E13)&lt;1,"",COUNT($C$6:E13)&gt;9,N13*3+H13,COUNT($C$6:E13)&lt;=9,0)</f>
        <v>569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209</v>
      </c>
      <c r="W13">
        <f>IF(COUNT(C13:E13)&lt;1,0,IF(COUNT($C$6:E13)&gt;9,D13+N13,0))</f>
        <v>198</v>
      </c>
      <c r="X13">
        <f>IF(COUNT(C13:E13)&lt;1,0,IF(COUNT($C$6:E13)&gt;9,E13+N13,0))</f>
        <v>162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224</v>
      </c>
      <c r="D14">
        <v>211</v>
      </c>
      <c r="E14">
        <v>215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650</v>
      </c>
      <c r="I14">
        <f t="shared" si="5"/>
        <v>216</v>
      </c>
      <c r="J14">
        <f>_xlfn.IFS(SUM(C14:E14)&lt;1,"",SUM(C14:E14)&gt;=1,SUM($C$6:E14))</f>
        <v>5012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185</v>
      </c>
      <c r="M14">
        <f>IF(COUNT($C$6:E14)&gt;=1,TRUNC(SUM($C$6:E14)/COUNT($C$6:E14)),0)</f>
        <v>185</v>
      </c>
      <c r="N14">
        <f>IF(COUNT($C$6:E14)&lt;=6,0,TRUNC((230-M13)*0.9))</f>
        <v>44</v>
      </c>
      <c r="O14">
        <f>_xlfn.IFS(SUM(C14:E14)&lt;1,"",COUNT($C$6:E14)&gt;9,TRUNC((230-M13)*(0.9)),COUNT($C$6:E14)&lt;=9,0)</f>
        <v>44</v>
      </c>
      <c r="P14">
        <f>_xlfn.IFS(SUM(C14:E14)&lt;1,"",COUNT($C$6:E14)&gt;9,N14*3+H14,COUNT($C$6:E14)&lt;=9,0)</f>
        <v>782</v>
      </c>
      <c r="Q14">
        <f t="shared" si="1"/>
        <v>650</v>
      </c>
      <c r="R14" t="str">
        <f t="shared" si="2"/>
        <v xml:space="preserve"> </v>
      </c>
      <c r="S14">
        <f>IF(COUNT($C$6:E14)&gt;9,IF(P14=MAX($P$6:$P$35),P14," "),"")</f>
        <v>782</v>
      </c>
      <c r="T14" t="str">
        <f t="shared" si="3"/>
        <v xml:space="preserve"> </v>
      </c>
      <c r="V14">
        <f>IF(COUNT(C14:E14)&lt;1,0,IF(COUNT($C$6:E14)&gt;9,C14+N14,0))</f>
        <v>268</v>
      </c>
      <c r="W14">
        <f>IF(COUNT(C14:E14)&lt;1,0,IF(COUNT($C$6:E14)&gt;9,D14+N14,0))</f>
        <v>255</v>
      </c>
      <c r="X14">
        <f>IF(COUNT(C14:E14)&lt;1,0,IF(COUNT($C$6:E14)&gt;9,E14+N14,0))</f>
        <v>259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222</v>
      </c>
      <c r="D15">
        <v>142</v>
      </c>
      <c r="E15">
        <v>177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541</v>
      </c>
      <c r="I15">
        <f t="shared" si="5"/>
        <v>180</v>
      </c>
      <c r="J15">
        <f>_xlfn.IFS(SUM(C15:E15)&lt;1,"",SUM(C15:E15)&gt;=1,SUM($C$6:E15))</f>
        <v>5553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185</v>
      </c>
      <c r="M15">
        <f>IF(COUNT($C$6:E15)&gt;=1,TRUNC(SUM($C$6:E15)/COUNT($C$6:E15)),0)</f>
        <v>185</v>
      </c>
      <c r="N15">
        <f>IF(COUNT($C$6:E15)&lt;=6,0,TRUNC((230-M14)*0.9))</f>
        <v>40</v>
      </c>
      <c r="O15">
        <f>_xlfn.IFS(SUM(C15:E15)&lt;1,"",COUNT($C$6:E15)&gt;9,TRUNC((230-M14)*(0.9)),COUNT($C$6:E15)&lt;=9,0)</f>
        <v>40</v>
      </c>
      <c r="P15">
        <f>_xlfn.IFS(SUM(C15:E15)&lt;1,"",COUNT($C$6:E15)&gt;9,N15*3+H15,COUNT($C$6:E15)&lt;=9,0)</f>
        <v>661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262</v>
      </c>
      <c r="W15">
        <f>IF(COUNT(C15:E15)&lt;1,0,IF(COUNT($C$6:E15)&gt;9,D15+N15,0))</f>
        <v>182</v>
      </c>
      <c r="X15">
        <f>IF(COUNT(C15:E15)&lt;1,0,IF(COUNT($C$6:E15)&gt;9,E15+N15,0))</f>
        <v>217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149</v>
      </c>
      <c r="D16">
        <v>190</v>
      </c>
      <c r="E16">
        <v>169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508</v>
      </c>
      <c r="I16">
        <f t="shared" si="5"/>
        <v>169</v>
      </c>
      <c r="J16">
        <f>_xlfn.IFS(SUM(C16:E16)&lt;1,"",SUM(C16:E16)&gt;=1,SUM($C$6:E16))</f>
        <v>6061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183</v>
      </c>
      <c r="M16">
        <f>IF(COUNT($C$6:E16)&gt;=1,TRUNC(SUM($C$6:E16)/COUNT($C$6:E16)),0)</f>
        <v>183</v>
      </c>
      <c r="N16">
        <f>IF(COUNT($C$6:E16)&lt;=6,0,TRUNC((230-M15)*0.9))</f>
        <v>40</v>
      </c>
      <c r="O16">
        <f>_xlfn.IFS(SUM(C16:E16)&lt;1,"",COUNT($C$6:E16)&gt;9,TRUNC((230-M15)*(0.9)),COUNT($C$6:E16)&lt;=9,0)</f>
        <v>40</v>
      </c>
      <c r="P16">
        <f>_xlfn.IFS(SUM(C16:E16)&lt;1,"",COUNT($C$6:E16)&gt;9,N16*3+H16,COUNT($C$6:E16)&lt;=9,0)</f>
        <v>628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189</v>
      </c>
      <c r="W16">
        <f>IF(COUNT(C16:E16)&lt;1,0,IF(COUNT($C$6:E16)&gt;9,D16+N16,0))</f>
        <v>230</v>
      </c>
      <c r="X16">
        <f>IF(COUNT(C16:E16)&lt;1,0,IF(COUNT($C$6:E16)&gt;9,E16+N16,0))</f>
        <v>209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188</v>
      </c>
      <c r="D17">
        <v>151</v>
      </c>
      <c r="E17">
        <v>139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478</v>
      </c>
      <c r="I17">
        <f t="shared" si="5"/>
        <v>159</v>
      </c>
      <c r="J17">
        <f>_xlfn.IFS(SUM(C17:E17)&lt;1,"",SUM(C17:E17)&gt;=1,SUM($C$6:E17))</f>
        <v>6539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181</v>
      </c>
      <c r="M17">
        <f>IF(COUNT($C$6:E17)&gt;=1,TRUNC(SUM($C$6:E17)/COUNT($C$6:E17)),0)</f>
        <v>181</v>
      </c>
      <c r="N17">
        <f>IF(COUNT($C$6:E17)&lt;=6,0,TRUNC((230-M16)*0.9))</f>
        <v>42</v>
      </c>
      <c r="O17">
        <f>_xlfn.IFS(SUM(C17:E17)&lt;1,"",COUNT($C$6:E17)&gt;9,TRUNC((230-M16)*(0.9)),COUNT($C$6:E17)&lt;=9,0)</f>
        <v>42</v>
      </c>
      <c r="P17">
        <f>_xlfn.IFS(SUM(C17:E17)&lt;1,"",COUNT($C$6:E17)&gt;9,N17*3+H17,COUNT($C$6:E17)&lt;=9,0)</f>
        <v>604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230</v>
      </c>
      <c r="W17">
        <f>IF(COUNT(C17:E17)&lt;1,0,IF(COUNT($C$6:E17)&gt;9,D17+N17,0))</f>
        <v>193</v>
      </c>
      <c r="X17">
        <f>IF(COUNT(C17:E17)&lt;1,0,IF(COUNT($C$6:E17)&gt;9,E17+N17,0))</f>
        <v>181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218</v>
      </c>
      <c r="D18">
        <v>181</v>
      </c>
      <c r="E18">
        <v>223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622</v>
      </c>
      <c r="I18">
        <f t="shared" si="5"/>
        <v>207</v>
      </c>
      <c r="J18">
        <f>_xlfn.IFS(SUM(C18:E18)&lt;1,"",SUM(C18:E18)&gt;=1,SUM($C$6:E18))</f>
        <v>7161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183</v>
      </c>
      <c r="M18">
        <f>IF(COUNT($C$6:E18)&gt;=1,TRUNC(SUM($C$6:E18)/COUNT($C$6:E18)),0)</f>
        <v>183</v>
      </c>
      <c r="N18">
        <f>IF(COUNT($C$6:E18)&lt;=6,0,TRUNC((230-M17)*0.9))</f>
        <v>44</v>
      </c>
      <c r="O18">
        <f>_xlfn.IFS(SUM(C18:E18)&lt;1,"",COUNT($C$6:E18)&gt;9,TRUNC((230-M17)*(0.9)),COUNT($C$6:E18)&lt;=9,0)</f>
        <v>44</v>
      </c>
      <c r="P18">
        <f>_xlfn.IFS(SUM(C18:E18)&lt;1,"",COUNT($C$6:E18)&gt;9,N18*3+H18,COUNT($C$6:E18)&lt;=9,0)</f>
        <v>754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262</v>
      </c>
      <c r="W18">
        <f>IF(COUNT(C18:E18)&lt;1,0,IF(COUNT($C$6:E18)&gt;9,D18+N18,0))</f>
        <v>225</v>
      </c>
      <c r="X18">
        <f>IF(COUNT(C18:E18)&lt;1,0,IF(COUNT($C$6:E18)&gt;9,E18+N18,0))</f>
        <v>267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183</v>
      </c>
      <c r="D19">
        <v>201</v>
      </c>
      <c r="E19">
        <v>158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542</v>
      </c>
      <c r="I19">
        <f t="shared" si="5"/>
        <v>180</v>
      </c>
      <c r="J19">
        <f>_xlfn.IFS(SUM(C19:E19)&lt;1,"",SUM(C19:E19)&gt;=1,SUM($C$6:E19))</f>
        <v>7703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183</v>
      </c>
      <c r="M19">
        <f>IF(COUNT($C$6:E19)&gt;=1,TRUNC(SUM($C$6:E19)/COUNT($C$6:E19)),0)</f>
        <v>183</v>
      </c>
      <c r="N19">
        <f>IF(COUNT($C$6:E19)&lt;=6,0,TRUNC((230-M18)*0.9))</f>
        <v>42</v>
      </c>
      <c r="O19">
        <f>_xlfn.IFS(SUM(C19:E19)&lt;1,"",COUNT($C$6:E19)&gt;9,TRUNC((230-M18)*(0.9)),COUNT($C$6:E19)&lt;=9,0)</f>
        <v>42</v>
      </c>
      <c r="P19">
        <f>_xlfn.IFS(SUM(C19:E19)&lt;1,"",COUNT($C$6:E19)&gt;9,N19*3+H19,COUNT($C$6:E19)&lt;=9,0)</f>
        <v>668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225</v>
      </c>
      <c r="W19">
        <f>IF(COUNT(C19:E19)&lt;1,0,IF(COUNT($C$6:E19)&gt;9,D19+N19,0))</f>
        <v>243</v>
      </c>
      <c r="X19">
        <f>IF(COUNT(C19:E19)&lt;1,0,IF(COUNT($C$6:E19)&gt;9,E19+N19,0))</f>
        <v>200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209</v>
      </c>
      <c r="D20">
        <v>176</v>
      </c>
      <c r="E20">
        <v>190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575</v>
      </c>
      <c r="I20">
        <f t="shared" si="5"/>
        <v>191</v>
      </c>
      <c r="J20">
        <f>_xlfn.IFS(SUM(C20:E20)&lt;1,"",SUM(C20:E20)&gt;=1,SUM($C$6:E20))</f>
        <v>8278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183</v>
      </c>
      <c r="M20">
        <f>IF(COUNT($C$6:E20)&gt;=1,TRUNC(SUM($C$6:E20)/COUNT($C$6:E20)),0)</f>
        <v>183</v>
      </c>
      <c r="N20">
        <f>IF(COUNT($C$6:E20)&lt;=6,0,TRUNC((230-M19)*0.9))</f>
        <v>42</v>
      </c>
      <c r="O20">
        <f>_xlfn.IFS(SUM(C20:E20)&lt;1,"",COUNT($C$6:E20)&gt;9,TRUNC((230-M19)*(0.9)),COUNT($C$6:E20)&lt;=9,0)</f>
        <v>42</v>
      </c>
      <c r="P20">
        <f>_xlfn.IFS(SUM(C20:E20)&lt;1,"",COUNT($C$6:E20)&gt;9,N20*3+H20,COUNT($C$6:E20)&lt;=9,0)</f>
        <v>701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251</v>
      </c>
      <c r="W20">
        <f>IF(COUNT(C20:E20)&lt;1,0,IF(COUNT($C$6:E20)&gt;9,D20+N20,0))</f>
        <v>218</v>
      </c>
      <c r="X20">
        <f>IF(COUNT(C20:E20)&lt;1,0,IF(COUNT($C$6:E20)&gt;9,E20+N20,0))</f>
        <v>232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216</v>
      </c>
      <c r="D21">
        <v>196</v>
      </c>
      <c r="E21">
        <v>218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630</v>
      </c>
      <c r="I21">
        <f t="shared" si="5"/>
        <v>210</v>
      </c>
      <c r="J21">
        <f>_xlfn.IFS(SUM(C21:E21)&lt;1,"",SUM(C21:E21)&gt;=1,SUM($C$6:E21))</f>
        <v>8908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185</v>
      </c>
      <c r="M21">
        <f>IF(COUNT($C$6:E21)&gt;=1,TRUNC(SUM($C$6:E21)/COUNT($C$6:E21)),0)</f>
        <v>185</v>
      </c>
      <c r="N21">
        <f>IF(COUNT($C$6:E21)&lt;=6,0,TRUNC((230-M20)*0.9))</f>
        <v>42</v>
      </c>
      <c r="O21">
        <f>_xlfn.IFS(SUM(C21:E21)&lt;1,"",COUNT($C$6:E21)&gt;9,TRUNC((230-M20)*(0.9)),COUNT($C$6:E21)&lt;=9,0)</f>
        <v>42</v>
      </c>
      <c r="P21">
        <f>_xlfn.IFS(SUM(C21:E21)&lt;1,"",COUNT($C$6:E21)&gt;9,N21*3+H21,COUNT($C$6:E21)&lt;=9,0)</f>
        <v>756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258</v>
      </c>
      <c r="W21">
        <f>IF(COUNT(C21:E21)&lt;1,0,IF(COUNT($C$6:E21)&gt;9,D21+N21,0))</f>
        <v>238</v>
      </c>
      <c r="X21">
        <f>IF(COUNT(C21:E21)&lt;1,0,IF(COUNT($C$6:E21)&gt;9,E21+N21,0))</f>
        <v>260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180</v>
      </c>
      <c r="D22">
        <v>157</v>
      </c>
      <c r="E22">
        <v>194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531</v>
      </c>
      <c r="I22">
        <f t="shared" si="5"/>
        <v>177</v>
      </c>
      <c r="J22">
        <f>_xlfn.IFS(SUM(C22:E22)&lt;1,"",SUM(C22:E22)&gt;=1,SUM($C$6:E22))</f>
        <v>9439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185</v>
      </c>
      <c r="M22">
        <f>IF(COUNT($C$6:E22)&gt;=1,TRUNC(SUM($C$6:E22)/COUNT($C$6:E22)),0)</f>
        <v>185</v>
      </c>
      <c r="N22">
        <f>IF(COUNT($C$6:E22)&lt;=6,0,TRUNC((230-M21)*0.9))</f>
        <v>40</v>
      </c>
      <c r="O22">
        <f>_xlfn.IFS(SUM(C22:E22)&lt;1,"",COUNT($C$6:E22)&gt;9,TRUNC((230-M21)*(0.9)),COUNT($C$6:E22)&lt;=9,0)</f>
        <v>40</v>
      </c>
      <c r="P22">
        <f>_xlfn.IFS(SUM(C22:E22)&lt;1,"",COUNT($C$6:E22)&gt;9,N22*3+H22,COUNT($C$6:E22)&lt;=9,0)</f>
        <v>651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220</v>
      </c>
      <c r="W22">
        <f>IF(COUNT(C22:E22)&lt;1,0,IF(COUNT($C$6:E22)&gt;9,D22+N22,0))</f>
        <v>197</v>
      </c>
      <c r="X22">
        <f>IF(COUNT(C22:E22)&lt;1,0,IF(COUNT($C$6:E22)&gt;9,E22+N22,0))</f>
        <v>234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216</v>
      </c>
      <c r="D23">
        <v>188</v>
      </c>
      <c r="E23">
        <v>168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572</v>
      </c>
      <c r="I23">
        <f t="shared" si="5"/>
        <v>190</v>
      </c>
      <c r="J23">
        <f>_xlfn.IFS(SUM(C23:E23)&lt;1,"",SUM(C23:E23)&gt;=1,SUM($C$6:E23))</f>
        <v>10011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185</v>
      </c>
      <c r="M23">
        <f>IF(COUNT($C$6:E23)&gt;=1,TRUNC(SUM($C$6:E23)/COUNT($C$6:E23)),0)</f>
        <v>185</v>
      </c>
      <c r="N23">
        <f>IF(COUNT($C$6:E23)&lt;=6,0,TRUNC((230-M22)*0.9))</f>
        <v>40</v>
      </c>
      <c r="O23">
        <f>_xlfn.IFS(SUM(C23:E23)&lt;1,"",COUNT($C$6:E23)&gt;9,TRUNC((230-M22)*(0.9)),COUNT($C$6:E23)&lt;=9,0)</f>
        <v>40</v>
      </c>
      <c r="P23">
        <f>_xlfn.IFS(SUM(C23:E23)&lt;1,"",COUNT($C$6:E23)&gt;9,N23*3+H23,COUNT($C$6:E23)&lt;=9,0)</f>
        <v>692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256</v>
      </c>
      <c r="W23">
        <f>IF(COUNT(C23:E23)&lt;1,0,IF(COUNT($C$6:E23)&gt;9,D23+N23,0))</f>
        <v>228</v>
      </c>
      <c r="X23">
        <f>IF(COUNT(C23:E23)&lt;1,0,IF(COUNT($C$6:E23)&gt;9,E23+N23,0))</f>
        <v>208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195</v>
      </c>
      <c r="D24">
        <v>168</v>
      </c>
      <c r="E24">
        <v>166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529</v>
      </c>
      <c r="I24">
        <f t="shared" si="5"/>
        <v>176</v>
      </c>
      <c r="J24">
        <f>_xlfn.IFS(SUM(C24:E24)&lt;1,"",SUM(C24:E24)&gt;=1,SUM($C$6:E24))</f>
        <v>10540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184</v>
      </c>
      <c r="M24">
        <f>IF(COUNT($C$6:E24)&gt;=1,TRUNC(SUM($C$6:E24)/COUNT($C$6:E24)),0)</f>
        <v>184</v>
      </c>
      <c r="N24">
        <f>IF(COUNT($C$6:E24)&lt;=6,0,TRUNC((230-M23)*0.9))</f>
        <v>40</v>
      </c>
      <c r="O24">
        <f>_xlfn.IFS(SUM(C24:E24)&lt;1,"",COUNT($C$6:E24)&gt;9,TRUNC((230-M23)*(0.9)),COUNT($C$6:E24)&lt;=9,0)</f>
        <v>40</v>
      </c>
      <c r="P24">
        <f>_xlfn.IFS(SUM(C24:E24)&lt;1,"",COUNT($C$6:E24)&gt;9,N24*3+H24,COUNT($C$6:E24)&lt;=9,0)</f>
        <v>649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235</v>
      </c>
      <c r="W24">
        <f>IF(COUNT(C24:E24)&lt;1,0,IF(COUNT($C$6:E24)&gt;9,D24+N24,0))</f>
        <v>208</v>
      </c>
      <c r="X24">
        <f>IF(COUNT(C24:E24)&lt;1,0,IF(COUNT($C$6:E24)&gt;9,E24+N24,0))</f>
        <v>206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184</v>
      </c>
      <c r="D25">
        <v>201</v>
      </c>
      <c r="E25">
        <v>188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573</v>
      </c>
      <c r="I25">
        <f t="shared" si="5"/>
        <v>191</v>
      </c>
      <c r="J25">
        <f>_xlfn.IFS(SUM(C25:E25)&lt;1,"",SUM(C25:E25)&gt;=1,SUM($C$6:E25))</f>
        <v>11113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185</v>
      </c>
      <c r="M25">
        <f>IF(COUNT($C$6:E25)&gt;=1,TRUNC(SUM($C$6:E25)/COUNT($C$6:E25)),0)</f>
        <v>185</v>
      </c>
      <c r="N25">
        <f>IF(COUNT($C$6:E25)&lt;=6,0,TRUNC((230-M24)*0.9))</f>
        <v>41</v>
      </c>
      <c r="O25">
        <f>_xlfn.IFS(SUM(C25:E25)&lt;1,"",COUNT($C$6:E25)&gt;9,TRUNC((230-M24)*(0.9)),COUNT($C$6:E25)&lt;=9,0)</f>
        <v>41</v>
      </c>
      <c r="P25">
        <f>_xlfn.IFS(SUM(C25:E25)&lt;1,"",COUNT($C$6:E25)&gt;9,N25*3+H25,COUNT($C$6:E25)&lt;=9,0)</f>
        <v>696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225</v>
      </c>
      <c r="W25">
        <f>IF(COUNT(C25:E25)&lt;1,0,IF(COUNT($C$6:E25)&gt;9,D25+N25,0))</f>
        <v>242</v>
      </c>
      <c r="X25">
        <f>IF(COUNT(C25:E25)&lt;1,0,IF(COUNT($C$6:E25)&gt;9,E25+N25,0))</f>
        <v>229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193</v>
      </c>
      <c r="D26">
        <v>224</v>
      </c>
      <c r="E26">
        <v>179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596</v>
      </c>
      <c r="I26">
        <f t="shared" si="5"/>
        <v>198</v>
      </c>
      <c r="J26">
        <f>_xlfn.IFS(SUM(C26:E26)&lt;1,"",SUM(C26:E26)&gt;=1,SUM($C$6:E26))</f>
        <v>11709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185</v>
      </c>
      <c r="M26">
        <f>IF(COUNT($C$6:E26)&gt;=1,TRUNC(SUM($C$6:E26)/COUNT($C$6:E26)),0)</f>
        <v>185</v>
      </c>
      <c r="N26">
        <f>IF(COUNT($C$6:E26)&lt;=6,0,TRUNC((230-M25)*0.9))</f>
        <v>40</v>
      </c>
      <c r="O26">
        <f>_xlfn.IFS(SUM(C26:E26)&lt;1,"",COUNT($C$6:E26)&gt;9,TRUNC((230-M25)*(0.9)),COUNT($C$6:E26)&lt;=9,0)</f>
        <v>40</v>
      </c>
      <c r="P26">
        <f>_xlfn.IFS(SUM(C26:E26)&lt;1,"",COUNT($C$6:E26)&gt;9,N26*3+H26,COUNT($C$6:E26)&lt;=9,0)</f>
        <v>716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233</v>
      </c>
      <c r="W26">
        <f>IF(COUNT(C26:E26)&lt;1,0,IF(COUNT($C$6:E26)&gt;9,D26+N26,0))</f>
        <v>264</v>
      </c>
      <c r="X26">
        <f>IF(COUNT(C26:E26)&lt;1,0,IF(COUNT($C$6:E26)&gt;9,E26+N26,0))</f>
        <v>219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191</v>
      </c>
      <c r="D27">
        <v>166</v>
      </c>
      <c r="E27">
        <v>110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467</v>
      </c>
      <c r="I27">
        <f t="shared" si="5"/>
        <v>155</v>
      </c>
      <c r="J27">
        <f>_xlfn.IFS(SUM(C27:E27)&lt;1,"",SUM(C27:E27)&gt;=1,SUM($C$6:E27))</f>
        <v>12176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184</v>
      </c>
      <c r="M27">
        <f>IF(COUNT($C$6:E27)&gt;=1,TRUNC(SUM($C$6:E27)/COUNT($C$6:E27)),0)</f>
        <v>184</v>
      </c>
      <c r="N27">
        <f>IF(COUNT($C$6:E27)&lt;=6,0,TRUNC((230-M26)*0.9))</f>
        <v>40</v>
      </c>
      <c r="O27">
        <f>_xlfn.IFS(SUM(C27:E27)&lt;1,"",COUNT($C$6:E27)&gt;9,TRUNC((230-M26)*(0.9)),COUNT($C$6:E27)&lt;=9,0)</f>
        <v>40</v>
      </c>
      <c r="P27">
        <f>_xlfn.IFS(SUM(C27:E27)&lt;1,"",COUNT($C$6:E27)&gt;9,N27*3+H27,COUNT($C$6:E27)&lt;=9,0)</f>
        <v>587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231</v>
      </c>
      <c r="W27">
        <f>IF(COUNT(C27:E27)&lt;1,0,IF(COUNT($C$6:E27)&gt;9,D27+N27,0))</f>
        <v>206</v>
      </c>
      <c r="X27">
        <f>IF(COUNT(C27:E27)&lt;1,0,IF(COUNT($C$6:E27)&gt;9,E27+N27,0))</f>
        <v>150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178</v>
      </c>
      <c r="D28">
        <v>178</v>
      </c>
      <c r="E28">
        <v>168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524</v>
      </c>
      <c r="I28">
        <f t="shared" si="5"/>
        <v>174</v>
      </c>
      <c r="J28">
        <f>_xlfn.IFS(SUM(C28:E28)&lt;1,"",SUM(C28:E28)&gt;=1,SUM($C$6:E28))</f>
        <v>12700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184</v>
      </c>
      <c r="M28">
        <f>IF(COUNT($C$6:E28)&gt;=1,TRUNC(SUM($C$6:E28)/COUNT($C$6:E28)),0)</f>
        <v>184</v>
      </c>
      <c r="N28">
        <f>IF(COUNT($C$6:E28)&lt;=6,0,TRUNC((230-M27)*0.9))</f>
        <v>41</v>
      </c>
      <c r="O28">
        <f>_xlfn.IFS(SUM(C28:E28)&lt;1,"",COUNT($C$6:E28)&gt;9,TRUNC((230-M27)*(0.9)),COUNT($C$6:E28)&lt;=9,0)</f>
        <v>41</v>
      </c>
      <c r="P28">
        <f>_xlfn.IFS(SUM(C28:E28)&lt;1,"",COUNT($C$6:E28)&gt;9,N28*3+H28,COUNT($C$6:E28)&lt;=9,0)</f>
        <v>647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219</v>
      </c>
      <c r="W28">
        <f>IF(COUNT(C28:E28)&lt;1,0,IF(COUNT($C$6:E28)&gt;9,D28+N28,0))</f>
        <v>219</v>
      </c>
      <c r="X28">
        <f>IF(COUNT(C28:E28)&lt;1,0,IF(COUNT($C$6:E28)&gt;9,E28+N28,0))</f>
        <v>209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184</v>
      </c>
      <c r="N29">
        <f>IF(COUNT($C$6:E29)&lt;=6,0,TRUNC((230-M28)*0.9))</f>
        <v>41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184</v>
      </c>
      <c r="N30">
        <f>IF(COUNT($C$6:E30)&lt;=6,0,TRUNC((230-M29)*0.9))</f>
        <v>41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174</v>
      </c>
      <c r="D31">
        <v>199</v>
      </c>
      <c r="E31">
        <v>174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547</v>
      </c>
      <c r="I31">
        <f t="shared" si="5"/>
        <v>182</v>
      </c>
      <c r="J31">
        <f>_xlfn.IFS(SUM(C31:E31)&lt;1,"",SUM(C31:E31)&gt;=1,SUM($C$6:E31))</f>
        <v>13247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183</v>
      </c>
      <c r="M31">
        <f>IF(COUNT($C$6:E31)&gt;=1,TRUNC(SUM($C$6:E31)/COUNT($C$6:E31)),0)</f>
        <v>183</v>
      </c>
      <c r="N31">
        <f>IF(COUNT($C$6:E31)&lt;=6,0,TRUNC((230-M30)*0.9))</f>
        <v>41</v>
      </c>
      <c r="O31">
        <f>_xlfn.IFS(SUM(C31:E31)&lt;1,"",COUNT($C$6:E31)&gt;9,TRUNC((230-M30)*(0.9)),COUNT($C$6:E31)&lt;=9,0)</f>
        <v>41</v>
      </c>
      <c r="P31">
        <f>_xlfn.IFS(SUM(C31:E31)&lt;1,"",COUNT($C$6:E31)&gt;9,N31*3+H31,COUNT($C$6:E31)&lt;=9,0)</f>
        <v>670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215</v>
      </c>
      <c r="W31">
        <f>IF(COUNT(C31:E31)&lt;1,0,IF(COUNT($C$6:E31)&gt;9,D31+N31,0))</f>
        <v>240</v>
      </c>
      <c r="X31">
        <f>IF(COUNT(C31:E31)&lt;1,0,IF(COUNT($C$6:E31)&gt;9,E31+N31,0))</f>
        <v>215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183</v>
      </c>
      <c r="N32">
        <f>IF(COUNT($C$6:E32)&lt;=6,0,TRUNC((230-M31)*0.9))</f>
        <v>42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180</v>
      </c>
      <c r="D33">
        <v>193</v>
      </c>
      <c r="E33">
        <v>216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589</v>
      </c>
      <c r="I33">
        <f t="shared" si="5"/>
        <v>196</v>
      </c>
      <c r="J33">
        <f>_xlfn.IFS(SUM(C33:E33)&lt;1,"",SUM(C33:E33)&gt;=1,SUM($C$6:E33))</f>
        <v>13836</v>
      </c>
      <c r="K33">
        <f>_xlfn.IFS(COUNT(C33:E33)&lt;1,"",COUNT($C$6:E33)&gt;=1,COUNT($C$6:E33))</f>
        <v>75</v>
      </c>
      <c r="L33">
        <f>_xlfn.IFS(COUNT(C33:E33)&lt;1,"",AND(COUNT($C$6:E33)&lt;=9,$C$4&gt;1),$C$4,COUNT(C33:E33)&gt;=1,M33)</f>
        <v>184</v>
      </c>
      <c r="M33">
        <f>IF(COUNT($C$6:E33)&gt;=1,TRUNC(SUM($C$6:E33)/COUNT($C$6:E33)),0)</f>
        <v>184</v>
      </c>
      <c r="N33">
        <f>IF(COUNT($C$6:E33)&lt;=6,0,TRUNC((230-M32)*0.9))</f>
        <v>42</v>
      </c>
      <c r="O33">
        <f>_xlfn.IFS(SUM(C33:E33)&lt;1,"",COUNT($C$6:E33)&gt;9,TRUNC((230-M32)*(0.9)),COUNT($C$6:E33)&lt;=9,0)</f>
        <v>42</v>
      </c>
      <c r="P33">
        <f>_xlfn.IFS(SUM(C33:E33)&lt;1,"",COUNT($C$6:E33)&gt;9,N33*3+H33,COUNT($C$6:E33)&lt;=9,0)</f>
        <v>715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222</v>
      </c>
      <c r="W33">
        <f>IF(COUNT(C33:E33)&lt;1,0,IF(COUNT($C$6:E33)&gt;9,D33+N33,0))</f>
        <v>235</v>
      </c>
      <c r="X33">
        <f>IF(COUNT(C33:E33)&lt;1,0,IF(COUNT($C$6:E33)&gt;9,E33+N33,0))</f>
        <v>258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134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134</v>
      </c>
      <c r="I34">
        <f t="shared" si="5"/>
        <v>134</v>
      </c>
      <c r="J34">
        <f>_xlfn.IFS(SUM(C34:E34)&lt;1,"",SUM(C34:E34)&gt;=1,SUM($C$6:E34))</f>
        <v>13970</v>
      </c>
      <c r="K34">
        <f>_xlfn.IFS(COUNT(C34:E34)&lt;1,"",COUNT($C$6:E34)&gt;=1,COUNT($C$6:E34))</f>
        <v>76</v>
      </c>
      <c r="L34">
        <f>_xlfn.IFS(COUNT(C34:E34)&lt;1,"",AND(COUNT($C$6:E34)&lt;=9,$C$4&gt;1),$C$4,COUNT(C34:E34)&gt;=1,M34)</f>
        <v>183</v>
      </c>
      <c r="M34">
        <f>IF(COUNT($C$6:E34)&gt;=1,TRUNC(SUM($C$6:E34)/COUNT($C$6:E34)),0)</f>
        <v>183</v>
      </c>
      <c r="N34">
        <f>IF(COUNT($C$6:E34)&lt;=6,0,TRUNC((230-M33)*0.9))</f>
        <v>41</v>
      </c>
      <c r="O34">
        <f>_xlfn.IFS(SUM(C34:E34)&lt;1,"",COUNT($C$6:E34)&gt;9,TRUNC((230-M33)*(0.9)),COUNT($C$6:E34)&lt;=9,0)</f>
        <v>41</v>
      </c>
      <c r="P34">
        <f>_xlfn.IFS(SUM(C34:E34)&lt;1,"",COUNT($C$6:E34)&gt;9,N34*3+H34,COUNT($C$6:E34)&lt;=9,0)</f>
        <v>257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175</v>
      </c>
      <c r="W34">
        <f>IF(COUNT(C34:E34)&lt;1,0,IF(COUNT($C$6:E34)&gt;9,D34+N34,0))</f>
        <v>41</v>
      </c>
      <c r="X34">
        <f>IF(COUNT(C34:E34)&lt;1,0,IF(COUNT($C$6:E34)&gt;9,E34+N34,0))</f>
        <v>41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182</v>
      </c>
      <c r="D35">
        <v>191</v>
      </c>
      <c r="E35">
        <v>193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566</v>
      </c>
      <c r="I35">
        <f t="shared" si="5"/>
        <v>188</v>
      </c>
      <c r="J35">
        <f>_xlfn.IFS(SUM(C35:E35)&lt;1,"",SUM(C35:E35)&gt;=1,SUM($C$6:E35))</f>
        <v>14536</v>
      </c>
      <c r="K35">
        <f>_xlfn.IFS(COUNT(C35:E35)&lt;1,"",COUNT($C$6:E35)&gt;=1,COUNT($C$6:E35))</f>
        <v>79</v>
      </c>
      <c r="L35">
        <f>_xlfn.IFS(COUNT(C35:E35)&lt;1,"",AND(COUNT($C$6:E35)&lt;=9,$C$4&gt;1),$C$4,COUNT(C35:E35)&gt;=1,M35)</f>
        <v>184</v>
      </c>
      <c r="M35">
        <f>IF(COUNT($C$6:E35)&gt;=1,TRUNC(SUM($C$6:E35)/COUNT($C$6:E35)),0)</f>
        <v>184</v>
      </c>
      <c r="N35">
        <f>IF(COUNT($C$6:E35)&lt;=6,0,TRUNC((230-M34)*0.9))</f>
        <v>42</v>
      </c>
      <c r="O35">
        <f>_xlfn.IFS(SUM(C35:E35)&lt;1,"",COUNT($C$6:E35)&gt;9,TRUNC((230-M34)*(0.9)),COUNT($C$6:E35)&lt;=9,0)</f>
        <v>42</v>
      </c>
      <c r="P35">
        <f>_xlfn.IFS(SUM(C35:E35)&lt;1,"",COUNT($C$6:E35)&gt;9,N35*3+H35,COUNT($C$6:E35)&lt;=9,0)</f>
        <v>692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224</v>
      </c>
      <c r="W35">
        <f>IF(COUNT(C35:E35)&lt;1,0,IF(COUNT($C$6:E35)&gt;9,D35+N35,0))</f>
        <v>233</v>
      </c>
      <c r="X35">
        <f>IF(COUNT(C35:E35)&lt;1,0,IF(COUNT($C$6:E35)&gt;9,E35+N35,0))</f>
        <v>235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189.59259259259258</v>
      </c>
      <c r="D36" s="2">
        <f>(IF(COUNT(D6:D35)=0," ",(SUM(D6:D35))/COUNT(D6:D35)))</f>
        <v>183.96153846153845</v>
      </c>
      <c r="E36" s="2">
        <f>(IF(COUNT(E6:E35)=0," ",(SUM(E6:E35))/COUNT(E6:E35)))</f>
        <v>178.23076923076923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36"/>
  <sheetViews>
    <sheetView zoomScaleNormal="100" workbookViewId="0">
      <selection activeCell="E37" sqref="E37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28515625" hidden="1" customWidth="1"/>
    <col min="28" max="28" width="7.140625" hidden="1" customWidth="1"/>
    <col min="29" max="29" width="8.5703125" hidden="1" customWidth="1"/>
  </cols>
  <sheetData>
    <row r="1" spans="1:29" x14ac:dyDescent="0.2">
      <c r="H1" s="7" t="str">
        <f>Calendar!H1</f>
        <v>Wednesday Fun Fours 2018/19 season</v>
      </c>
      <c r="R1" s="10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46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132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182</v>
      </c>
      <c r="W5">
        <f>MAX(V6:X35)</f>
        <v>273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113</v>
      </c>
      <c r="D8">
        <v>128</v>
      </c>
      <c r="E8">
        <v>113</v>
      </c>
      <c r="H8">
        <f t="shared" si="0"/>
        <v>354</v>
      </c>
      <c r="I8">
        <f t="shared" si="5"/>
        <v>118</v>
      </c>
      <c r="J8">
        <f>_xlfn.IFS(SUM(C8:E8)&lt;1,"",SUM(C8:E8)&gt;=1,SUM($C$6:E8))</f>
        <v>354</v>
      </c>
      <c r="K8">
        <f>_xlfn.IFS(COUNT(C8:E8)&lt;1,"",COUNT($C$6:E8)&gt;=1,COUNT($C$6:E8))</f>
        <v>3</v>
      </c>
      <c r="L8">
        <f>_xlfn.IFS(COUNT(C8:E8)&lt;1,"",AND(COUNT($C$6:E8)&lt;=9,$C$4&gt;1),$C$4,COUNT(C8:E8)&gt;=1,M8)</f>
        <v>132</v>
      </c>
      <c r="M8">
        <f>IF(COUNT($C$6:E8)&gt;=1,TRUNC(SUM($C$6:E8)/COUNT($C$6:E8)),0)</f>
        <v>118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120</v>
      </c>
      <c r="D9">
        <v>147</v>
      </c>
      <c r="E9">
        <v>148</v>
      </c>
      <c r="H9">
        <f t="shared" si="0"/>
        <v>415</v>
      </c>
      <c r="I9">
        <f t="shared" si="5"/>
        <v>138</v>
      </c>
      <c r="J9">
        <f>_xlfn.IFS(SUM(C9:E9)&lt;1,"",SUM(C9:E9)&gt;=1,SUM($C$6:E9))</f>
        <v>769</v>
      </c>
      <c r="K9">
        <f>_xlfn.IFS(COUNT(C9:E9)&lt;1,"",COUNT($C$6:E9)&gt;=1,COUNT($C$6:E9))</f>
        <v>6</v>
      </c>
      <c r="L9">
        <f>_xlfn.IFS(COUNT(C9:E9)&lt;1,"",AND(COUNT($C$6:E9)&lt;=9,$C$4&gt;1),$C$4,COUNT(C9:E9)&gt;=1,M9)</f>
        <v>132</v>
      </c>
      <c r="M9">
        <f>IF(COUNT($C$6:E9)&gt;=1,TRUNC(SUM($C$6:E9)/COUNT($C$6:E9)),0)</f>
        <v>128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145</v>
      </c>
      <c r="D10">
        <v>107</v>
      </c>
      <c r="E10">
        <v>123</v>
      </c>
      <c r="H10">
        <f t="shared" si="0"/>
        <v>375</v>
      </c>
      <c r="I10">
        <f t="shared" si="5"/>
        <v>125</v>
      </c>
      <c r="J10">
        <f>_xlfn.IFS(SUM(C10:E10)&lt;1,"",SUM(C10:E10)&gt;=1,SUM($C$6:E10))</f>
        <v>1144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132</v>
      </c>
      <c r="M10">
        <f>IF(COUNT($C$6:E10)&gt;=1,TRUNC(SUM($C$6:E10)/COUNT($C$6:E10)),0)</f>
        <v>127</v>
      </c>
      <c r="N10">
        <f>IF(COUNT($C$6:E10)&lt;=6,0,TRUNC((230-M9)*0.9))</f>
        <v>91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166</v>
      </c>
      <c r="D11">
        <v>125</v>
      </c>
      <c r="E11">
        <v>146</v>
      </c>
      <c r="F11" t="str">
        <f>IF(COUNT(C11:E11)&lt;1," ",IF(AND(C11&gt;M10,D11&gt;M10,E11&gt;M10,COUNT($C$6:E10)&gt;=15),"*"," "))</f>
        <v xml:space="preserve"> </v>
      </c>
      <c r="H11">
        <f t="shared" si="0"/>
        <v>437</v>
      </c>
      <c r="I11">
        <f t="shared" si="5"/>
        <v>145</v>
      </c>
      <c r="J11">
        <f>_xlfn.IFS(SUM(C11:E11)&lt;1,"",SUM(C11:E11)&gt;=1,SUM($C$6:E11))</f>
        <v>1581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131</v>
      </c>
      <c r="M11">
        <f>IF(COUNT($C$6:E11)&gt;=1,TRUNC(SUM($C$6:E11)/COUNT($C$6:E11)),0)</f>
        <v>131</v>
      </c>
      <c r="N11">
        <f>IF(COUNT($C$6:E11)&lt;=6,0,TRUNC((230-M10)*0.9))</f>
        <v>92</v>
      </c>
      <c r="O11">
        <f>_xlfn.IFS(SUM(C11:E11)&lt;1,"",COUNT($C$6:E11)&gt;9,TRUNC((230-M10)*(0.9)),COUNT($C$6:E11)&lt;=9,0)</f>
        <v>92</v>
      </c>
      <c r="P11">
        <f>_xlfn.IFS(SUM(C11:E11)&lt;1,"",COUNT($C$6:E11)&gt;9,N11*3+H11,COUNT($C$6:E11)&lt;=9,0)</f>
        <v>713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258</v>
      </c>
      <c r="W11">
        <f>IF(COUNT(C11:E11)&lt;1,0,IF(COUNT($C$6:E11)&gt;9,D11+N11,0))</f>
        <v>217</v>
      </c>
      <c r="X11">
        <f>IF(COUNT(C11:E11)&lt;1,0,IF(COUNT($C$6:E11)&gt;9,E11+N11,0))</f>
        <v>238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95</v>
      </c>
      <c r="D12">
        <v>115</v>
      </c>
      <c r="E12">
        <v>132</v>
      </c>
      <c r="F12" t="str">
        <f>IF(COUNT(C12:E12)&lt;1," ",IF(AND(C12&gt;M11,D12&gt;M11,E12&gt;M11,COUNT($C$6:E11)&gt;=15),"*"," "))</f>
        <v xml:space="preserve"> </v>
      </c>
      <c r="G12" t="str">
        <f>IF(COUNT(C12:E12)&lt;1," ",IF(AND(C12&gt;M10,D12&gt;M10,E12&gt;M10,COUNT($C$6:E10)&gt;=15),"*"," "))</f>
        <v xml:space="preserve"> </v>
      </c>
      <c r="H12">
        <f t="shared" si="0"/>
        <v>342</v>
      </c>
      <c r="I12">
        <f t="shared" si="5"/>
        <v>114</v>
      </c>
      <c r="J12">
        <f>_xlfn.IFS(SUM(C12:E12)&lt;1,"",SUM(C12:E12)&gt;=1,SUM($C$6:E12))</f>
        <v>1923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128</v>
      </c>
      <c r="M12">
        <f>IF(COUNT($C$6:E12)&gt;=1,TRUNC(SUM($C$6:E12)/COUNT($C$6:E12)),0)</f>
        <v>128</v>
      </c>
      <c r="N12">
        <f>IF(COUNT($C$6:E12)&lt;=6,0,TRUNC((230-M11)*0.9))</f>
        <v>89</v>
      </c>
      <c r="O12">
        <f>_xlfn.IFS(SUM(C12:E12)&lt;1,"",COUNT($C$6:E12)&gt;9,TRUNC((230-M11)*(0.9)),COUNT($C$6:E12)&lt;=9,0)</f>
        <v>89</v>
      </c>
      <c r="P12">
        <f>_xlfn.IFS(SUM(C12:E12)&lt;1,"",COUNT($C$6:E12)&gt;9,N12*3+H12,COUNT($C$6:E12)&lt;=9,0)</f>
        <v>609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184</v>
      </c>
      <c r="W12">
        <f>IF(COUNT(C12:E12)&lt;1,0,IF(COUNT($C$6:E12)&gt;9,D12+N12,0))</f>
        <v>204</v>
      </c>
      <c r="X12">
        <f>IF(COUNT(C12:E12)&lt;1,0,IF(COUNT($C$6:E12)&gt;9,E12+N12,0))</f>
        <v>221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131</v>
      </c>
      <c r="D13">
        <v>123</v>
      </c>
      <c r="E13">
        <v>102</v>
      </c>
      <c r="F13" t="str">
        <f>IF(COUNT(C13:E13)&lt;1," ",IF(AND(C13&gt;M12,D13&gt;M12,E13&gt;M12,COUNT($C$6:E12)&gt;=15),"*"," "))</f>
        <v xml:space="preserve"> </v>
      </c>
      <c r="G13" t="str">
        <f>IF(COUNT(C13:E13)&lt;1," ",IF(AND(C13&gt;M11,D13&gt;M11,E13&gt;M11,COUNT($C$6:E11)&gt;=15),"*"," "))</f>
        <v xml:space="preserve"> </v>
      </c>
      <c r="H13">
        <f t="shared" si="0"/>
        <v>356</v>
      </c>
      <c r="I13">
        <f t="shared" si="5"/>
        <v>118</v>
      </c>
      <c r="J13">
        <f>_xlfn.IFS(SUM(C13:E13)&lt;1,"",SUM(C13:E13)&gt;=1,SUM($C$6:E13))</f>
        <v>2279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126</v>
      </c>
      <c r="M13">
        <f>IF(COUNT($C$6:E13)&gt;=1,TRUNC(SUM($C$6:E13)/COUNT($C$6:E13)),0)</f>
        <v>126</v>
      </c>
      <c r="N13">
        <f>IF(COUNT($C$6:E13)&lt;=6,0,TRUNC((230-M12)*0.9))</f>
        <v>91</v>
      </c>
      <c r="O13">
        <f>_xlfn.IFS(SUM(C13:E13)&lt;1,"",COUNT($C$6:E13)&gt;9,TRUNC((230-M12)*(0.9)),COUNT($C$6:E13)&lt;=9,0)</f>
        <v>91</v>
      </c>
      <c r="P13">
        <f>_xlfn.IFS(SUM(C13:E13)&lt;1,"",COUNT($C$6:E13)&gt;9,N13*3+H13,COUNT($C$6:E13)&lt;=9,0)</f>
        <v>629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222</v>
      </c>
      <c r="W13">
        <f>IF(COUNT(C13:E13)&lt;1,0,IF(COUNT($C$6:E13)&gt;9,D13+N13,0))</f>
        <v>214</v>
      </c>
      <c r="X13">
        <f>IF(COUNT(C13:E13)&lt;1,0,IF(COUNT($C$6:E13)&gt;9,E13+N13,0))</f>
        <v>193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150</v>
      </c>
      <c r="D14">
        <v>125</v>
      </c>
      <c r="E14">
        <v>134</v>
      </c>
      <c r="F14" t="str">
        <f>IF(COUNT(C14:E14)&lt;1," ",IF(AND(C14&gt;M13,D14&gt;M13,E14&gt;M13,COUNT($C$6:E13)&gt;=15),"*"," "))</f>
        <v xml:space="preserve"> </v>
      </c>
      <c r="G14" t="str">
        <f>IF(COUNT(C14:E14)&lt;1," ",IF(AND(C14&gt;M12,D14&gt;M12,E14&gt;M12,COUNT($C$6:E12)&gt;=15),"*"," "))</f>
        <v xml:space="preserve"> </v>
      </c>
      <c r="H14">
        <f t="shared" si="0"/>
        <v>409</v>
      </c>
      <c r="I14">
        <f t="shared" si="5"/>
        <v>136</v>
      </c>
      <c r="J14">
        <f>_xlfn.IFS(SUM(C14:E14)&lt;1,"",SUM(C14:E14)&gt;=1,SUM($C$6:E14))</f>
        <v>2688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128</v>
      </c>
      <c r="M14">
        <f>IF(COUNT($C$6:E14)&gt;=1,TRUNC(SUM($C$6:E14)/COUNT($C$6:E14)),0)</f>
        <v>128</v>
      </c>
      <c r="N14">
        <f>IF(COUNT($C$6:E14)&lt;=6,0,TRUNC((230-M13)*0.9))</f>
        <v>93</v>
      </c>
      <c r="O14">
        <f>_xlfn.IFS(SUM(C14:E14)&lt;1,"",COUNT($C$6:E14)&gt;9,TRUNC((230-M13)*(0.9)),COUNT($C$6:E14)&lt;=9,0)</f>
        <v>93</v>
      </c>
      <c r="P14">
        <f>_xlfn.IFS(SUM(C14:E14)&lt;1,"",COUNT($C$6:E14)&gt;9,N14*3+H14,COUNT($C$6:E14)&lt;=9,0)</f>
        <v>688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243</v>
      </c>
      <c r="W14">
        <f>IF(COUNT(C14:E14)&lt;1,0,IF(COUNT($C$6:E14)&gt;9,D14+N14,0))</f>
        <v>218</v>
      </c>
      <c r="X14">
        <f>IF(COUNT(C14:E14)&lt;1,0,IF(COUNT($C$6:E14)&gt;9,E14+N14,0))</f>
        <v>227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",IF(AND(C15&gt;M14,D15&gt;M14,E15&gt;M14,COUNT($C$6:E14)&gt;=15),"*"," "))</f>
        <v xml:space="preserve"> </v>
      </c>
      <c r="G15" t="str">
        <f>IF(COUNT(C15:E15)&lt;1," ",IF(AND(C15&gt;M13,D15&gt;M13,E15&gt;M13,COUNT($C$6:E13)&gt;=15),"*","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128</v>
      </c>
      <c r="N15">
        <f>IF(COUNT($C$6:E15)&lt;=6,0,TRUNC((230-M14)*0.9))</f>
        <v>91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118</v>
      </c>
      <c r="D16">
        <v>144</v>
      </c>
      <c r="E16">
        <v>125</v>
      </c>
      <c r="F16" t="str">
        <f>IF(COUNT(C16:E16)&lt;1," ",IF(AND(C16&gt;M15,D16&gt;M15,E16&gt;M15,COUNT($C$6:E15)&gt;=15),"*"," "))</f>
        <v xml:space="preserve"> </v>
      </c>
      <c r="G16" t="str">
        <f>IF(COUNT(C16:E16)&lt;1," ",IF(AND(C16&gt;M14,D16&gt;M14,E16&gt;M14,COUNT($C$6:E14)&gt;=15),"*"," "))</f>
        <v xml:space="preserve"> </v>
      </c>
      <c r="H16">
        <f t="shared" si="0"/>
        <v>387</v>
      </c>
      <c r="I16">
        <f t="shared" si="5"/>
        <v>129</v>
      </c>
      <c r="J16">
        <f>_xlfn.IFS(SUM(C16:E16)&lt;1,"",SUM(C16:E16)&gt;=1,SUM($C$6:E16))</f>
        <v>3075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128</v>
      </c>
      <c r="M16">
        <f>IF(COUNT($C$6:E16)&gt;=1,TRUNC(SUM($C$6:E16)/COUNT($C$6:E16)),0)</f>
        <v>128</v>
      </c>
      <c r="N16">
        <f>IF(COUNT($C$6:E16)&lt;=6,0,TRUNC((230-M15)*0.9))</f>
        <v>91</v>
      </c>
      <c r="O16">
        <f>_xlfn.IFS(SUM(C16:E16)&lt;1,"",COUNT($C$6:E16)&gt;9,TRUNC((230-M15)*(0.9)),COUNT($C$6:E16)&lt;=9,0)</f>
        <v>91</v>
      </c>
      <c r="P16">
        <f>_xlfn.IFS(SUM(C16:E16)&lt;1,"",COUNT($C$6:E16)&gt;9,N16*3+H16,COUNT($C$6:E16)&lt;=9,0)</f>
        <v>660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209</v>
      </c>
      <c r="W16">
        <f>IF(COUNT(C16:E16)&lt;1,0,IF(COUNT($C$6:E16)&gt;9,D16+N16,0))</f>
        <v>235</v>
      </c>
      <c r="X16">
        <f>IF(COUNT(C16:E16)&lt;1,0,IF(COUNT($C$6:E16)&gt;9,E16+N16,0))</f>
        <v>216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131</v>
      </c>
      <c r="D17">
        <v>142</v>
      </c>
      <c r="E17">
        <v>143</v>
      </c>
      <c r="F17" t="str">
        <f>IF(COUNT(C17:E17)&lt;1," ",IF(AND(C17&gt;M16,D17&gt;M16,E17&gt;M16,COUNT($C$6:E16)&gt;=15),"*"," "))</f>
        <v>*</v>
      </c>
      <c r="G17" t="str">
        <f>IF(COUNT(C17:E17)&lt;1," ",IF(AND(C17&gt;M15,D17&gt;M15,E17&gt;M15,COUNT($C$6:E15)&gt;=15),"*"," "))</f>
        <v>*</v>
      </c>
      <c r="H17">
        <f t="shared" si="0"/>
        <v>416</v>
      </c>
      <c r="I17">
        <f t="shared" si="5"/>
        <v>138</v>
      </c>
      <c r="J17">
        <f>_xlfn.IFS(SUM(C17:E17)&lt;1,"",SUM(C17:E17)&gt;=1,SUM($C$6:E17))</f>
        <v>3491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129</v>
      </c>
      <c r="M17">
        <f>IF(COUNT($C$6:E17)&gt;=1,TRUNC(SUM($C$6:E17)/COUNT($C$6:E17)),0)</f>
        <v>129</v>
      </c>
      <c r="N17">
        <f>IF(COUNT($C$6:E17)&lt;=6,0,TRUNC((230-M16)*0.9))</f>
        <v>91</v>
      </c>
      <c r="O17">
        <f>_xlfn.IFS(SUM(C17:E17)&lt;1,"",COUNT($C$6:E17)&gt;9,TRUNC((230-M16)*(0.9)),COUNT($C$6:E17)&lt;=9,0)</f>
        <v>91</v>
      </c>
      <c r="P17">
        <f>_xlfn.IFS(SUM(C17:E17)&lt;1,"",COUNT($C$6:E17)&gt;9,N17*3+H17,COUNT($C$6:E17)&lt;=9,0)</f>
        <v>689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222</v>
      </c>
      <c r="W17">
        <f>IF(COUNT(C17:E17)&lt;1,0,IF(COUNT($C$6:E17)&gt;9,D17+N17,0))</f>
        <v>233</v>
      </c>
      <c r="X17">
        <f>IF(COUNT(C17:E17)&lt;1,0,IF(COUNT($C$6:E17)&gt;9,E17+N17,0))</f>
        <v>234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124</v>
      </c>
      <c r="D18">
        <v>111</v>
      </c>
      <c r="E18">
        <v>140</v>
      </c>
      <c r="F18" t="str">
        <f>IF(COUNT(C18:E18)&lt;1," ",IF(AND(C18&gt;M17,D18&gt;M17,E18&gt;M17,COUNT($C$6:E17)&gt;=15),"*"," "))</f>
        <v xml:space="preserve"> </v>
      </c>
      <c r="G18" t="str">
        <f>IF(COUNT(C18:E18)&lt;1," ",IF(AND(C18&gt;M16,D18&gt;M16,E18&gt;M16,COUNT($C$6:E16)&gt;=15),"*"," "))</f>
        <v xml:space="preserve"> </v>
      </c>
      <c r="H18">
        <f t="shared" si="0"/>
        <v>375</v>
      </c>
      <c r="I18">
        <f t="shared" si="5"/>
        <v>125</v>
      </c>
      <c r="J18">
        <f>_xlfn.IFS(SUM(C18:E18)&lt;1,"",SUM(C18:E18)&gt;=1,SUM($C$6:E18))</f>
        <v>3866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128</v>
      </c>
      <c r="M18">
        <f>IF(COUNT($C$6:E18)&gt;=1,TRUNC(SUM($C$6:E18)/COUNT($C$6:E18)),0)</f>
        <v>128</v>
      </c>
      <c r="N18">
        <f>IF(COUNT($C$6:E18)&lt;=6,0,TRUNC((230-M17)*0.9))</f>
        <v>90</v>
      </c>
      <c r="O18">
        <f>_xlfn.IFS(SUM(C18:E18)&lt;1,"",COUNT($C$6:E18)&gt;9,TRUNC((230-M17)*(0.9)),COUNT($C$6:E18)&lt;=9,0)</f>
        <v>90</v>
      </c>
      <c r="P18">
        <f>_xlfn.IFS(SUM(C18:E18)&lt;1,"",COUNT($C$6:E18)&gt;9,N18*3+H18,COUNT($C$6:E18)&lt;=9,0)</f>
        <v>645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214</v>
      </c>
      <c r="W18">
        <f>IF(COUNT(C18:E18)&lt;1,0,IF(COUNT($C$6:E18)&gt;9,D18+N18,0))</f>
        <v>201</v>
      </c>
      <c r="X18">
        <f>IF(COUNT(C18:E18)&lt;1,0,IF(COUNT($C$6:E18)&gt;9,E18+N18,0))</f>
        <v>230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127</v>
      </c>
      <c r="D19">
        <v>115</v>
      </c>
      <c r="E19">
        <v>108</v>
      </c>
      <c r="F19" t="str">
        <f>IF(COUNT(C19:E19)&lt;1," ",IF(AND(C19&gt;M18,D19&gt;M18,E19&gt;M18,COUNT($C$6:E18)&gt;=15),"*"," "))</f>
        <v xml:space="preserve"> </v>
      </c>
      <c r="G19" t="str">
        <f>IF(COUNT(C19:E19)&lt;1," ",IF(AND(C19&gt;M17,D19&gt;M17,E19&gt;M17,COUNT($C$6:E17)&gt;=15),"*"," "))</f>
        <v xml:space="preserve"> </v>
      </c>
      <c r="H19">
        <f t="shared" si="0"/>
        <v>350</v>
      </c>
      <c r="I19">
        <f t="shared" si="5"/>
        <v>116</v>
      </c>
      <c r="J19">
        <f>_xlfn.IFS(SUM(C19:E19)&lt;1,"",SUM(C19:E19)&gt;=1,SUM($C$6:E19))</f>
        <v>4216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127</v>
      </c>
      <c r="M19">
        <f>IF(COUNT($C$6:E19)&gt;=1,TRUNC(SUM($C$6:E19)/COUNT($C$6:E19)),0)</f>
        <v>127</v>
      </c>
      <c r="N19">
        <f>IF(COUNT($C$6:E19)&lt;=6,0,TRUNC((230-M18)*0.9))</f>
        <v>91</v>
      </c>
      <c r="O19">
        <f>_xlfn.IFS(SUM(C19:E19)&lt;1,"",COUNT($C$6:E19)&gt;9,TRUNC((230-M18)*(0.9)),COUNT($C$6:E19)&lt;=9,0)</f>
        <v>91</v>
      </c>
      <c r="P19">
        <f>_xlfn.IFS(SUM(C19:E19)&lt;1,"",COUNT($C$6:E19)&gt;9,N19*3+H19,COUNT($C$6:E19)&lt;=9,0)</f>
        <v>623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218</v>
      </c>
      <c r="W19">
        <f>IF(COUNT(C19:E19)&lt;1,0,IF(COUNT($C$6:E19)&gt;9,D19+N19,0))</f>
        <v>206</v>
      </c>
      <c r="X19">
        <f>IF(COUNT(C19:E19)&lt;1,0,IF(COUNT($C$6:E19)&gt;9,E19+N19,0))</f>
        <v>199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138</v>
      </c>
      <c r="D20">
        <v>114</v>
      </c>
      <c r="E20">
        <v>126</v>
      </c>
      <c r="F20" t="str">
        <f>IF(COUNT(C20:E20)&lt;1," ",IF(AND(C20&gt;M19,D20&gt;M19,E20&gt;M19,COUNT($C$6:E19)&gt;=15),"*"," "))</f>
        <v xml:space="preserve"> </v>
      </c>
      <c r="G20" t="str">
        <f>IF(COUNT(C20:E20)&lt;1," ",IF(AND(C20&gt;M18,D20&gt;M18,E20&gt;M18,COUNT($C$6:E18)&gt;=15),"*"," "))</f>
        <v xml:space="preserve"> </v>
      </c>
      <c r="H20">
        <f t="shared" si="0"/>
        <v>378</v>
      </c>
      <c r="I20">
        <f t="shared" si="5"/>
        <v>126</v>
      </c>
      <c r="J20">
        <f>_xlfn.IFS(SUM(C20:E20)&lt;1,"",SUM(C20:E20)&gt;=1,SUM($C$6:E20))</f>
        <v>4594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127</v>
      </c>
      <c r="M20">
        <f>IF(COUNT($C$6:E20)&gt;=1,TRUNC(SUM($C$6:E20)/COUNT($C$6:E20)),0)</f>
        <v>127</v>
      </c>
      <c r="N20">
        <f>IF(COUNT($C$6:E20)&lt;=6,0,TRUNC((230-M19)*0.9))</f>
        <v>92</v>
      </c>
      <c r="O20">
        <f>_xlfn.IFS(SUM(C20:E20)&lt;1,"",COUNT($C$6:E20)&gt;9,TRUNC((230-M19)*(0.9)),COUNT($C$6:E20)&lt;=9,0)</f>
        <v>92</v>
      </c>
      <c r="P20">
        <f>_xlfn.IFS(SUM(C20:E20)&lt;1,"",COUNT($C$6:E20)&gt;9,N20*3+H20,COUNT($C$6:E20)&lt;=9,0)</f>
        <v>654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230</v>
      </c>
      <c r="W20">
        <f>IF(COUNT(C20:E20)&lt;1,0,IF(COUNT($C$6:E20)&gt;9,D20+N20,0))</f>
        <v>206</v>
      </c>
      <c r="X20">
        <f>IF(COUNT(C20:E20)&lt;1,0,IF(COUNT($C$6:E20)&gt;9,E20+N20,0))</f>
        <v>218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114</v>
      </c>
      <c r="D21">
        <v>132</v>
      </c>
      <c r="E21">
        <v>140</v>
      </c>
      <c r="F21" t="str">
        <f>IF(COUNT(C21:E21)&lt;1," ",IF(AND(C21&gt;M20,D21&gt;M20,E21&gt;M20,COUNT($C$6:E20)&gt;=15),"*"," "))</f>
        <v xml:space="preserve"> </v>
      </c>
      <c r="G21" t="str">
        <f>IF(COUNT(C21:E21)&lt;1," ",IF(AND(C21&gt;M19,D21&gt;M19,E21&gt;M19,COUNT($C$6:E19)&gt;=15),"*"," "))</f>
        <v xml:space="preserve"> </v>
      </c>
      <c r="H21">
        <f t="shared" si="0"/>
        <v>386</v>
      </c>
      <c r="I21">
        <f t="shared" si="5"/>
        <v>128</v>
      </c>
      <c r="J21">
        <f>_xlfn.IFS(SUM(C21:E21)&lt;1,"",SUM(C21:E21)&gt;=1,SUM($C$6:E21))</f>
        <v>4980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127</v>
      </c>
      <c r="M21">
        <f>IF(COUNT($C$6:E21)&gt;=1,TRUNC(SUM($C$6:E21)/COUNT($C$6:E21)),0)</f>
        <v>127</v>
      </c>
      <c r="N21">
        <f>IF(COUNT($C$6:E21)&lt;=6,0,TRUNC((230-M20)*0.9))</f>
        <v>92</v>
      </c>
      <c r="O21">
        <f>_xlfn.IFS(SUM(C21:E21)&lt;1,"",COUNT($C$6:E21)&gt;9,TRUNC((230-M20)*(0.9)),COUNT($C$6:E21)&lt;=9,0)</f>
        <v>92</v>
      </c>
      <c r="P21">
        <f>_xlfn.IFS(SUM(C21:E21)&lt;1,"",COUNT($C$6:E21)&gt;9,N21*3+H21,COUNT($C$6:E21)&lt;=9,0)</f>
        <v>662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206</v>
      </c>
      <c r="W21">
        <f>IF(COUNT(C21:E21)&lt;1,0,IF(COUNT($C$6:E21)&gt;9,D21+N21,0))</f>
        <v>224</v>
      </c>
      <c r="X21">
        <f>IF(COUNT(C21:E21)&lt;1,0,IF(COUNT($C$6:E21)&gt;9,E21+N21,0))</f>
        <v>232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138</v>
      </c>
      <c r="D22">
        <v>110</v>
      </c>
      <c r="E22">
        <v>131</v>
      </c>
      <c r="F22" t="str">
        <f>IF(COUNT(C22:E22)&lt;1," ",IF(AND(C22&gt;M21,D22&gt;M21,E22&gt;M21,COUNT($C$6:E21)&gt;=15),"*"," "))</f>
        <v xml:space="preserve"> </v>
      </c>
      <c r="G22" t="str">
        <f>IF(COUNT(C22:E22)&lt;1," ",IF(AND(C22&gt;M20,D22&gt;M20,E22&gt;M20,COUNT($C$6:E20)&gt;=15),"*"," "))</f>
        <v xml:space="preserve"> </v>
      </c>
      <c r="H22">
        <f t="shared" si="0"/>
        <v>379</v>
      </c>
      <c r="I22">
        <f t="shared" si="5"/>
        <v>126</v>
      </c>
      <c r="J22">
        <f>_xlfn.IFS(SUM(C22:E22)&lt;1,"",SUM(C22:E22)&gt;=1,SUM($C$6:E22))</f>
        <v>5359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127</v>
      </c>
      <c r="M22">
        <f>IF(COUNT($C$6:E22)&gt;=1,TRUNC(SUM($C$6:E22)/COUNT($C$6:E22)),0)</f>
        <v>127</v>
      </c>
      <c r="N22">
        <f>IF(COUNT($C$6:E22)&lt;=6,0,TRUNC((230-M21)*0.9))</f>
        <v>92</v>
      </c>
      <c r="O22">
        <f>_xlfn.IFS(SUM(C22:E22)&lt;1,"",COUNT($C$6:E22)&gt;9,TRUNC((230-M21)*(0.9)),COUNT($C$6:E22)&lt;=9,0)</f>
        <v>92</v>
      </c>
      <c r="P22">
        <f>_xlfn.IFS(SUM(C22:E22)&lt;1,"",COUNT($C$6:E22)&gt;9,N22*3+H22,COUNT($C$6:E22)&lt;=9,0)</f>
        <v>655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230</v>
      </c>
      <c r="W22">
        <f>IF(COUNT(C22:E22)&lt;1,0,IF(COUNT($C$6:E22)&gt;9,D22+N22,0))</f>
        <v>202</v>
      </c>
      <c r="X22">
        <f>IF(COUNT(C22:E22)&lt;1,0,IF(COUNT($C$6:E22)&gt;9,E22+N22,0))</f>
        <v>223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",IF(AND(C23&gt;M22,D23&gt;M22,E23&gt;M22,COUNT($C$6:E22)&gt;=15),"*"," "))</f>
        <v xml:space="preserve"> </v>
      </c>
      <c r="G23" t="str">
        <f>IF(COUNT(C23:E23)&lt;1," ",IF(AND(C23&gt;M21,D23&gt;M21,E23&gt;M21,COUNT($C$6:E21)&gt;=15),"*","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127</v>
      </c>
      <c r="N23">
        <f>IF(COUNT($C$6:E23)&lt;=6,0,TRUNC((230-M22)*0.9))</f>
        <v>92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136</v>
      </c>
      <c r="D24">
        <v>115</v>
      </c>
      <c r="E24">
        <v>125</v>
      </c>
      <c r="F24" t="str">
        <f>IF(COUNT(C24:E24)&lt;1," ",IF(AND(C24&gt;M23,D24&gt;M23,E24&gt;M23,COUNT($C$6:E23)&gt;=15),"*"," "))</f>
        <v xml:space="preserve"> </v>
      </c>
      <c r="G24" t="str">
        <f>IF(COUNT(C24:E24)&lt;1," ",IF(AND(C24&gt;M22,D24&gt;M22,E24&gt;M22,COUNT($C$6:E22)&gt;=15),"*"," "))</f>
        <v xml:space="preserve"> </v>
      </c>
      <c r="H24">
        <f t="shared" si="0"/>
        <v>376</v>
      </c>
      <c r="I24">
        <f t="shared" si="5"/>
        <v>125</v>
      </c>
      <c r="J24">
        <f>_xlfn.IFS(SUM(C24:E24)&lt;1,"",SUM(C24:E24)&gt;=1,SUM($C$6:E24))</f>
        <v>5735</v>
      </c>
      <c r="K24">
        <f>_xlfn.IFS(COUNT(C24:E24)&lt;1,"",COUNT($C$6:E24)&gt;=1,COUNT($C$6:E24))</f>
        <v>45</v>
      </c>
      <c r="L24">
        <f>_xlfn.IFS(COUNT(C24:E24)&lt;1,"",AND(COUNT($C$6:E24)&lt;=9,$C$4&gt;1),$C$4,COUNT(C24:E24)&gt;=1,M24)</f>
        <v>127</v>
      </c>
      <c r="M24">
        <f>IF(COUNT($C$6:E24)&gt;=1,TRUNC(SUM($C$6:E24)/COUNT($C$6:E24)),0)</f>
        <v>127</v>
      </c>
      <c r="N24">
        <f>IF(COUNT($C$6:E24)&lt;=6,0,TRUNC((230-M23)*0.9))</f>
        <v>92</v>
      </c>
      <c r="O24">
        <f>_xlfn.IFS(SUM(C24:E24)&lt;1,"",COUNT($C$6:E24)&gt;9,TRUNC((230-M23)*(0.9)),COUNT($C$6:E24)&lt;=9,0)</f>
        <v>92</v>
      </c>
      <c r="P24">
        <f>_xlfn.IFS(SUM(C24:E24)&lt;1,"",COUNT($C$6:E24)&gt;9,N24*3+H24,COUNT($C$6:E24)&lt;=9,0)</f>
        <v>652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228</v>
      </c>
      <c r="W24">
        <f>IF(COUNT(C24:E24)&lt;1,0,IF(COUNT($C$6:E24)&gt;9,D24+N24,0))</f>
        <v>207</v>
      </c>
      <c r="X24">
        <f>IF(COUNT(C24:E24)&lt;1,0,IF(COUNT($C$6:E24)&gt;9,E24+N24,0))</f>
        <v>217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119</v>
      </c>
      <c r="D25">
        <v>120</v>
      </c>
      <c r="E25">
        <v>144</v>
      </c>
      <c r="F25" t="str">
        <f>IF(COUNT(C25:E25)&lt;1," ",IF(AND(C25&gt;M24,D25&gt;M24,E25&gt;M24,COUNT($C$6:E24)&gt;=15),"*"," "))</f>
        <v xml:space="preserve"> </v>
      </c>
      <c r="G25" t="str">
        <f>IF(COUNT(C25:E25)&lt;1," ",IF(AND(C25&gt;M23,D25&gt;M23,E25&gt;M23,COUNT($C$6:E23)&gt;=15),"*"," "))</f>
        <v xml:space="preserve"> </v>
      </c>
      <c r="H25">
        <f t="shared" si="0"/>
        <v>383</v>
      </c>
      <c r="I25">
        <f t="shared" si="5"/>
        <v>127</v>
      </c>
      <c r="J25">
        <f>_xlfn.IFS(SUM(C25:E25)&lt;1,"",SUM(C25:E25)&gt;=1,SUM($C$6:E25))</f>
        <v>6118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127</v>
      </c>
      <c r="M25">
        <f>IF(COUNT($C$6:E25)&gt;=1,TRUNC(SUM($C$6:E25)/COUNT($C$6:E25)),0)</f>
        <v>127</v>
      </c>
      <c r="N25">
        <f>IF(COUNT($C$6:E25)&lt;=6,0,TRUNC((230-M24)*0.9))</f>
        <v>92</v>
      </c>
      <c r="O25">
        <f>_xlfn.IFS(SUM(C25:E25)&lt;1,"",COUNT($C$6:E25)&gt;9,TRUNC((230-M24)*(0.9)),COUNT($C$6:E25)&lt;=9,0)</f>
        <v>92</v>
      </c>
      <c r="P25">
        <f>_xlfn.IFS(SUM(C25:E25)&lt;1,"",COUNT($C$6:E25)&gt;9,N25*3+H25,COUNT($C$6:E25)&lt;=9,0)</f>
        <v>659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211</v>
      </c>
      <c r="W25">
        <f>IF(COUNT(C25:E25)&lt;1,0,IF(COUNT($C$6:E25)&gt;9,D25+N25,0))</f>
        <v>212</v>
      </c>
      <c r="X25">
        <f>IF(COUNT(C25:E25)&lt;1,0,IF(COUNT($C$6:E25)&gt;9,E25+N25,0))</f>
        <v>236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157</v>
      </c>
      <c r="D26">
        <v>129</v>
      </c>
      <c r="E26">
        <v>175</v>
      </c>
      <c r="F26" t="str">
        <f>IF(COUNT(C26:E26)&lt;1," ",IF(AND(C26&gt;M25,D26&gt;M25,E26&gt;M25,COUNT($C$6:E25)&gt;=15),"*"," "))</f>
        <v>*</v>
      </c>
      <c r="G26" t="str">
        <f>IF(COUNT(C26:E26)&lt;1," ",IF(AND(C26&gt;M24,D26&gt;M24,E26&gt;M24,COUNT($C$6:E24)&gt;=15),"*"," "))</f>
        <v>*</v>
      </c>
      <c r="H26">
        <f t="shared" si="0"/>
        <v>461</v>
      </c>
      <c r="I26">
        <f t="shared" si="5"/>
        <v>153</v>
      </c>
      <c r="J26">
        <f>_xlfn.IFS(SUM(C26:E26)&lt;1,"",SUM(C26:E26)&gt;=1,SUM($C$6:E26))</f>
        <v>6579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129</v>
      </c>
      <c r="M26">
        <f>IF(COUNT($C$6:E26)&gt;=1,TRUNC(SUM($C$6:E26)/COUNT($C$6:E26)),0)</f>
        <v>129</v>
      </c>
      <c r="N26">
        <f>IF(COUNT($C$6:E26)&lt;=6,0,TRUNC((230-M25)*0.9))</f>
        <v>92</v>
      </c>
      <c r="O26">
        <f>_xlfn.IFS(SUM(C26:E26)&lt;1,"",COUNT($C$6:E26)&gt;9,TRUNC((230-M25)*(0.9)),COUNT($C$6:E26)&lt;=9,0)</f>
        <v>92</v>
      </c>
      <c r="P26">
        <f>_xlfn.IFS(SUM(C26:E26)&lt;1,"",COUNT($C$6:E26)&gt;9,N26*3+H26,COUNT($C$6:E26)&lt;=9,0)</f>
        <v>737</v>
      </c>
      <c r="Q26">
        <f t="shared" si="1"/>
        <v>461</v>
      </c>
      <c r="R26" t="str">
        <f t="shared" si="2"/>
        <v xml:space="preserve"> </v>
      </c>
      <c r="S26">
        <f>IF(COUNT($C$6:E26)&gt;9,IF(P26=MAX($P$6:$P$35),P26," "),"")</f>
        <v>737</v>
      </c>
      <c r="T26" t="str">
        <f t="shared" si="3"/>
        <v xml:space="preserve"> </v>
      </c>
      <c r="V26">
        <f>IF(COUNT(C26:E26)&lt;1,0,IF(COUNT($C$6:E26)&gt;9,C26+N26,0))</f>
        <v>249</v>
      </c>
      <c r="W26">
        <f>IF(COUNT(C26:E26)&lt;1,0,IF(COUNT($C$6:E26)&gt;9,D26+N26,0))</f>
        <v>221</v>
      </c>
      <c r="X26">
        <f>IF(COUNT(C26:E26)&lt;1,0,IF(COUNT($C$6:E26)&gt;9,E26+N26,0))</f>
        <v>267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120</v>
      </c>
      <c r="D27">
        <v>145</v>
      </c>
      <c r="E27">
        <v>134</v>
      </c>
      <c r="F27" t="str">
        <f>IF(COUNT(C27:E27)&lt;1," ",IF(AND(C27&gt;M26,D27&gt;M26,E27&gt;M26,COUNT($C$6:E26)&gt;=15),"*"," "))</f>
        <v xml:space="preserve"> </v>
      </c>
      <c r="G27" t="str">
        <f>IF(COUNT(C27:E27)&lt;1," ",IF(AND(C27&gt;M25,D27&gt;M25,E27&gt;M25,COUNT($C$6:E25)&gt;=15),"*"," "))</f>
        <v xml:space="preserve"> </v>
      </c>
      <c r="H27">
        <f t="shared" si="0"/>
        <v>399</v>
      </c>
      <c r="I27">
        <f t="shared" si="5"/>
        <v>133</v>
      </c>
      <c r="J27">
        <f>_xlfn.IFS(SUM(C27:E27)&lt;1,"",SUM(C27:E27)&gt;=1,SUM($C$6:E27))</f>
        <v>6978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129</v>
      </c>
      <c r="M27">
        <f>IF(COUNT($C$6:E27)&gt;=1,TRUNC(SUM($C$6:E27)/COUNT($C$6:E27)),0)</f>
        <v>129</v>
      </c>
      <c r="N27">
        <f>IF(COUNT($C$6:E27)&lt;=6,0,TRUNC((230-M26)*0.9))</f>
        <v>90</v>
      </c>
      <c r="O27">
        <f>_xlfn.IFS(SUM(C27:E27)&lt;1,"",COUNT($C$6:E27)&gt;9,TRUNC((230-M26)*(0.9)),COUNT($C$6:E27)&lt;=9,0)</f>
        <v>90</v>
      </c>
      <c r="P27">
        <f>_xlfn.IFS(SUM(C27:E27)&lt;1,"",COUNT($C$6:E27)&gt;9,N27*3+H27,COUNT($C$6:E27)&lt;=9,0)</f>
        <v>669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210</v>
      </c>
      <c r="W27">
        <f>IF(COUNT(C27:E27)&lt;1,0,IF(COUNT($C$6:E27)&gt;9,D27+N27,0))</f>
        <v>235</v>
      </c>
      <c r="X27">
        <f>IF(COUNT(C27:E27)&lt;1,0,IF(COUNT($C$6:E27)&gt;9,E27+N27,0))</f>
        <v>224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119</v>
      </c>
      <c r="D28">
        <v>117</v>
      </c>
      <c r="E28">
        <v>128</v>
      </c>
      <c r="F28" t="str">
        <f>IF(COUNT(C28:E28)&lt;1," ",IF(AND(C28&gt;M27,D28&gt;M27,E28&gt;M27,COUNT($C$6:E27)&gt;=15),"*"," "))</f>
        <v xml:space="preserve"> </v>
      </c>
      <c r="G28" t="str">
        <f>IF(COUNT(C28:E28)&lt;1," ",IF(AND(C28&gt;M26,D28&gt;M26,E28&gt;M26,COUNT($C$6:E26)&gt;=15),"*"," "))</f>
        <v xml:space="preserve"> </v>
      </c>
      <c r="H28">
        <f t="shared" si="0"/>
        <v>364</v>
      </c>
      <c r="I28">
        <f t="shared" si="5"/>
        <v>121</v>
      </c>
      <c r="J28">
        <f>_xlfn.IFS(SUM(C28:E28)&lt;1,"",SUM(C28:E28)&gt;=1,SUM($C$6:E28))</f>
        <v>7342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128</v>
      </c>
      <c r="M28">
        <f>IF(COUNT($C$6:E28)&gt;=1,TRUNC(SUM($C$6:E28)/COUNT($C$6:E28)),0)</f>
        <v>128</v>
      </c>
      <c r="N28">
        <f>IF(COUNT($C$6:E28)&lt;=6,0,TRUNC((230-M27)*0.9))</f>
        <v>90</v>
      </c>
      <c r="O28">
        <f>_xlfn.IFS(SUM(C28:E28)&lt;1,"",COUNT($C$6:E28)&gt;9,TRUNC((230-M27)*(0.9)),COUNT($C$6:E28)&lt;=9,0)</f>
        <v>90</v>
      </c>
      <c r="P28">
        <f>_xlfn.IFS(SUM(C28:E28)&lt;1,"",COUNT($C$6:E28)&gt;9,N28*3+H28,COUNT($C$6:E28)&lt;=9,0)</f>
        <v>634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209</v>
      </c>
      <c r="W28">
        <f>IF(COUNT(C28:E28)&lt;1,0,IF(COUNT($C$6:E28)&gt;9,D28+N28,0))</f>
        <v>207</v>
      </c>
      <c r="X28">
        <f>IF(COUNT(C28:E28)&lt;1,0,IF(COUNT($C$6:E28)&gt;9,E28+N28,0))</f>
        <v>218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123</v>
      </c>
      <c r="D29">
        <v>135</v>
      </c>
      <c r="E29">
        <v>141</v>
      </c>
      <c r="F29" t="str">
        <f>IF(COUNT(C29:E29)&lt;1," ",IF(AND(C29&gt;M28,D29&gt;M28,E29&gt;M28,COUNT($C$6:E28)&gt;=15),"*"," "))</f>
        <v xml:space="preserve"> </v>
      </c>
      <c r="G29" t="str">
        <f>IF(COUNT(C29:E29)&lt;1," ",IF(AND(C29&gt;M27,D29&gt;M27,E29&gt;M27,COUNT($C$6:E27)&gt;=15),"*"," "))</f>
        <v xml:space="preserve"> </v>
      </c>
      <c r="H29">
        <f t="shared" si="0"/>
        <v>399</v>
      </c>
      <c r="I29">
        <f t="shared" si="5"/>
        <v>133</v>
      </c>
      <c r="J29">
        <f>_xlfn.IFS(SUM(C29:E29)&lt;1,"",SUM(C29:E29)&gt;=1,SUM($C$6:E29))</f>
        <v>7741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129</v>
      </c>
      <c r="M29">
        <f>IF(COUNT($C$6:E29)&gt;=1,TRUNC(SUM($C$6:E29)/COUNT($C$6:E29)),0)</f>
        <v>129</v>
      </c>
      <c r="N29">
        <f>IF(COUNT($C$6:E29)&lt;=6,0,TRUNC((230-M28)*0.9))</f>
        <v>91</v>
      </c>
      <c r="O29">
        <f>_xlfn.IFS(SUM(C29:E29)&lt;1,"",COUNT($C$6:E29)&gt;9,TRUNC((230-M28)*(0.9)),COUNT($C$6:E29)&lt;=9,0)</f>
        <v>91</v>
      </c>
      <c r="P29">
        <f>_xlfn.IFS(SUM(C29:E29)&lt;1,"",COUNT($C$6:E29)&gt;9,N29*3+H29,COUNT($C$6:E29)&lt;=9,0)</f>
        <v>672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214</v>
      </c>
      <c r="W29">
        <f>IF(COUNT(C29:E29)&lt;1,0,IF(COUNT($C$6:E29)&gt;9,D29+N29,0))</f>
        <v>226</v>
      </c>
      <c r="X29">
        <f>IF(COUNT(C29:E29)&lt;1,0,IF(COUNT($C$6:E29)&gt;9,E29+N29,0))</f>
        <v>232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101</v>
      </c>
      <c r="D30">
        <v>103</v>
      </c>
      <c r="E30">
        <v>141</v>
      </c>
      <c r="F30" t="str">
        <f>IF(COUNT(C30:E30)&lt;1," ",IF(AND(C30&gt;M29,D30&gt;M29,E30&gt;M29,COUNT($C$6:E29)&gt;=15),"*"," "))</f>
        <v xml:space="preserve"> </v>
      </c>
      <c r="G30" t="str">
        <f>IF(COUNT(C30:E30)&lt;1," ",IF(AND(C30&gt;M28,D30&gt;M28,E30&gt;M28,COUNT($C$6:E28)&gt;=15),"*"," "))</f>
        <v xml:space="preserve"> </v>
      </c>
      <c r="H30">
        <f t="shared" si="0"/>
        <v>345</v>
      </c>
      <c r="I30">
        <f t="shared" si="5"/>
        <v>115</v>
      </c>
      <c r="J30">
        <f>_xlfn.IFS(SUM(C30:E30)&lt;1,"",SUM(C30:E30)&gt;=1,SUM($C$6:E30))</f>
        <v>8086</v>
      </c>
      <c r="K30">
        <f>_xlfn.IFS(COUNT(C30:E30)&lt;1,"",COUNT($C$6:E30)&gt;=1,COUNT($C$6:E30))</f>
        <v>63</v>
      </c>
      <c r="L30">
        <f>_xlfn.IFS(COUNT(C30:E30)&lt;1,"",AND(COUNT($C$6:E30)&lt;=9,$C$4&gt;1),$C$4,COUNT(C30:E30)&gt;=1,M30)</f>
        <v>128</v>
      </c>
      <c r="M30">
        <f>IF(COUNT($C$6:E30)&gt;=1,TRUNC(SUM($C$6:E30)/COUNT($C$6:E30)),0)</f>
        <v>128</v>
      </c>
      <c r="N30">
        <f>IF(COUNT($C$6:E30)&lt;=6,0,TRUNC((230-M29)*0.9))</f>
        <v>90</v>
      </c>
      <c r="O30">
        <f>_xlfn.IFS(SUM(C30:E30)&lt;1,"",COUNT($C$6:E30)&gt;9,TRUNC((230-M29)*(0.9)),COUNT($C$6:E30)&lt;=9,0)</f>
        <v>90</v>
      </c>
      <c r="P30">
        <f>_xlfn.IFS(SUM(C30:E30)&lt;1,"",COUNT($C$6:E30)&gt;9,N30*3+H30,COUNT($C$6:E30)&lt;=9,0)</f>
        <v>615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191</v>
      </c>
      <c r="W30">
        <f>IF(COUNT(C30:E30)&lt;1,0,IF(COUNT($C$6:E30)&gt;9,D30+N30,0))</f>
        <v>193</v>
      </c>
      <c r="X30">
        <f>IF(COUNT(C30:E30)&lt;1,0,IF(COUNT($C$6:E30)&gt;9,E30+N30,0))</f>
        <v>231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142</v>
      </c>
      <c r="D31">
        <v>129</v>
      </c>
      <c r="E31">
        <v>105</v>
      </c>
      <c r="F31" t="str">
        <f>IF(COUNT(C31:E31)&lt;1," ",IF(AND(C31&gt;M30,D31&gt;M30,E31&gt;M30,COUNT($C$6:E30)&gt;=15),"*"," "))</f>
        <v xml:space="preserve"> </v>
      </c>
      <c r="G31" t="str">
        <f>IF(COUNT(C31:E31)&lt;1," ",IF(AND(C31&gt;M29,D31&gt;M29,E31&gt;M29,COUNT($C$6:E29)&gt;=15),"*"," "))</f>
        <v xml:space="preserve"> </v>
      </c>
      <c r="H31">
        <f t="shared" si="0"/>
        <v>376</v>
      </c>
      <c r="I31">
        <f t="shared" si="5"/>
        <v>125</v>
      </c>
      <c r="J31">
        <f>_xlfn.IFS(SUM(C31:E31)&lt;1,"",SUM(C31:E31)&gt;=1,SUM($C$6:E31))</f>
        <v>8462</v>
      </c>
      <c r="K31">
        <f>_xlfn.IFS(COUNT(C31:E31)&lt;1,"",COUNT($C$6:E31)&gt;=1,COUNT($C$6:E31))</f>
        <v>66</v>
      </c>
      <c r="L31">
        <f>_xlfn.IFS(COUNT(C31:E31)&lt;1,"",AND(COUNT($C$6:E31)&lt;=9,$C$4&gt;1),$C$4,COUNT(C31:E31)&gt;=1,M31)</f>
        <v>128</v>
      </c>
      <c r="M31">
        <f>IF(COUNT($C$6:E31)&gt;=1,TRUNC(SUM($C$6:E31)/COUNT($C$6:E31)),0)</f>
        <v>128</v>
      </c>
      <c r="N31">
        <f>IF(COUNT($C$6:E31)&lt;=6,0,TRUNC((230-M30)*0.9))</f>
        <v>91</v>
      </c>
      <c r="O31">
        <f>_xlfn.IFS(SUM(C31:E31)&lt;1,"",COUNT($C$6:E31)&gt;9,TRUNC((230-M30)*(0.9)),COUNT($C$6:E31)&lt;=9,0)</f>
        <v>91</v>
      </c>
      <c r="P31">
        <f>_xlfn.IFS(SUM(C31:E31)&lt;1,"",COUNT($C$6:E31)&gt;9,N31*3+H31,COUNT($C$6:E31)&lt;=9,0)</f>
        <v>649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233</v>
      </c>
      <c r="W31">
        <f>IF(COUNT(C31:E31)&lt;1,0,IF(COUNT($C$6:E31)&gt;9,D31+N31,0))</f>
        <v>220</v>
      </c>
      <c r="X31">
        <f>IF(COUNT(C31:E31)&lt;1,0,IF(COUNT($C$6:E31)&gt;9,E31+N31,0))</f>
        <v>196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121</v>
      </c>
      <c r="D32">
        <v>160</v>
      </c>
      <c r="E32">
        <v>150</v>
      </c>
      <c r="F32" t="str">
        <f>IF(COUNT(C32:E32)&lt;1," ",IF(AND(C32&gt;M31,D32&gt;M31,E32&gt;M31,COUNT($C$6:E31)&gt;=15),"*"," "))</f>
        <v xml:space="preserve"> </v>
      </c>
      <c r="G32" t="str">
        <f>IF(COUNT(C32:E32)&lt;1," ",IF(AND(C32&gt;M30,D32&gt;M30,E32&gt;M30,COUNT($C$6:E30)&gt;=15),"*"," "))</f>
        <v xml:space="preserve"> </v>
      </c>
      <c r="H32">
        <f t="shared" si="0"/>
        <v>431</v>
      </c>
      <c r="I32">
        <f t="shared" si="5"/>
        <v>143</v>
      </c>
      <c r="J32">
        <f>_xlfn.IFS(SUM(C32:E32)&lt;1,"",SUM(C32:E32)&gt;=1,SUM($C$6:E32))</f>
        <v>8893</v>
      </c>
      <c r="K32">
        <f>_xlfn.IFS(COUNT(C32:E32)&lt;1,"",COUNT($C$6:E32)&gt;=1,COUNT($C$6:E32))</f>
        <v>69</v>
      </c>
      <c r="L32">
        <f>_xlfn.IFS(COUNT(C32:E32)&lt;1,"",AND(COUNT($C$6:E32)&lt;=9,$C$4&gt;1),$C$4,COUNT(C32:E32)&gt;=1,M32)</f>
        <v>128</v>
      </c>
      <c r="M32">
        <f>IF(COUNT($C$6:E32)&gt;=1,TRUNC(SUM($C$6:E32)/COUNT($C$6:E32)),0)</f>
        <v>128</v>
      </c>
      <c r="N32">
        <f>IF(COUNT($C$6:E32)&lt;=6,0,TRUNC((230-M31)*0.9))</f>
        <v>91</v>
      </c>
      <c r="O32">
        <f>_xlfn.IFS(SUM(C32:E32)&lt;1,"",COUNT($C$6:E32)&gt;9,TRUNC((230-M31)*(0.9)),COUNT($C$6:E32)&lt;=9,0)</f>
        <v>91</v>
      </c>
      <c r="P32">
        <f>_xlfn.IFS(SUM(C32:E32)&lt;1,"",COUNT($C$6:E32)&gt;9,N32*3+H32,COUNT($C$6:E32)&lt;=9,0)</f>
        <v>704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212</v>
      </c>
      <c r="W32">
        <f>IF(COUNT(C32:E32)&lt;1,0,IF(COUNT($C$6:E32)&gt;9,D32+N32,0))</f>
        <v>251</v>
      </c>
      <c r="X32">
        <f>IF(COUNT(C32:E32)&lt;1,0,IF(COUNT($C$6:E32)&gt;9,E32+N32,0))</f>
        <v>241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145</v>
      </c>
      <c r="D33">
        <v>182</v>
      </c>
      <c r="E33">
        <v>126</v>
      </c>
      <c r="F33" t="str">
        <f>IF(COUNT(C33:E33)&lt;1," ",IF(AND(C33&gt;M32,D33&gt;M32,E33&gt;M32,COUNT($C$6:E32)&gt;=15),"*"," "))</f>
        <v xml:space="preserve"> </v>
      </c>
      <c r="G33" t="str">
        <f>IF(COUNT(C33:E33)&lt;1," ",IF(AND(C33&gt;M31,D33&gt;M31,E33&gt;M31,COUNT($C$6:E31)&gt;=15),"*"," "))</f>
        <v xml:space="preserve"> </v>
      </c>
      <c r="H33">
        <f t="shared" si="0"/>
        <v>453</v>
      </c>
      <c r="I33">
        <f t="shared" si="5"/>
        <v>151</v>
      </c>
      <c r="J33">
        <f>_xlfn.IFS(SUM(C33:E33)&lt;1,"",SUM(C33:E33)&gt;=1,SUM($C$6:E33))</f>
        <v>9346</v>
      </c>
      <c r="K33">
        <f>_xlfn.IFS(COUNT(C33:E33)&lt;1,"",COUNT($C$6:E33)&gt;=1,COUNT($C$6:E33))</f>
        <v>72</v>
      </c>
      <c r="L33">
        <f>_xlfn.IFS(COUNT(C33:E33)&lt;1,"",AND(COUNT($C$6:E33)&lt;=9,$C$4&gt;1),$C$4,COUNT(C33:E33)&gt;=1,M33)</f>
        <v>129</v>
      </c>
      <c r="M33">
        <f>IF(COUNT($C$6:E33)&gt;=1,TRUNC(SUM($C$6:E33)/COUNT($C$6:E33)),0)</f>
        <v>129</v>
      </c>
      <c r="N33">
        <f>IF(COUNT($C$6:E33)&lt;=6,0,TRUNC((230-M32)*0.9))</f>
        <v>91</v>
      </c>
      <c r="O33">
        <f>_xlfn.IFS(SUM(C33:E33)&lt;1,"",COUNT($C$6:E33)&gt;9,TRUNC((230-M32)*(0.9)),COUNT($C$6:E33)&lt;=9,0)</f>
        <v>91</v>
      </c>
      <c r="P33">
        <f>_xlfn.IFS(SUM(C33:E33)&lt;1,"",COUNT($C$6:E33)&gt;9,N33*3+H33,COUNT($C$6:E33)&lt;=9,0)</f>
        <v>726</v>
      </c>
      <c r="Q33" t="str">
        <f t="shared" si="1"/>
        <v xml:space="preserve"> </v>
      </c>
      <c r="R33">
        <f t="shared" si="2"/>
        <v>182</v>
      </c>
      <c r="S33" t="str">
        <f>IF(COUNT($C$6:E33)&gt;9,IF(P33=MAX($P$6:$P$35),P33," "),"")</f>
        <v xml:space="preserve"> </v>
      </c>
      <c r="T33">
        <f t="shared" si="3"/>
        <v>273</v>
      </c>
      <c r="V33">
        <f>IF(COUNT(C33:E33)&lt;1,0,IF(COUNT($C$6:E33)&gt;9,C33+N33,0))</f>
        <v>236</v>
      </c>
      <c r="W33">
        <f>IF(COUNT(C33:E33)&lt;1,0,IF(COUNT($C$6:E33)&gt;9,D33+N33,0))</f>
        <v>273</v>
      </c>
      <c r="X33">
        <f>IF(COUNT(C33:E33)&lt;1,0,IF(COUNT($C$6:E33)&gt;9,E33+N33,0))</f>
        <v>217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106</v>
      </c>
      <c r="D34">
        <v>107</v>
      </c>
      <c r="E34">
        <v>147</v>
      </c>
      <c r="F34" t="str">
        <f>IF(COUNT(C34:E34)&lt;1," ",IF(AND(C34&gt;M33,D34&gt;M33,E34&gt;M33,COUNT($C$6:E33)&gt;=15),"*"," "))</f>
        <v xml:space="preserve"> </v>
      </c>
      <c r="G34" t="str">
        <f>IF(COUNT(C34:E34)&lt;1," ",IF(AND(C34&gt;M32,D34&gt;M32,E34&gt;M32,COUNT($C$6:E32)&gt;=15),"*"," "))</f>
        <v xml:space="preserve"> </v>
      </c>
      <c r="H34">
        <f t="shared" si="0"/>
        <v>360</v>
      </c>
      <c r="I34">
        <f t="shared" si="5"/>
        <v>120</v>
      </c>
      <c r="J34">
        <f>_xlfn.IFS(SUM(C34:E34)&lt;1,"",SUM(C34:E34)&gt;=1,SUM($C$6:E34))</f>
        <v>9706</v>
      </c>
      <c r="K34">
        <f>_xlfn.IFS(COUNT(C34:E34)&lt;1,"",COUNT($C$6:E34)&gt;=1,COUNT($C$6:E34))</f>
        <v>75</v>
      </c>
      <c r="L34">
        <f>_xlfn.IFS(COUNT(C34:E34)&lt;1,"",AND(COUNT($C$6:E34)&lt;=9,$C$4&gt;1),$C$4,COUNT(C34:E34)&gt;=1,M34)</f>
        <v>129</v>
      </c>
      <c r="M34">
        <f>IF(COUNT($C$6:E34)&gt;=1,TRUNC(SUM($C$6:E34)/COUNT($C$6:E34)),0)</f>
        <v>129</v>
      </c>
      <c r="N34">
        <f>IF(COUNT($C$6:E34)&lt;=6,0,TRUNC((230-M33)*0.9))</f>
        <v>90</v>
      </c>
      <c r="O34">
        <f>_xlfn.IFS(SUM(C34:E34)&lt;1,"",COUNT($C$6:E34)&gt;9,TRUNC((230-M33)*(0.9)),COUNT($C$6:E34)&lt;=9,0)</f>
        <v>90</v>
      </c>
      <c r="P34">
        <f>_xlfn.IFS(SUM(C34:E34)&lt;1,"",COUNT($C$6:E34)&gt;9,N34*3+H34,COUNT($C$6:E34)&lt;=9,0)</f>
        <v>630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196</v>
      </c>
      <c r="W34">
        <f>IF(COUNT(C34:E34)&lt;1,0,IF(COUNT($C$6:E34)&gt;9,D34+N34,0))</f>
        <v>197</v>
      </c>
      <c r="X34">
        <f>IF(COUNT(C34:E34)&lt;1,0,IF(COUNT($C$6:E34)&gt;9,E34+N34,0))</f>
        <v>237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116</v>
      </c>
      <c r="D35">
        <v>115</v>
      </c>
      <c r="E35">
        <v>129</v>
      </c>
      <c r="F35" t="str">
        <f>IF(COUNT(C35:E35)&lt;1," ",IF(AND(C35&gt;M34,D35&gt;M34,E35&gt;M34,COUNT($C$6:E34)&gt;=15),"*"," "))</f>
        <v xml:space="preserve"> </v>
      </c>
      <c r="G35" t="str">
        <f>IF(COUNT(C35:E35)&lt;1," ",IF(AND(C35&gt;M33,D35&gt;M33,E35&gt;M33,COUNT($C$6:E33)&gt;=15),"*"," "))</f>
        <v xml:space="preserve"> </v>
      </c>
      <c r="H35">
        <f t="shared" si="0"/>
        <v>360</v>
      </c>
      <c r="I35">
        <f t="shared" si="5"/>
        <v>120</v>
      </c>
      <c r="J35">
        <f>_xlfn.IFS(SUM(C35:E35)&lt;1,"",SUM(C35:E35)&gt;=1,SUM($C$6:E35))</f>
        <v>10066</v>
      </c>
      <c r="K35">
        <f>_xlfn.IFS(COUNT(C35:E35)&lt;1,"",COUNT($C$6:E35)&gt;=1,COUNT($C$6:E35))</f>
        <v>78</v>
      </c>
      <c r="L35">
        <f>_xlfn.IFS(COUNT(C35:E35)&lt;1,"",AND(COUNT($C$6:E35)&lt;=9,$C$4&gt;1),$C$4,COUNT(C35:E35)&gt;=1,M35)</f>
        <v>129</v>
      </c>
      <c r="M35">
        <f>IF(COUNT($C$6:E35)&gt;=1,TRUNC(SUM($C$6:E35)/COUNT($C$6:E35)),0)</f>
        <v>129</v>
      </c>
      <c r="N35">
        <f>IF(COUNT($C$6:E35)&lt;=6,0,TRUNC((230-M34)*0.9))</f>
        <v>90</v>
      </c>
      <c r="O35">
        <f>_xlfn.IFS(SUM(C35:E35)&lt;1,"",COUNT($C$6:E35)&gt;9,TRUNC((230-M34)*(0.9)),COUNT($C$6:E35)&lt;=9,0)</f>
        <v>90</v>
      </c>
      <c r="P35">
        <f>_xlfn.IFS(SUM(C35:E35)&lt;1,"",COUNT($C$6:E35)&gt;9,N35*3+H35,COUNT($C$6:E35)&lt;=9,0)</f>
        <v>630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206</v>
      </c>
      <c r="W35">
        <f>IF(COUNT(C35:E35)&lt;1,0,IF(COUNT($C$6:E35)&gt;9,D35+N35,0))</f>
        <v>205</v>
      </c>
      <c r="X35">
        <f>IF(COUNT(C35:E35)&lt;1,0,IF(COUNT($C$6:E35)&gt;9,E35+N35,0))</f>
        <v>219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127.5</v>
      </c>
      <c r="D36" s="2">
        <f>(IF(COUNT(D6:D35)=0," ",(SUM(D6:D35))/COUNT(D6:D35)))</f>
        <v>126.73076923076923</v>
      </c>
      <c r="E36" s="2">
        <f>(IF(COUNT(E6:E35)=0," ",(SUM(E6:E35))/COUNT(E6:E35)))</f>
        <v>132.92307692307693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B803-C49A-4C23-80CA-B5888A6C30C2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111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109</v>
      </c>
      <c r="W5">
        <f>MAX(V6:X35)</f>
        <v>244</v>
      </c>
    </row>
    <row r="6" spans="1:29" x14ac:dyDescent="0.2">
      <c r="A6" t="s">
        <v>7</v>
      </c>
      <c r="B6" s="7">
        <f>Calendar!B6</f>
        <v>43348</v>
      </c>
      <c r="C6">
        <v>72</v>
      </c>
      <c r="D6">
        <v>75</v>
      </c>
      <c r="E6">
        <v>77</v>
      </c>
      <c r="H6">
        <f t="shared" ref="H6:H35" si="0">IF(COUNT(C6:E6)&lt;1," ",SUM(C6:E6))</f>
        <v>224</v>
      </c>
      <c r="I6">
        <f>IF(COUNT(C6:E6)&lt;1," ",TRUNC(H6/COUNT(C6:E6)))</f>
        <v>74</v>
      </c>
      <c r="J6">
        <f>_xlfn.IFS(SUM(C6:E6)&lt;1,"",SUM(C6:E6)&gt;=1,SUM($C$6:E6))</f>
        <v>224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74</v>
      </c>
      <c r="M6">
        <f>IF(COUNT($C$6:E6)&gt;=1,TRUNC(SUM($C$6:E6)/COUNT($C$6:E6)),0)</f>
        <v>74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64</v>
      </c>
      <c r="D7">
        <v>79</v>
      </c>
      <c r="E7">
        <v>88</v>
      </c>
      <c r="H7">
        <f t="shared" si="0"/>
        <v>231</v>
      </c>
      <c r="I7">
        <f t="shared" ref="I7:I35" si="5">IF(COUNT(C7:E7)&lt;1," ",TRUNC(H7/COUNT(C7:E7)))</f>
        <v>77</v>
      </c>
      <c r="J7">
        <f>_xlfn.IFS(SUM(C7:E7)&lt;1,"",SUM(C7:E7)&gt;=1,SUM($C$6:E7))</f>
        <v>455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75</v>
      </c>
      <c r="M7">
        <f>IF(COUNT($C$6:E7)&gt;=1,TRUNC(SUM($C$6:E7)/COUNT($C$6:E7)),0)</f>
        <v>75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75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75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75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75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75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108</v>
      </c>
      <c r="D13">
        <v>109</v>
      </c>
      <c r="E13">
        <v>74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291</v>
      </c>
      <c r="I13">
        <f t="shared" si="5"/>
        <v>97</v>
      </c>
      <c r="J13">
        <f>_xlfn.IFS(SUM(C13:E13)&lt;1,"",SUM(C13:E13)&gt;=1,SUM($C$6:E13))</f>
        <v>746</v>
      </c>
      <c r="K13">
        <f>_xlfn.IFS(COUNT(C13:E13)&lt;1,"",COUNT($C$6:E13)&gt;=1,COUNT($C$6:E13))</f>
        <v>9</v>
      </c>
      <c r="L13">
        <f>_xlfn.IFS(COUNT(C13:E13)&lt;1,"",AND(COUNT($C$6:E13)&lt;=9,$C$4&gt;1),$C$4,COUNT(C13:E13)&gt;=1,M13)</f>
        <v>82</v>
      </c>
      <c r="M13">
        <f>IF(COUNT($C$6:E13)&gt;=1,TRUNC(SUM($C$6:E13)/COUNT($C$6:E13)),0)</f>
        <v>82</v>
      </c>
      <c r="N13">
        <f>IF(COUNT($C$6:E13)&lt;=6,0,TRUNC((230-M12)*0.9))</f>
        <v>139</v>
      </c>
      <c r="O13">
        <f>_xlfn.IFS(SUM(C13:E13)&lt;1,"",COUNT($C$6:E13)&gt;9,TRUNC((230-M12)*(0.9)),COUNT($C$6:E13)&lt;=9,0)</f>
        <v>0</v>
      </c>
      <c r="P13">
        <f>_xlfn.IFS(SUM(C13:E13)&lt;1,"",COUNT($C$6:E13)&gt;9,N13*3+H13,COUNT($C$6:E13)&lt;=9,0)</f>
        <v>0</v>
      </c>
      <c r="Q13">
        <f t="shared" si="1"/>
        <v>291</v>
      </c>
      <c r="R13">
        <f t="shared" si="2"/>
        <v>109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83</v>
      </c>
      <c r="D14">
        <v>106</v>
      </c>
      <c r="E14">
        <v>66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255</v>
      </c>
      <c r="I14">
        <f t="shared" si="5"/>
        <v>85</v>
      </c>
      <c r="J14">
        <f>_xlfn.IFS(SUM(C14:E14)&lt;1,"",SUM(C14:E14)&gt;=1,SUM($C$6:E14))</f>
        <v>1001</v>
      </c>
      <c r="K14">
        <f>_xlfn.IFS(COUNT(C14:E14)&lt;1,"",COUNT($C$6:E14)&gt;=1,COUNT($C$6:E14))</f>
        <v>12</v>
      </c>
      <c r="L14">
        <f>_xlfn.IFS(COUNT(C14:E14)&lt;1,"",AND(COUNT($C$6:E14)&lt;=9,$C$4&gt;1),$C$4,COUNT(C14:E14)&gt;=1,M14)</f>
        <v>83</v>
      </c>
      <c r="M14">
        <f>IF(COUNT($C$6:E14)&gt;=1,TRUNC(SUM($C$6:E14)/COUNT($C$6:E14)),0)</f>
        <v>83</v>
      </c>
      <c r="N14">
        <f>IF(COUNT($C$6:E14)&lt;=6,0,TRUNC((230-M13)*0.9))</f>
        <v>133</v>
      </c>
      <c r="O14">
        <f>_xlfn.IFS(SUM(C14:E14)&lt;1,"",COUNT($C$6:E14)&gt;9,TRUNC((230-M13)*(0.9)),COUNT($C$6:E14)&lt;=9,0)</f>
        <v>133</v>
      </c>
      <c r="P14">
        <f>_xlfn.IFS(SUM(C14:E14)&lt;1,"",COUNT($C$6:E14)&gt;9,N14*3+H14,COUNT($C$6:E14)&lt;=9,0)</f>
        <v>654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216</v>
      </c>
      <c r="W14">
        <f>IF(COUNT(C14:E14)&lt;1,0,IF(COUNT($C$6:E14)&gt;9,D14+N14,0))</f>
        <v>239</v>
      </c>
      <c r="X14">
        <f>IF(COUNT(C14:E14)&lt;1,0,IF(COUNT($C$6:E14)&gt;9,E14+N14,0))</f>
        <v>199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82</v>
      </c>
      <c r="D15">
        <v>76</v>
      </c>
      <c r="E15">
        <v>74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232</v>
      </c>
      <c r="I15">
        <f t="shared" si="5"/>
        <v>77</v>
      </c>
      <c r="J15">
        <f>_xlfn.IFS(SUM(C15:E15)&lt;1,"",SUM(C15:E15)&gt;=1,SUM($C$6:E15))</f>
        <v>1233</v>
      </c>
      <c r="K15">
        <f>_xlfn.IFS(COUNT(C15:E15)&lt;1,"",COUNT($C$6:E15)&gt;=1,COUNT($C$6:E15))</f>
        <v>15</v>
      </c>
      <c r="L15">
        <f>_xlfn.IFS(COUNT(C15:E15)&lt;1,"",AND(COUNT($C$6:E15)&lt;=9,$C$4&gt;1),$C$4,COUNT(C15:E15)&gt;=1,M15)</f>
        <v>82</v>
      </c>
      <c r="M15">
        <f>IF(COUNT($C$6:E15)&gt;=1,TRUNC(SUM($C$6:E15)/COUNT($C$6:E15)),0)</f>
        <v>82</v>
      </c>
      <c r="N15">
        <f>IF(COUNT($C$6:E15)&lt;=6,0,TRUNC((230-M14)*0.9))</f>
        <v>132</v>
      </c>
      <c r="O15">
        <f>_xlfn.IFS(SUM(C15:E15)&lt;1,"",COUNT($C$6:E15)&gt;9,TRUNC((230-M14)*(0.9)),COUNT($C$6:E15)&lt;=9,0)</f>
        <v>132</v>
      </c>
      <c r="P15">
        <f>_xlfn.IFS(SUM(C15:E15)&lt;1,"",COUNT($C$6:E15)&gt;9,N15*3+H15,COUNT($C$6:E15)&lt;=9,0)</f>
        <v>628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214</v>
      </c>
      <c r="W15">
        <f>IF(COUNT(C15:E15)&lt;1,0,IF(COUNT($C$6:E15)&gt;9,D15+N15,0))</f>
        <v>208</v>
      </c>
      <c r="X15">
        <f>IF(COUNT(C15:E15)&lt;1,0,IF(COUNT($C$6:E15)&gt;9,E15+N15,0))</f>
        <v>206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67</v>
      </c>
      <c r="D16">
        <v>59</v>
      </c>
      <c r="E16">
        <v>78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204</v>
      </c>
      <c r="I16">
        <f t="shared" si="5"/>
        <v>68</v>
      </c>
      <c r="J16">
        <f>_xlfn.IFS(SUM(C16:E16)&lt;1,"",SUM(C16:E16)&gt;=1,SUM($C$6:E16))</f>
        <v>1437</v>
      </c>
      <c r="K16">
        <f>_xlfn.IFS(COUNT(C16:E16)&lt;1,"",COUNT($C$6:E16)&gt;=1,COUNT($C$6:E16))</f>
        <v>18</v>
      </c>
      <c r="L16">
        <f>_xlfn.IFS(COUNT(C16:E16)&lt;1,"",AND(COUNT($C$6:E16)&lt;=9,$C$4&gt;1),$C$4,COUNT(C16:E16)&gt;=1,M16)</f>
        <v>79</v>
      </c>
      <c r="M16">
        <f>IF(COUNT($C$6:E16)&gt;=1,TRUNC(SUM($C$6:E16)/COUNT($C$6:E16)),0)</f>
        <v>79</v>
      </c>
      <c r="N16">
        <f>IF(COUNT($C$6:E16)&lt;=6,0,TRUNC((230-M15)*0.9))</f>
        <v>133</v>
      </c>
      <c r="O16">
        <f>_xlfn.IFS(SUM(C16:E16)&lt;1,"",COUNT($C$6:E16)&gt;9,TRUNC((230-M15)*(0.9)),COUNT($C$6:E16)&lt;=9,0)</f>
        <v>133</v>
      </c>
      <c r="P16">
        <f>_xlfn.IFS(SUM(C16:E16)&lt;1,"",COUNT($C$6:E16)&gt;9,N16*3+H16,COUNT($C$6:E16)&lt;=9,0)</f>
        <v>603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200</v>
      </c>
      <c r="W16">
        <f>IF(COUNT(C16:E16)&lt;1,0,IF(COUNT($C$6:E16)&gt;9,D16+N16,0))</f>
        <v>192</v>
      </c>
      <c r="X16">
        <f>IF(COUNT(C16:E16)&lt;1,0,IF(COUNT($C$6:E16)&gt;9,E16+N16,0))</f>
        <v>211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109</v>
      </c>
      <c r="D17">
        <v>93</v>
      </c>
      <c r="E17">
        <v>88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290</v>
      </c>
      <c r="I17">
        <f t="shared" si="5"/>
        <v>96</v>
      </c>
      <c r="J17">
        <f>_xlfn.IFS(SUM(C17:E17)&lt;1,"",SUM(C17:E17)&gt;=1,SUM($C$6:E17))</f>
        <v>1727</v>
      </c>
      <c r="K17">
        <f>_xlfn.IFS(COUNT(C17:E17)&lt;1,"",COUNT($C$6:E17)&gt;=1,COUNT($C$6:E17))</f>
        <v>21</v>
      </c>
      <c r="L17">
        <f>_xlfn.IFS(COUNT(C17:E17)&lt;1,"",AND(COUNT($C$6:E17)&lt;=9,$C$4&gt;1),$C$4,COUNT(C17:E17)&gt;=1,M17)</f>
        <v>82</v>
      </c>
      <c r="M17">
        <f>IF(COUNT($C$6:E17)&gt;=1,TRUNC(SUM($C$6:E17)/COUNT($C$6:E17)),0)</f>
        <v>82</v>
      </c>
      <c r="N17">
        <f>IF(COUNT($C$6:E17)&lt;=6,0,TRUNC((230-M16)*0.9))</f>
        <v>135</v>
      </c>
      <c r="O17">
        <f>_xlfn.IFS(SUM(C17:E17)&lt;1,"",COUNT($C$6:E17)&gt;9,TRUNC((230-M16)*(0.9)),COUNT($C$6:E17)&lt;=9,0)</f>
        <v>135</v>
      </c>
      <c r="P17">
        <f>_xlfn.IFS(SUM(C17:E17)&lt;1,"",COUNT($C$6:E17)&gt;9,N17*3+H17,COUNT($C$6:E17)&lt;=9,0)</f>
        <v>695</v>
      </c>
      <c r="Q17" t="str">
        <f t="shared" si="1"/>
        <v xml:space="preserve"> </v>
      </c>
      <c r="R17">
        <f t="shared" si="2"/>
        <v>109</v>
      </c>
      <c r="S17">
        <f>IF(COUNT($C$6:E17)&gt;9,IF(P17=MAX($P$6:$P$35),P17," "),"")</f>
        <v>695</v>
      </c>
      <c r="T17">
        <f t="shared" si="3"/>
        <v>244</v>
      </c>
      <c r="V17">
        <f>IF(COUNT(C17:E17)&lt;1,0,IF(COUNT($C$6:E17)&gt;9,C17+N17,0))</f>
        <v>244</v>
      </c>
      <c r="W17">
        <f>IF(COUNT(C17:E17)&lt;1,0,IF(COUNT($C$6:E17)&gt;9,D17+N17,0))</f>
        <v>228</v>
      </c>
      <c r="X17">
        <f>IF(COUNT(C17:E17)&lt;1,0,IF(COUNT($C$6:E17)&gt;9,E17+N17,0))</f>
        <v>223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59</v>
      </c>
      <c r="D18">
        <v>65</v>
      </c>
      <c r="E18">
        <v>56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180</v>
      </c>
      <c r="I18">
        <f t="shared" si="5"/>
        <v>60</v>
      </c>
      <c r="J18">
        <f>_xlfn.IFS(SUM(C18:E18)&lt;1,"",SUM(C18:E18)&gt;=1,SUM($C$6:E18))</f>
        <v>1907</v>
      </c>
      <c r="K18">
        <f>_xlfn.IFS(COUNT(C18:E18)&lt;1,"",COUNT($C$6:E18)&gt;=1,COUNT($C$6:E18))</f>
        <v>24</v>
      </c>
      <c r="L18">
        <f>_xlfn.IFS(COUNT(C18:E18)&lt;1,"",AND(COUNT($C$6:E18)&lt;=9,$C$4&gt;1),$C$4,COUNT(C18:E18)&gt;=1,M18)</f>
        <v>79</v>
      </c>
      <c r="M18">
        <f>IF(COUNT($C$6:E18)&gt;=1,TRUNC(SUM($C$6:E18)/COUNT($C$6:E18)),0)</f>
        <v>79</v>
      </c>
      <c r="N18">
        <f>IF(COUNT($C$6:E18)&lt;=6,0,TRUNC((230-M17)*0.9))</f>
        <v>133</v>
      </c>
      <c r="O18">
        <f>_xlfn.IFS(SUM(C18:E18)&lt;1,"",COUNT($C$6:E18)&gt;9,TRUNC((230-M17)*(0.9)),COUNT($C$6:E18)&lt;=9,0)</f>
        <v>133</v>
      </c>
      <c r="P18">
        <f>_xlfn.IFS(SUM(C18:E18)&lt;1,"",COUNT($C$6:E18)&gt;9,N18*3+H18,COUNT($C$6:E18)&lt;=9,0)</f>
        <v>579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192</v>
      </c>
      <c r="W18">
        <f>IF(COUNT(C18:E18)&lt;1,0,IF(COUNT($C$6:E18)&gt;9,D18+N18,0))</f>
        <v>198</v>
      </c>
      <c r="X18">
        <f>IF(COUNT(C18:E18)&lt;1,0,IF(COUNT($C$6:E18)&gt;9,E18+N18,0))</f>
        <v>189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70</v>
      </c>
      <c r="D19">
        <v>61</v>
      </c>
      <c r="E19">
        <v>52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183</v>
      </c>
      <c r="I19">
        <f t="shared" si="5"/>
        <v>61</v>
      </c>
      <c r="J19">
        <f>_xlfn.IFS(SUM(C19:E19)&lt;1,"",SUM(C19:E19)&gt;=1,SUM($C$6:E19))</f>
        <v>2090</v>
      </c>
      <c r="K19">
        <f>_xlfn.IFS(COUNT(C19:E19)&lt;1,"",COUNT($C$6:E19)&gt;=1,COUNT($C$6:E19))</f>
        <v>27</v>
      </c>
      <c r="L19">
        <f>_xlfn.IFS(COUNT(C19:E19)&lt;1,"",AND(COUNT($C$6:E19)&lt;=9,$C$4&gt;1),$C$4,COUNT(C19:E19)&gt;=1,M19)</f>
        <v>77</v>
      </c>
      <c r="M19">
        <f>IF(COUNT($C$6:E19)&gt;=1,TRUNC(SUM($C$6:E19)/COUNT($C$6:E19)),0)</f>
        <v>77</v>
      </c>
      <c r="N19">
        <f>IF(COUNT($C$6:E19)&lt;=6,0,TRUNC((230-M18)*0.9))</f>
        <v>135</v>
      </c>
      <c r="O19">
        <f>_xlfn.IFS(SUM(C19:E19)&lt;1,"",COUNT($C$6:E19)&gt;9,TRUNC((230-M18)*(0.9)),COUNT($C$6:E19)&lt;=9,0)</f>
        <v>135</v>
      </c>
      <c r="P19">
        <f>_xlfn.IFS(SUM(C19:E19)&lt;1,"",COUNT($C$6:E19)&gt;9,N19*3+H19,COUNT($C$6:E19)&lt;=9,0)</f>
        <v>588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205</v>
      </c>
      <c r="W19">
        <f>IF(COUNT(C19:E19)&lt;1,0,IF(COUNT($C$6:E19)&gt;9,D19+N19,0))</f>
        <v>196</v>
      </c>
      <c r="X19">
        <f>IF(COUNT(C19:E19)&lt;1,0,IF(COUNT($C$6:E19)&gt;9,E19+N19,0))</f>
        <v>187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56</v>
      </c>
      <c r="D20">
        <v>68</v>
      </c>
      <c r="E20">
        <v>78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202</v>
      </c>
      <c r="I20">
        <f t="shared" si="5"/>
        <v>67</v>
      </c>
      <c r="J20">
        <f>_xlfn.IFS(SUM(C20:E20)&lt;1,"",SUM(C20:E20)&gt;=1,SUM($C$6:E20))</f>
        <v>2292</v>
      </c>
      <c r="K20">
        <f>_xlfn.IFS(COUNT(C20:E20)&lt;1,"",COUNT($C$6:E20)&gt;=1,COUNT($C$6:E20))</f>
        <v>30</v>
      </c>
      <c r="L20">
        <f>_xlfn.IFS(COUNT(C20:E20)&lt;1,"",AND(COUNT($C$6:E20)&lt;=9,$C$4&gt;1),$C$4,COUNT(C20:E20)&gt;=1,M20)</f>
        <v>76</v>
      </c>
      <c r="M20">
        <f>IF(COUNT($C$6:E20)&gt;=1,TRUNC(SUM($C$6:E20)/COUNT($C$6:E20)),0)</f>
        <v>76</v>
      </c>
      <c r="N20">
        <f>IF(COUNT($C$6:E20)&lt;=6,0,TRUNC((230-M19)*0.9))</f>
        <v>137</v>
      </c>
      <c r="O20">
        <f>_xlfn.IFS(SUM(C20:E20)&lt;1,"",COUNT($C$6:E20)&gt;9,TRUNC((230-M19)*(0.9)),COUNT($C$6:E20)&lt;=9,0)</f>
        <v>137</v>
      </c>
      <c r="P20">
        <f>_xlfn.IFS(SUM(C20:E20)&lt;1,"",COUNT($C$6:E20)&gt;9,N20*3+H20,COUNT($C$6:E20)&lt;=9,0)</f>
        <v>613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193</v>
      </c>
      <c r="W20">
        <f>IF(COUNT(C20:E20)&lt;1,0,IF(COUNT($C$6:E20)&gt;9,D20+N20,0))</f>
        <v>205</v>
      </c>
      <c r="X20">
        <f>IF(COUNT(C20:E20)&lt;1,0,IF(COUNT($C$6:E20)&gt;9,E20+N20,0))</f>
        <v>215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75</v>
      </c>
      <c r="D21">
        <v>60</v>
      </c>
      <c r="E21">
        <v>92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227</v>
      </c>
      <c r="I21">
        <f t="shared" si="5"/>
        <v>75</v>
      </c>
      <c r="J21">
        <f>_xlfn.IFS(SUM(C21:E21)&lt;1,"",SUM(C21:E21)&gt;=1,SUM($C$6:E21))</f>
        <v>2519</v>
      </c>
      <c r="K21">
        <f>_xlfn.IFS(COUNT(C21:E21)&lt;1,"",COUNT($C$6:E21)&gt;=1,COUNT($C$6:E21))</f>
        <v>33</v>
      </c>
      <c r="L21">
        <f>_xlfn.IFS(COUNT(C21:E21)&lt;1,"",AND(COUNT($C$6:E21)&lt;=9,$C$4&gt;1),$C$4,COUNT(C21:E21)&gt;=1,M21)</f>
        <v>76</v>
      </c>
      <c r="M21">
        <f>IF(COUNT($C$6:E21)&gt;=1,TRUNC(SUM($C$6:E21)/COUNT($C$6:E21)),0)</f>
        <v>76</v>
      </c>
      <c r="N21">
        <f>IF(COUNT($C$6:E21)&lt;=6,0,TRUNC((230-M20)*0.9))</f>
        <v>138</v>
      </c>
      <c r="O21">
        <f>_xlfn.IFS(SUM(C21:E21)&lt;1,"",COUNT($C$6:E21)&gt;9,TRUNC((230-M20)*(0.9)),COUNT($C$6:E21)&lt;=9,0)</f>
        <v>138</v>
      </c>
      <c r="P21">
        <f>_xlfn.IFS(SUM(C21:E21)&lt;1,"",COUNT($C$6:E21)&gt;9,N21*3+H21,COUNT($C$6:E21)&lt;=9,0)</f>
        <v>641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213</v>
      </c>
      <c r="W21">
        <f>IF(COUNT(C21:E21)&lt;1,0,IF(COUNT($C$6:E21)&gt;9,D21+N21,0))</f>
        <v>198</v>
      </c>
      <c r="X21">
        <f>IF(COUNT(C21:E21)&lt;1,0,IF(COUNT($C$6:E21)&gt;9,E21+N21,0))</f>
        <v>230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79</v>
      </c>
      <c r="D22">
        <v>63</v>
      </c>
      <c r="E22">
        <v>95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237</v>
      </c>
      <c r="I22">
        <f t="shared" si="5"/>
        <v>79</v>
      </c>
      <c r="J22">
        <f>_xlfn.IFS(SUM(C22:E22)&lt;1,"",SUM(C22:E22)&gt;=1,SUM($C$6:E22))</f>
        <v>2756</v>
      </c>
      <c r="K22">
        <f>_xlfn.IFS(COUNT(C22:E22)&lt;1,"",COUNT($C$6:E22)&gt;=1,COUNT($C$6:E22))</f>
        <v>36</v>
      </c>
      <c r="L22">
        <f>_xlfn.IFS(COUNT(C22:E22)&lt;1,"",AND(COUNT($C$6:E22)&lt;=9,$C$4&gt;1),$C$4,COUNT(C22:E22)&gt;=1,M22)</f>
        <v>76</v>
      </c>
      <c r="M22">
        <f>IF(COUNT($C$6:E22)&gt;=1,TRUNC(SUM($C$6:E22)/COUNT($C$6:E22)),0)</f>
        <v>76</v>
      </c>
      <c r="N22">
        <f>IF(COUNT($C$6:E22)&lt;=6,0,TRUNC((230-M21)*0.9))</f>
        <v>138</v>
      </c>
      <c r="O22">
        <f>_xlfn.IFS(SUM(C22:E22)&lt;1,"",COUNT($C$6:E22)&gt;9,TRUNC((230-M21)*(0.9)),COUNT($C$6:E22)&lt;=9,0)</f>
        <v>138</v>
      </c>
      <c r="P22">
        <f>_xlfn.IFS(SUM(C22:E22)&lt;1,"",COUNT($C$6:E22)&gt;9,N22*3+H22,COUNT($C$6:E22)&lt;=9,0)</f>
        <v>651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217</v>
      </c>
      <c r="W22">
        <f>IF(COUNT(C22:E22)&lt;1,0,IF(COUNT($C$6:E22)&gt;9,D22+N22,0))</f>
        <v>201</v>
      </c>
      <c r="X22">
        <f>IF(COUNT(C22:E22)&lt;1,0,IF(COUNT($C$6:E22)&gt;9,E22+N22,0))</f>
        <v>233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80</v>
      </c>
      <c r="D23">
        <v>100</v>
      </c>
      <c r="E23">
        <v>86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266</v>
      </c>
      <c r="I23">
        <f t="shared" si="5"/>
        <v>88</v>
      </c>
      <c r="J23">
        <f>_xlfn.IFS(SUM(C23:E23)&lt;1,"",SUM(C23:E23)&gt;=1,SUM($C$6:E23))</f>
        <v>3022</v>
      </c>
      <c r="K23">
        <f>_xlfn.IFS(COUNT(C23:E23)&lt;1,"",COUNT($C$6:E23)&gt;=1,COUNT($C$6:E23))</f>
        <v>39</v>
      </c>
      <c r="L23">
        <f>_xlfn.IFS(COUNT(C23:E23)&lt;1,"",AND(COUNT($C$6:E23)&lt;=9,$C$4&gt;1),$C$4,COUNT(C23:E23)&gt;=1,M23)</f>
        <v>77</v>
      </c>
      <c r="M23">
        <f>IF(COUNT($C$6:E23)&gt;=1,TRUNC(SUM($C$6:E23)/COUNT($C$6:E23)),0)</f>
        <v>77</v>
      </c>
      <c r="N23">
        <f>IF(COUNT($C$6:E23)&lt;=6,0,TRUNC((230-M22)*0.9))</f>
        <v>138</v>
      </c>
      <c r="O23">
        <f>_xlfn.IFS(SUM(C23:E23)&lt;1,"",COUNT($C$6:E23)&gt;9,TRUNC((230-M22)*(0.9)),COUNT($C$6:E23)&lt;=9,0)</f>
        <v>138</v>
      </c>
      <c r="P23">
        <f>_xlfn.IFS(SUM(C23:E23)&lt;1,"",COUNT($C$6:E23)&gt;9,N23*3+H23,COUNT($C$6:E23)&lt;=9,0)</f>
        <v>680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218</v>
      </c>
      <c r="W23">
        <f>IF(COUNT(C23:E23)&lt;1,0,IF(COUNT($C$6:E23)&gt;9,D23+N23,0))</f>
        <v>238</v>
      </c>
      <c r="X23">
        <f>IF(COUNT(C23:E23)&lt;1,0,IF(COUNT($C$6:E23)&gt;9,E23+N23,0))</f>
        <v>224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105</v>
      </c>
      <c r="D24">
        <v>75</v>
      </c>
      <c r="E24">
        <v>61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241</v>
      </c>
      <c r="I24">
        <f t="shared" si="5"/>
        <v>80</v>
      </c>
      <c r="J24">
        <f>_xlfn.IFS(SUM(C24:E24)&lt;1,"",SUM(C24:E24)&gt;=1,SUM($C$6:E24))</f>
        <v>3263</v>
      </c>
      <c r="K24">
        <f>_xlfn.IFS(COUNT(C24:E24)&lt;1,"",COUNT($C$6:E24)&gt;=1,COUNT($C$6:E24))</f>
        <v>42</v>
      </c>
      <c r="L24">
        <f>_xlfn.IFS(COUNT(C24:E24)&lt;1,"",AND(COUNT($C$6:E24)&lt;=9,$C$4&gt;1),$C$4,COUNT(C24:E24)&gt;=1,M24)</f>
        <v>77</v>
      </c>
      <c r="M24">
        <f>IF(COUNT($C$6:E24)&gt;=1,TRUNC(SUM($C$6:E24)/COUNT($C$6:E24)),0)</f>
        <v>77</v>
      </c>
      <c r="N24">
        <f>IF(COUNT($C$6:E24)&lt;=6,0,TRUNC((230-M23)*0.9))</f>
        <v>137</v>
      </c>
      <c r="O24">
        <f>_xlfn.IFS(SUM(C24:E24)&lt;1,"",COUNT($C$6:E24)&gt;9,TRUNC((230-M23)*(0.9)),COUNT($C$6:E24)&lt;=9,0)</f>
        <v>137</v>
      </c>
      <c r="P24">
        <f>_xlfn.IFS(SUM(C24:E24)&lt;1,"",COUNT($C$6:E24)&gt;9,N24*3+H24,COUNT($C$6:E24)&lt;=9,0)</f>
        <v>652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242</v>
      </c>
      <c r="W24">
        <f>IF(COUNT(C24:E24)&lt;1,0,IF(COUNT($C$6:E24)&gt;9,D24+N24,0))</f>
        <v>212</v>
      </c>
      <c r="X24">
        <f>IF(COUNT(C24:E24)&lt;1,0,IF(COUNT($C$6:E24)&gt;9,E24+N24,0))</f>
        <v>198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89</v>
      </c>
      <c r="D25">
        <v>57</v>
      </c>
      <c r="E25">
        <v>103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249</v>
      </c>
      <c r="I25">
        <f t="shared" si="5"/>
        <v>83</v>
      </c>
      <c r="J25">
        <f>_xlfn.IFS(SUM(C25:E25)&lt;1,"",SUM(C25:E25)&gt;=1,SUM($C$6:E25))</f>
        <v>3512</v>
      </c>
      <c r="K25">
        <f>_xlfn.IFS(COUNT(C25:E25)&lt;1,"",COUNT($C$6:E25)&gt;=1,COUNT($C$6:E25))</f>
        <v>45</v>
      </c>
      <c r="L25">
        <f>_xlfn.IFS(COUNT(C25:E25)&lt;1,"",AND(COUNT($C$6:E25)&lt;=9,$C$4&gt;1),$C$4,COUNT(C25:E25)&gt;=1,M25)</f>
        <v>78</v>
      </c>
      <c r="M25">
        <f>IF(COUNT($C$6:E25)&gt;=1,TRUNC(SUM($C$6:E25)/COUNT($C$6:E25)),0)</f>
        <v>78</v>
      </c>
      <c r="N25">
        <f>IF(COUNT($C$6:E25)&lt;=6,0,TRUNC((230-M24)*0.9))</f>
        <v>137</v>
      </c>
      <c r="O25">
        <f>_xlfn.IFS(SUM(C25:E25)&lt;1,"",COUNT($C$6:E25)&gt;9,TRUNC((230-M24)*(0.9)),COUNT($C$6:E25)&lt;=9,0)</f>
        <v>137</v>
      </c>
      <c r="P25">
        <f>_xlfn.IFS(SUM(C25:E25)&lt;1,"",COUNT($C$6:E25)&gt;9,N25*3+H25,COUNT($C$6:E25)&lt;=9,0)</f>
        <v>660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226</v>
      </c>
      <c r="W25">
        <f>IF(COUNT(C25:E25)&lt;1,0,IF(COUNT($C$6:E25)&gt;9,D25+N25,0))</f>
        <v>194</v>
      </c>
      <c r="X25">
        <f>IF(COUNT(C25:E25)&lt;1,0,IF(COUNT($C$6:E25)&gt;9,E25+N25,0))</f>
        <v>240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78</v>
      </c>
      <c r="N26">
        <f>IF(COUNT($C$6:E26)&lt;=6,0,TRUNC((230-M25)*0.9))</f>
        <v>136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92</v>
      </c>
      <c r="D27">
        <v>98</v>
      </c>
      <c r="E27">
        <v>91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281</v>
      </c>
      <c r="I27">
        <f t="shared" si="5"/>
        <v>93</v>
      </c>
      <c r="J27">
        <f>_xlfn.IFS(SUM(C27:E27)&lt;1,"",SUM(C27:E27)&gt;=1,SUM($C$6:E27))</f>
        <v>3793</v>
      </c>
      <c r="K27">
        <f>_xlfn.IFS(COUNT(C27:E27)&lt;1,"",COUNT($C$6:E27)&gt;=1,COUNT($C$6:E27))</f>
        <v>48</v>
      </c>
      <c r="L27">
        <f>_xlfn.IFS(COUNT(C27:E27)&lt;1,"",AND(COUNT($C$6:E27)&lt;=9,$C$4&gt;1),$C$4,COUNT(C27:E27)&gt;=1,M27)</f>
        <v>79</v>
      </c>
      <c r="M27">
        <f>IF(COUNT($C$6:E27)&gt;=1,TRUNC(SUM($C$6:E27)/COUNT($C$6:E27)),0)</f>
        <v>79</v>
      </c>
      <c r="N27">
        <f>IF(COUNT($C$6:E27)&lt;=6,0,TRUNC((230-M26)*0.9))</f>
        <v>136</v>
      </c>
      <c r="O27">
        <f>_xlfn.IFS(SUM(C27:E27)&lt;1,"",COUNT($C$6:E27)&gt;9,TRUNC((230-M26)*(0.9)),COUNT($C$6:E27)&lt;=9,0)</f>
        <v>136</v>
      </c>
      <c r="P27">
        <f>_xlfn.IFS(SUM(C27:E27)&lt;1,"",COUNT($C$6:E27)&gt;9,N27*3+H27,COUNT($C$6:E27)&lt;=9,0)</f>
        <v>689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228</v>
      </c>
      <c r="W27">
        <f>IF(COUNT(C27:E27)&lt;1,0,IF(COUNT($C$6:E27)&gt;9,D27+N27,0))</f>
        <v>234</v>
      </c>
      <c r="X27">
        <f>IF(COUNT(C27:E27)&lt;1,0,IF(COUNT($C$6:E27)&gt;9,E27+N27,0))</f>
        <v>227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79</v>
      </c>
      <c r="N28">
        <f>IF(COUNT($C$6:E28)&lt;=6,0,TRUNC((230-M27)*0.9))</f>
        <v>135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103</v>
      </c>
      <c r="D29">
        <v>67</v>
      </c>
      <c r="E29">
        <v>68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238</v>
      </c>
      <c r="I29">
        <f t="shared" si="5"/>
        <v>79</v>
      </c>
      <c r="J29">
        <f>_xlfn.IFS(SUM(C29:E29)&lt;1,"",SUM(C29:E29)&gt;=1,SUM($C$6:E29))</f>
        <v>4031</v>
      </c>
      <c r="K29">
        <f>_xlfn.IFS(COUNT(C29:E29)&lt;1,"",COUNT($C$6:E29)&gt;=1,COUNT($C$6:E29))</f>
        <v>51</v>
      </c>
      <c r="L29">
        <f>_xlfn.IFS(COUNT(C29:E29)&lt;1,"",AND(COUNT($C$6:E29)&lt;=9,$C$4&gt;1),$C$4,COUNT(C29:E29)&gt;=1,M29)</f>
        <v>79</v>
      </c>
      <c r="M29">
        <f>IF(COUNT($C$6:E29)&gt;=1,TRUNC(SUM($C$6:E29)/COUNT($C$6:E29)),0)</f>
        <v>79</v>
      </c>
      <c r="N29">
        <f>IF(COUNT($C$6:E29)&lt;=6,0,TRUNC((230-M28)*0.9))</f>
        <v>135</v>
      </c>
      <c r="O29">
        <f>_xlfn.IFS(SUM(C29:E29)&lt;1,"",COUNT($C$6:E29)&gt;9,TRUNC((230-M28)*(0.9)),COUNT($C$6:E29)&lt;=9,0)</f>
        <v>135</v>
      </c>
      <c r="P29">
        <f>_xlfn.IFS(SUM(C29:E29)&lt;1,"",COUNT($C$6:E29)&gt;9,N29*3+H29,COUNT($C$6:E29)&lt;=9,0)</f>
        <v>643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238</v>
      </c>
      <c r="W29">
        <f>IF(COUNT(C29:E29)&lt;1,0,IF(COUNT($C$6:E29)&gt;9,D29+N29,0))</f>
        <v>202</v>
      </c>
      <c r="X29">
        <f>IF(COUNT(C29:E29)&lt;1,0,IF(COUNT($C$6:E29)&gt;9,E29+N29,0))</f>
        <v>203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71</v>
      </c>
      <c r="D30">
        <v>76</v>
      </c>
      <c r="E30">
        <v>100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247</v>
      </c>
      <c r="I30">
        <f t="shared" si="5"/>
        <v>82</v>
      </c>
      <c r="J30">
        <f>_xlfn.IFS(SUM(C30:E30)&lt;1,"",SUM(C30:E30)&gt;=1,SUM($C$6:E30))</f>
        <v>4278</v>
      </c>
      <c r="K30">
        <f>_xlfn.IFS(COUNT(C30:E30)&lt;1,"",COUNT($C$6:E30)&gt;=1,COUNT($C$6:E30))</f>
        <v>54</v>
      </c>
      <c r="L30">
        <f>_xlfn.IFS(COUNT(C30:E30)&lt;1,"",AND(COUNT($C$6:E30)&lt;=9,$C$4&gt;1),$C$4,COUNT(C30:E30)&gt;=1,M30)</f>
        <v>79</v>
      </c>
      <c r="M30">
        <f>IF(COUNT($C$6:E30)&gt;=1,TRUNC(SUM($C$6:E30)/COUNT($C$6:E30)),0)</f>
        <v>79</v>
      </c>
      <c r="N30">
        <f>IF(COUNT($C$6:E30)&lt;=6,0,TRUNC((230-M29)*0.9))</f>
        <v>135</v>
      </c>
      <c r="O30">
        <f>_xlfn.IFS(SUM(C30:E30)&lt;1,"",COUNT($C$6:E30)&gt;9,TRUNC((230-M29)*(0.9)),COUNT($C$6:E30)&lt;=9,0)</f>
        <v>135</v>
      </c>
      <c r="P30">
        <f>_xlfn.IFS(SUM(C30:E30)&lt;1,"",COUNT($C$6:E30)&gt;9,N30*3+H30,COUNT($C$6:E30)&lt;=9,0)</f>
        <v>652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206</v>
      </c>
      <c r="W30">
        <f>IF(COUNT(C30:E30)&lt;1,0,IF(COUNT($C$6:E30)&gt;9,D30+N30,0))</f>
        <v>211</v>
      </c>
      <c r="X30">
        <f>IF(COUNT(C30:E30)&lt;1,0,IF(COUNT($C$6:E30)&gt;9,E30+N30,0))</f>
        <v>235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79</v>
      </c>
      <c r="N31">
        <f>IF(COUNT($C$6:E31)&lt;=6,0,TRUNC((230-M30)*0.9))</f>
        <v>135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67</v>
      </c>
      <c r="D32">
        <v>78</v>
      </c>
      <c r="E32">
        <v>68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213</v>
      </c>
      <c r="I32">
        <f t="shared" si="5"/>
        <v>71</v>
      </c>
      <c r="J32">
        <f>_xlfn.IFS(SUM(C32:E32)&lt;1,"",SUM(C32:E32)&gt;=1,SUM($C$6:E32))</f>
        <v>4491</v>
      </c>
      <c r="K32">
        <f>_xlfn.IFS(COUNT(C32:E32)&lt;1,"",COUNT($C$6:E32)&gt;=1,COUNT($C$6:E32))</f>
        <v>57</v>
      </c>
      <c r="L32">
        <f>_xlfn.IFS(COUNT(C32:E32)&lt;1,"",AND(COUNT($C$6:E32)&lt;=9,$C$4&gt;1),$C$4,COUNT(C32:E32)&gt;=1,M32)</f>
        <v>78</v>
      </c>
      <c r="M32">
        <f>IF(COUNT($C$6:E32)&gt;=1,TRUNC(SUM($C$6:E32)/COUNT($C$6:E32)),0)</f>
        <v>78</v>
      </c>
      <c r="N32">
        <f>IF(COUNT($C$6:E32)&lt;=6,0,TRUNC((230-M31)*0.9))</f>
        <v>135</v>
      </c>
      <c r="O32">
        <f>_xlfn.IFS(SUM(C32:E32)&lt;1,"",COUNT($C$6:E32)&gt;9,TRUNC((230-M31)*(0.9)),COUNT($C$6:E32)&lt;=9,0)</f>
        <v>135</v>
      </c>
      <c r="P32">
        <f>_xlfn.IFS(SUM(C32:E32)&lt;1,"",COUNT($C$6:E32)&gt;9,N32*3+H32,COUNT($C$6:E32)&lt;=9,0)</f>
        <v>618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202</v>
      </c>
      <c r="W32">
        <f>IF(COUNT(C32:E32)&lt;1,0,IF(COUNT($C$6:E32)&gt;9,D32+N32,0))</f>
        <v>213</v>
      </c>
      <c r="X32">
        <f>IF(COUNT(C32:E32)&lt;1,0,IF(COUNT($C$6:E32)&gt;9,E32+N32,0))</f>
        <v>203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78</v>
      </c>
      <c r="D33">
        <v>74</v>
      </c>
      <c r="E33">
        <v>80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232</v>
      </c>
      <c r="I33">
        <f t="shared" si="5"/>
        <v>77</v>
      </c>
      <c r="J33">
        <f>_xlfn.IFS(SUM(C33:E33)&lt;1,"",SUM(C33:E33)&gt;=1,SUM($C$6:E33))</f>
        <v>4723</v>
      </c>
      <c r="K33">
        <f>_xlfn.IFS(COUNT(C33:E33)&lt;1,"",COUNT($C$6:E33)&gt;=1,COUNT($C$6:E33))</f>
        <v>60</v>
      </c>
      <c r="L33">
        <f>_xlfn.IFS(COUNT(C33:E33)&lt;1,"",AND(COUNT($C$6:E33)&lt;=9,$C$4&gt;1),$C$4,COUNT(C33:E33)&gt;=1,M33)</f>
        <v>78</v>
      </c>
      <c r="M33">
        <f>IF(COUNT($C$6:E33)&gt;=1,TRUNC(SUM($C$6:E33)/COUNT($C$6:E33)),0)</f>
        <v>78</v>
      </c>
      <c r="N33">
        <f>IF(COUNT($C$6:E33)&lt;=6,0,TRUNC((230-M32)*0.9))</f>
        <v>136</v>
      </c>
      <c r="O33">
        <f>_xlfn.IFS(SUM(C33:E33)&lt;1,"",COUNT($C$6:E33)&gt;9,TRUNC((230-M32)*(0.9)),COUNT($C$6:E33)&lt;=9,0)</f>
        <v>136</v>
      </c>
      <c r="P33">
        <f>_xlfn.IFS(SUM(C33:E33)&lt;1,"",COUNT($C$6:E33)&gt;9,N33*3+H33,COUNT($C$6:E33)&lt;=9,0)</f>
        <v>640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214</v>
      </c>
      <c r="W33">
        <f>IF(COUNT(C33:E33)&lt;1,0,IF(COUNT($C$6:E33)&gt;9,D33+N33,0))</f>
        <v>210</v>
      </c>
      <c r="X33">
        <f>IF(COUNT(C33:E33)&lt;1,0,IF(COUNT($C$6:E33)&gt;9,E33+N33,0))</f>
        <v>216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54</v>
      </c>
      <c r="D34">
        <v>63</v>
      </c>
      <c r="E34">
        <v>84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201</v>
      </c>
      <c r="I34">
        <f t="shared" si="5"/>
        <v>67</v>
      </c>
      <c r="J34">
        <f>_xlfn.IFS(SUM(C34:E34)&lt;1,"",SUM(C34:E34)&gt;=1,SUM($C$6:E34))</f>
        <v>4924</v>
      </c>
      <c r="K34">
        <f>_xlfn.IFS(COUNT(C34:E34)&lt;1,"",COUNT($C$6:E34)&gt;=1,COUNT($C$6:E34))</f>
        <v>63</v>
      </c>
      <c r="L34">
        <f>_xlfn.IFS(COUNT(C34:E34)&lt;1,"",AND(COUNT($C$6:E34)&lt;=9,$C$4&gt;1),$C$4,COUNT(C34:E34)&gt;=1,M34)</f>
        <v>78</v>
      </c>
      <c r="M34">
        <f>IF(COUNT($C$6:E34)&gt;=1,TRUNC(SUM($C$6:E34)/COUNT($C$6:E34)),0)</f>
        <v>78</v>
      </c>
      <c r="N34">
        <f>IF(COUNT($C$6:E34)&lt;=6,0,TRUNC((230-M33)*0.9))</f>
        <v>136</v>
      </c>
      <c r="O34">
        <f>_xlfn.IFS(SUM(C34:E34)&lt;1,"",COUNT($C$6:E34)&gt;9,TRUNC((230-M33)*(0.9)),COUNT($C$6:E34)&lt;=9,0)</f>
        <v>136</v>
      </c>
      <c r="P34">
        <f>_xlfn.IFS(SUM(C34:E34)&lt;1,"",COUNT($C$6:E34)&gt;9,N34*3+H34,COUNT($C$6:E34)&lt;=9,0)</f>
        <v>609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190</v>
      </c>
      <c r="W34">
        <f>IF(COUNT(C34:E34)&lt;1,0,IF(COUNT($C$6:E34)&gt;9,D34+N34,0))</f>
        <v>199</v>
      </c>
      <c r="X34">
        <f>IF(COUNT(C34:E34)&lt;1,0,IF(COUNT($C$6:E34)&gt;9,E34+N34,0))</f>
        <v>220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72</v>
      </c>
      <c r="D35">
        <v>99</v>
      </c>
      <c r="E35">
        <v>93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264</v>
      </c>
      <c r="I35">
        <f t="shared" si="5"/>
        <v>88</v>
      </c>
      <c r="J35">
        <f>_xlfn.IFS(SUM(C35:E35)&lt;1,"",SUM(C35:E35)&gt;=1,SUM($C$6:E35))</f>
        <v>5188</v>
      </c>
      <c r="K35">
        <f>_xlfn.IFS(COUNT(C35:E35)&lt;1,"",COUNT($C$6:E35)&gt;=1,COUNT($C$6:E35))</f>
        <v>66</v>
      </c>
      <c r="L35">
        <f>_xlfn.IFS(COUNT(C35:E35)&lt;1,"",AND(COUNT($C$6:E35)&lt;=9,$C$4&gt;1),$C$4,COUNT(C35:E35)&gt;=1,M35)</f>
        <v>78</v>
      </c>
      <c r="M35">
        <f>IF(COUNT($C$6:E35)&gt;=1,TRUNC(SUM($C$6:E35)/COUNT($C$6:E35)),0)</f>
        <v>78</v>
      </c>
      <c r="N35">
        <f>IF(COUNT($C$6:E35)&lt;=6,0,TRUNC((230-M34)*0.9))</f>
        <v>136</v>
      </c>
      <c r="O35">
        <f>_xlfn.IFS(SUM(C35:E35)&lt;1,"",COUNT($C$6:E35)&gt;9,TRUNC((230-M34)*(0.9)),COUNT($C$6:E35)&lt;=9,0)</f>
        <v>136</v>
      </c>
      <c r="P35">
        <f>_xlfn.IFS(SUM(C35:E35)&lt;1,"",COUNT($C$6:E35)&gt;9,N35*3+H35,COUNT($C$6:E35)&lt;=9,0)</f>
        <v>672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208</v>
      </c>
      <c r="W35">
        <f>IF(COUNT(C35:E35)&lt;1,0,IF(COUNT($C$6:E35)&gt;9,D35+N35,0))</f>
        <v>235</v>
      </c>
      <c r="X35">
        <f>IF(COUNT(C35:E35)&lt;1,0,IF(COUNT($C$6:E35)&gt;9,E35+N35,0))</f>
        <v>229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78.86363636363636</v>
      </c>
      <c r="D36" s="2">
        <f>(IF(COUNT(D6:D35)=0," ",(SUM(D6:D35))/COUNT(D6:D35)))</f>
        <v>77.318181818181813</v>
      </c>
      <c r="E36" s="2">
        <f>(IF(COUNT(E6:E35)=0," ",(SUM(E6:E35))/COUNT(E6:E35)))</f>
        <v>79.63636363636364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8D8A-FACC-418A-81B5-4FAABBFD2C50}">
  <sheetPr codeName="Sheet34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29</v>
      </c>
      <c r="R2">
        <v>0</v>
      </c>
    </row>
    <row r="3" spans="1:29" x14ac:dyDescent="0.2">
      <c r="A3" t="s">
        <v>45</v>
      </c>
      <c r="B3" s="3" t="s">
        <v>67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108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187</v>
      </c>
      <c r="W5">
        <f>MAX(V6:X35)</f>
        <v>287</v>
      </c>
    </row>
    <row r="6" spans="1:29" x14ac:dyDescent="0.2">
      <c r="A6" t="s">
        <v>7</v>
      </c>
      <c r="B6" s="7">
        <f>Calendar!B6</f>
        <v>43348</v>
      </c>
      <c r="C6">
        <v>127</v>
      </c>
      <c r="D6">
        <v>127</v>
      </c>
      <c r="E6">
        <v>106</v>
      </c>
      <c r="H6">
        <f t="shared" ref="H6:H35" si="0">IF(COUNT(C6:E6)&lt;1," ",SUM(C6:E6))</f>
        <v>360</v>
      </c>
      <c r="I6">
        <f>IF(COUNT(C6:E6)&lt;1," ",TRUNC(H6/COUNT(C6:E6)))</f>
        <v>120</v>
      </c>
      <c r="J6">
        <f>_xlfn.IFS(SUM(C6:E6)&lt;1,"",SUM(C6:E6)&gt;=1,SUM($C$6:E6))</f>
        <v>360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108</v>
      </c>
      <c r="M6">
        <f>IF(COUNT($C$6:E6)&gt;=1,TRUNC(SUM($C$6:E6)/COUNT($C$6:E6)),0)</f>
        <v>120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120</v>
      </c>
      <c r="D7">
        <v>117</v>
      </c>
      <c r="E7">
        <v>102</v>
      </c>
      <c r="H7">
        <f t="shared" si="0"/>
        <v>339</v>
      </c>
      <c r="I7">
        <f t="shared" ref="I7:I35" si="5">IF(COUNT(C7:E7)&lt;1," ",TRUNC(H7/COUNT(C7:E7)))</f>
        <v>113</v>
      </c>
      <c r="J7">
        <f>_xlfn.IFS(SUM(C7:E7)&lt;1,"",SUM(C7:E7)&gt;=1,SUM($C$6:E7))</f>
        <v>699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108</v>
      </c>
      <c r="M7">
        <f>IF(COUNT($C$6:E7)&gt;=1,TRUNC(SUM($C$6:E7)/COUNT($C$6:E7)),0)</f>
        <v>116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92</v>
      </c>
      <c r="D8">
        <v>92</v>
      </c>
      <c r="E8">
        <v>114</v>
      </c>
      <c r="H8">
        <f t="shared" si="0"/>
        <v>298</v>
      </c>
      <c r="I8">
        <f t="shared" si="5"/>
        <v>99</v>
      </c>
      <c r="J8">
        <f>_xlfn.IFS(SUM(C8:E8)&lt;1,"",SUM(C8:E8)&gt;=1,SUM($C$6:E8))</f>
        <v>997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108</v>
      </c>
      <c r="M8">
        <f>IF(COUNT($C$6:E8)&gt;=1,TRUNC(SUM($C$6:E8)/COUNT($C$6:E8)),0)</f>
        <v>110</v>
      </c>
      <c r="N8">
        <f>IF(COUNT($C$6:E8)&lt;=6,0,TRUNC((230-M7)*0.9))</f>
        <v>102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116</v>
      </c>
      <c r="D9">
        <v>171</v>
      </c>
      <c r="E9">
        <v>126</v>
      </c>
      <c r="H9">
        <f t="shared" si="0"/>
        <v>413</v>
      </c>
      <c r="I9">
        <f t="shared" si="5"/>
        <v>137</v>
      </c>
      <c r="J9">
        <f>_xlfn.IFS(SUM(C9:E9)&lt;1,"",SUM(C9:E9)&gt;=1,SUM($C$6:E9))</f>
        <v>1410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117</v>
      </c>
      <c r="M9">
        <f>IF(COUNT($C$6:E9)&gt;=1,TRUNC(SUM($C$6:E9)/COUNT($C$6:E9)),0)</f>
        <v>117</v>
      </c>
      <c r="N9">
        <f>IF(COUNT($C$6:E9)&lt;=6,0,TRUNC((230-M8)*0.9))</f>
        <v>108</v>
      </c>
      <c r="O9">
        <f>_xlfn.IFS(SUM(C9:E9)&lt;1,"",COUNT($C$6:E9)&gt;9,TRUNC((230-M8)*(0.9)),COUNT($C$6:E9)&lt;=9,0)</f>
        <v>108</v>
      </c>
      <c r="P9">
        <f>_xlfn.IFS(SUM(C9:E9)&lt;1,"",COUNT($C$6:E9)&gt;9,N9*3+H9,COUNT($C$6:E9)&lt;=9,0)</f>
        <v>737</v>
      </c>
      <c r="Q9" t="str">
        <f t="shared" si="1"/>
        <v xml:space="preserve"> </v>
      </c>
      <c r="R9" t="str">
        <f t="shared" si="2"/>
        <v xml:space="preserve"> </v>
      </c>
      <c r="S9">
        <f>IF(COUNT($C$6:E9)&gt;9,IF(P9=MAX($P$6:$P$35),P9," "),"")</f>
        <v>737</v>
      </c>
      <c r="T9" t="str">
        <f t="shared" si="3"/>
        <v xml:space="preserve"> </v>
      </c>
      <c r="V9">
        <f>IF(COUNT(C9:E9)&lt;1,0,IF(COUNT($C$6:E9)&gt;9,C9+N9,0))</f>
        <v>224</v>
      </c>
      <c r="W9">
        <f>IF(COUNT(C9:E9)&lt;1,0,IF(COUNT($C$6:E9)&gt;9,D9+N9,0))</f>
        <v>279</v>
      </c>
      <c r="X9">
        <f>IF(COUNT(C9:E9)&lt;1,0,IF(COUNT($C$6:E9)&gt;9,E9+N9,0))</f>
        <v>234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118</v>
      </c>
      <c r="D10">
        <v>106</v>
      </c>
      <c r="E10">
        <v>103</v>
      </c>
      <c r="F10" t="str">
        <f>IF(COUNT(C10:E10)&lt;1," ",IF(AND(C10&gt;M9,D10&gt;M9,E10&gt;M9,COUNT($C$6:E9)&gt;=12),"*"," "))</f>
        <v xml:space="preserve"> </v>
      </c>
      <c r="H10">
        <f t="shared" si="0"/>
        <v>327</v>
      </c>
      <c r="I10">
        <f t="shared" si="5"/>
        <v>109</v>
      </c>
      <c r="J10">
        <f>_xlfn.IFS(SUM(C10:E10)&lt;1,"",SUM(C10:E10)&gt;=1,SUM($C$6:E10))</f>
        <v>1737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115</v>
      </c>
      <c r="M10">
        <f>IF(COUNT($C$6:E10)&gt;=1,TRUNC(SUM($C$6:E10)/COUNT($C$6:E10)),0)</f>
        <v>115</v>
      </c>
      <c r="N10">
        <f>IF(COUNT($C$6:E10)&lt;=6,0,TRUNC((230-M9)*0.9))</f>
        <v>101</v>
      </c>
      <c r="O10">
        <f>_xlfn.IFS(SUM(C10:E10)&lt;1,"",COUNT($C$6:E10)&gt;9,TRUNC((230-M9)*(0.9)),COUNT($C$6:E10)&lt;=9,0)</f>
        <v>101</v>
      </c>
      <c r="P10">
        <f>_xlfn.IFS(SUM(C10:E10)&lt;1,"",COUNT($C$6:E10)&gt;9,N10*3+H10,COUNT($C$6:E10)&lt;=9,0)</f>
        <v>630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219</v>
      </c>
      <c r="W10">
        <f>IF(COUNT(C10:E10)&lt;1,0,IF(COUNT($C$6:E10)&gt;9,D10+N10,0))</f>
        <v>207</v>
      </c>
      <c r="X10">
        <f>IF(COUNT(C10:E10)&lt;1,0,IF(COUNT($C$6:E10)&gt;9,E10+N10,0))</f>
        <v>204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107</v>
      </c>
      <c r="D11">
        <v>122</v>
      </c>
      <c r="E11">
        <v>105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334</v>
      </c>
      <c r="I11">
        <f t="shared" si="5"/>
        <v>111</v>
      </c>
      <c r="J11">
        <f>_xlfn.IFS(SUM(C11:E11)&lt;1,"",SUM(C11:E11)&gt;=1,SUM($C$6:E11))</f>
        <v>2071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115</v>
      </c>
      <c r="M11">
        <f>IF(COUNT($C$6:E11)&gt;=1,TRUNC(SUM($C$6:E11)/COUNT($C$6:E11)),0)</f>
        <v>115</v>
      </c>
      <c r="N11">
        <f>IF(COUNT($C$6:E11)&lt;=6,0,TRUNC((230-M10)*0.9))</f>
        <v>103</v>
      </c>
      <c r="O11">
        <f>_xlfn.IFS(SUM(C11:E11)&lt;1,"",COUNT($C$6:E11)&gt;9,TRUNC((230-M10)*(0.9)),COUNT($C$6:E11)&lt;=9,0)</f>
        <v>103</v>
      </c>
      <c r="P11">
        <f>_xlfn.IFS(SUM(C11:E11)&lt;1,"",COUNT($C$6:E11)&gt;9,N11*3+H11,COUNT($C$6:E11)&lt;=9,0)</f>
        <v>643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210</v>
      </c>
      <c r="W11">
        <f>IF(COUNT(C11:E11)&lt;1,0,IF(COUNT($C$6:E11)&gt;9,D11+N11,0))</f>
        <v>225</v>
      </c>
      <c r="X11">
        <f>IF(COUNT(C11:E11)&lt;1,0,IF(COUNT($C$6:E11)&gt;9,E11+N11,0))</f>
        <v>208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101</v>
      </c>
      <c r="D12">
        <v>104</v>
      </c>
      <c r="E12">
        <v>147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352</v>
      </c>
      <c r="I12">
        <f t="shared" si="5"/>
        <v>117</v>
      </c>
      <c r="J12">
        <f>_xlfn.IFS(SUM(C12:E12)&lt;1,"",SUM(C12:E12)&gt;=1,SUM($C$6:E12))</f>
        <v>2423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115</v>
      </c>
      <c r="M12">
        <f>IF(COUNT($C$6:E12)&gt;=1,TRUNC(SUM($C$6:E12)/COUNT($C$6:E12)),0)</f>
        <v>115</v>
      </c>
      <c r="N12">
        <f>IF(COUNT($C$6:E12)&lt;=6,0,TRUNC((230-M11)*0.9))</f>
        <v>103</v>
      </c>
      <c r="O12">
        <f>_xlfn.IFS(SUM(C12:E12)&lt;1,"",COUNT($C$6:E12)&gt;9,TRUNC((230-M11)*(0.9)),COUNT($C$6:E12)&lt;=9,0)</f>
        <v>103</v>
      </c>
      <c r="P12">
        <f>_xlfn.IFS(SUM(C12:E12)&lt;1,"",COUNT($C$6:E12)&gt;9,N12*3+H12,COUNT($C$6:E12)&lt;=9,0)</f>
        <v>661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204</v>
      </c>
      <c r="W12">
        <f>IF(COUNT(C12:E12)&lt;1,0,IF(COUNT($C$6:E12)&gt;9,D12+N12,0))</f>
        <v>207</v>
      </c>
      <c r="X12">
        <f>IF(COUNT(C12:E12)&lt;1,0,IF(COUNT($C$6:E12)&gt;9,E12+N12,0))</f>
        <v>250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145</v>
      </c>
      <c r="D13">
        <v>125</v>
      </c>
      <c r="E13">
        <v>129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399</v>
      </c>
      <c r="I13">
        <f t="shared" si="5"/>
        <v>133</v>
      </c>
      <c r="J13">
        <f>_xlfn.IFS(SUM(C13:E13)&lt;1,"",SUM(C13:E13)&gt;=1,SUM($C$6:E13))</f>
        <v>2822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117</v>
      </c>
      <c r="M13">
        <f>IF(COUNT($C$6:E13)&gt;=1,TRUNC(SUM($C$6:E13)/COUNT($C$6:E13)),0)</f>
        <v>117</v>
      </c>
      <c r="N13">
        <f>IF(COUNT($C$6:E13)&lt;=6,0,TRUNC((230-M12)*0.9))</f>
        <v>103</v>
      </c>
      <c r="O13">
        <f>_xlfn.IFS(SUM(C13:E13)&lt;1,"",COUNT($C$6:E13)&gt;9,TRUNC((230-M12)*(0.9)),COUNT($C$6:E13)&lt;=9,0)</f>
        <v>103</v>
      </c>
      <c r="P13">
        <f>_xlfn.IFS(SUM(C13:E13)&lt;1,"",COUNT($C$6:E13)&gt;9,N13*3+H13,COUNT($C$6:E13)&lt;=9,0)</f>
        <v>708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248</v>
      </c>
      <c r="W13">
        <f>IF(COUNT(C13:E13)&lt;1,0,IF(COUNT($C$6:E13)&gt;9,D13+N13,0))</f>
        <v>228</v>
      </c>
      <c r="X13">
        <f>IF(COUNT(C13:E13)&lt;1,0,IF(COUNT($C$6:E13)&gt;9,E13+N13,0))</f>
        <v>232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104</v>
      </c>
      <c r="D14">
        <v>116</v>
      </c>
      <c r="E14">
        <v>96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316</v>
      </c>
      <c r="I14">
        <f t="shared" si="5"/>
        <v>105</v>
      </c>
      <c r="J14">
        <f>_xlfn.IFS(SUM(C14:E14)&lt;1,"",SUM(C14:E14)&gt;=1,SUM($C$6:E14))</f>
        <v>3138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116</v>
      </c>
      <c r="M14">
        <f>IF(COUNT($C$6:E14)&gt;=1,TRUNC(SUM($C$6:E14)/COUNT($C$6:E14)),0)</f>
        <v>116</v>
      </c>
      <c r="N14">
        <f>IF(COUNT($C$6:E14)&lt;=6,0,TRUNC((230-M13)*0.9))</f>
        <v>101</v>
      </c>
      <c r="O14">
        <f>_xlfn.IFS(SUM(C14:E14)&lt;1,"",COUNT($C$6:E14)&gt;9,TRUNC((230-M13)*(0.9)),COUNT($C$6:E14)&lt;=9,0)</f>
        <v>101</v>
      </c>
      <c r="P14">
        <f>_xlfn.IFS(SUM(C14:E14)&lt;1,"",COUNT($C$6:E14)&gt;9,N14*3+H14,COUNT($C$6:E14)&lt;=9,0)</f>
        <v>619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205</v>
      </c>
      <c r="W14">
        <f>IF(COUNT(C14:E14)&lt;1,0,IF(COUNT($C$6:E14)&gt;9,D14+N14,0))</f>
        <v>217</v>
      </c>
      <c r="X14">
        <f>IF(COUNT(C14:E14)&lt;1,0,IF(COUNT($C$6:E14)&gt;9,E14+N14,0))</f>
        <v>197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131</v>
      </c>
      <c r="D15">
        <v>122</v>
      </c>
      <c r="E15">
        <v>160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413</v>
      </c>
      <c r="I15">
        <f t="shared" si="5"/>
        <v>137</v>
      </c>
      <c r="J15">
        <f>_xlfn.IFS(SUM(C15:E15)&lt;1,"",SUM(C15:E15)&gt;=1,SUM($C$6:E15))</f>
        <v>3551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118</v>
      </c>
      <c r="M15">
        <f>IF(COUNT($C$6:E15)&gt;=1,TRUNC(SUM($C$6:E15)/COUNT($C$6:E15)),0)</f>
        <v>118</v>
      </c>
      <c r="N15">
        <f>IF(COUNT($C$6:E15)&lt;=6,0,TRUNC((230-M14)*0.9))</f>
        <v>102</v>
      </c>
      <c r="O15">
        <f>_xlfn.IFS(SUM(C15:E15)&lt;1,"",COUNT($C$6:E15)&gt;9,TRUNC((230-M14)*(0.9)),COUNT($C$6:E15)&lt;=9,0)</f>
        <v>102</v>
      </c>
      <c r="P15">
        <f>_xlfn.IFS(SUM(C15:E15)&lt;1,"",COUNT($C$6:E15)&gt;9,N15*3+H15,COUNT($C$6:E15)&lt;=9,0)</f>
        <v>719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233</v>
      </c>
      <c r="W15">
        <f>IF(COUNT(C15:E15)&lt;1,0,IF(COUNT($C$6:E15)&gt;9,D15+N15,0))</f>
        <v>224</v>
      </c>
      <c r="X15">
        <f>IF(COUNT(C15:E15)&lt;1,0,IF(COUNT($C$6:E15)&gt;9,E15+N15,0))</f>
        <v>262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109</v>
      </c>
      <c r="D16">
        <v>137</v>
      </c>
      <c r="E16">
        <v>116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362</v>
      </c>
      <c r="I16">
        <f t="shared" si="5"/>
        <v>120</v>
      </c>
      <c r="J16">
        <f>_xlfn.IFS(SUM(C16:E16)&lt;1,"",SUM(C16:E16)&gt;=1,SUM($C$6:E16))</f>
        <v>3913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118</v>
      </c>
      <c r="M16">
        <f>IF(COUNT($C$6:E16)&gt;=1,TRUNC(SUM($C$6:E16)/COUNT($C$6:E16)),0)</f>
        <v>118</v>
      </c>
      <c r="N16">
        <f>IF(COUNT($C$6:E16)&lt;=6,0,TRUNC((230-M15)*0.9))</f>
        <v>100</v>
      </c>
      <c r="O16">
        <f>_xlfn.IFS(SUM(C16:E16)&lt;1,"",COUNT($C$6:E16)&gt;9,TRUNC((230-M15)*(0.9)),COUNT($C$6:E16)&lt;=9,0)</f>
        <v>100</v>
      </c>
      <c r="P16">
        <f>_xlfn.IFS(SUM(C16:E16)&lt;1,"",COUNT($C$6:E16)&gt;9,N16*3+H16,COUNT($C$6:E16)&lt;=9,0)</f>
        <v>662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209</v>
      </c>
      <c r="W16">
        <f>IF(COUNT(C16:E16)&lt;1,0,IF(COUNT($C$6:E16)&gt;9,D16+N16,0))</f>
        <v>237</v>
      </c>
      <c r="X16">
        <f>IF(COUNT(C16:E16)&lt;1,0,IF(COUNT($C$6:E16)&gt;9,E16+N16,0))</f>
        <v>216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123</v>
      </c>
      <c r="D17">
        <v>114</v>
      </c>
      <c r="E17">
        <v>119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356</v>
      </c>
      <c r="I17">
        <f t="shared" si="5"/>
        <v>118</v>
      </c>
      <c r="J17">
        <f>_xlfn.IFS(SUM(C17:E17)&lt;1,"",SUM(C17:E17)&gt;=1,SUM($C$6:E17))</f>
        <v>4269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118</v>
      </c>
      <c r="M17">
        <f>IF(COUNT($C$6:E17)&gt;=1,TRUNC(SUM($C$6:E17)/COUNT($C$6:E17)),0)</f>
        <v>118</v>
      </c>
      <c r="N17">
        <f>IF(COUNT($C$6:E17)&lt;=6,0,TRUNC((230-M16)*0.9))</f>
        <v>100</v>
      </c>
      <c r="O17">
        <f>_xlfn.IFS(SUM(C17:E17)&lt;1,"",COUNT($C$6:E17)&gt;9,TRUNC((230-M16)*(0.9)),COUNT($C$6:E17)&lt;=9,0)</f>
        <v>100</v>
      </c>
      <c r="P17">
        <f>_xlfn.IFS(SUM(C17:E17)&lt;1,"",COUNT($C$6:E17)&gt;9,N17*3+H17,COUNT($C$6:E17)&lt;=9,0)</f>
        <v>656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223</v>
      </c>
      <c r="W17">
        <f>IF(COUNT(C17:E17)&lt;1,0,IF(COUNT($C$6:E17)&gt;9,D17+N17,0))</f>
        <v>214</v>
      </c>
      <c r="X17">
        <f>IF(COUNT(C17:E17)&lt;1,0,IF(COUNT($C$6:E17)&gt;9,E17+N17,0))</f>
        <v>219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98</v>
      </c>
      <c r="D18">
        <v>114</v>
      </c>
      <c r="E18">
        <v>129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341</v>
      </c>
      <c r="I18">
        <f t="shared" si="5"/>
        <v>113</v>
      </c>
      <c r="J18">
        <f>_xlfn.IFS(SUM(C18:E18)&lt;1,"",SUM(C18:E18)&gt;=1,SUM($C$6:E18))</f>
        <v>4610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118</v>
      </c>
      <c r="M18">
        <f>IF(COUNT($C$6:E18)&gt;=1,TRUNC(SUM($C$6:E18)/COUNT($C$6:E18)),0)</f>
        <v>118</v>
      </c>
      <c r="N18">
        <f>IF(COUNT($C$6:E18)&lt;=6,0,TRUNC((230-M17)*0.9))</f>
        <v>100</v>
      </c>
      <c r="O18">
        <f>_xlfn.IFS(SUM(C18:E18)&lt;1,"",COUNT($C$6:E18)&gt;9,TRUNC((230-M17)*(0.9)),COUNT($C$6:E18)&lt;=9,0)</f>
        <v>100</v>
      </c>
      <c r="P18">
        <f>_xlfn.IFS(SUM(C18:E18)&lt;1,"",COUNT($C$6:E18)&gt;9,N18*3+H18,COUNT($C$6:E18)&lt;=9,0)</f>
        <v>641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198</v>
      </c>
      <c r="W18">
        <f>IF(COUNT(C18:E18)&lt;1,0,IF(COUNT($C$6:E18)&gt;9,D18+N18,0))</f>
        <v>214</v>
      </c>
      <c r="X18">
        <f>IF(COUNT(C18:E18)&lt;1,0,IF(COUNT($C$6:E18)&gt;9,E18+N18,0))</f>
        <v>229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99</v>
      </c>
      <c r="D19">
        <v>139</v>
      </c>
      <c r="E19">
        <v>108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346</v>
      </c>
      <c r="I19">
        <f t="shared" si="5"/>
        <v>115</v>
      </c>
      <c r="J19">
        <f>_xlfn.IFS(SUM(C19:E19)&lt;1,"",SUM(C19:E19)&gt;=1,SUM($C$6:E19))</f>
        <v>4956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118</v>
      </c>
      <c r="M19">
        <f>IF(COUNT($C$6:E19)&gt;=1,TRUNC(SUM($C$6:E19)/COUNT($C$6:E19)),0)</f>
        <v>118</v>
      </c>
      <c r="N19">
        <f>IF(COUNT($C$6:E19)&lt;=6,0,TRUNC((230-M18)*0.9))</f>
        <v>100</v>
      </c>
      <c r="O19">
        <f>_xlfn.IFS(SUM(C19:E19)&lt;1,"",COUNT($C$6:E19)&gt;9,TRUNC((230-M18)*(0.9)),COUNT($C$6:E19)&lt;=9,0)</f>
        <v>100</v>
      </c>
      <c r="P19">
        <f>_xlfn.IFS(SUM(C19:E19)&lt;1,"",COUNT($C$6:E19)&gt;9,N19*3+H19,COUNT($C$6:E19)&lt;=9,0)</f>
        <v>646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199</v>
      </c>
      <c r="W19">
        <f>IF(COUNT(C19:E19)&lt;1,0,IF(COUNT($C$6:E19)&gt;9,D19+N19,0))</f>
        <v>239</v>
      </c>
      <c r="X19">
        <f>IF(COUNT(C19:E19)&lt;1,0,IF(COUNT($C$6:E19)&gt;9,E19+N19,0))</f>
        <v>208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168</v>
      </c>
      <c r="D20">
        <v>92</v>
      </c>
      <c r="E20">
        <v>122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382</v>
      </c>
      <c r="I20">
        <f t="shared" si="5"/>
        <v>127</v>
      </c>
      <c r="J20">
        <f>_xlfn.IFS(SUM(C20:E20)&lt;1,"",SUM(C20:E20)&gt;=1,SUM($C$6:E20))</f>
        <v>5338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118</v>
      </c>
      <c r="M20">
        <f>IF(COUNT($C$6:E20)&gt;=1,TRUNC(SUM($C$6:E20)/COUNT($C$6:E20)),0)</f>
        <v>118</v>
      </c>
      <c r="N20">
        <f>IF(COUNT($C$6:E20)&lt;=6,0,TRUNC((230-M19)*0.9))</f>
        <v>100</v>
      </c>
      <c r="O20">
        <f>_xlfn.IFS(SUM(C20:E20)&lt;1,"",COUNT($C$6:E20)&gt;9,TRUNC((230-M19)*(0.9)),COUNT($C$6:E20)&lt;=9,0)</f>
        <v>100</v>
      </c>
      <c r="P20">
        <f>_xlfn.IFS(SUM(C20:E20)&lt;1,"",COUNT($C$6:E20)&gt;9,N20*3+H20,COUNT($C$6:E20)&lt;=9,0)</f>
        <v>682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268</v>
      </c>
      <c r="W20">
        <f>IF(COUNT(C20:E20)&lt;1,0,IF(COUNT($C$6:E20)&gt;9,D20+N20,0))</f>
        <v>192</v>
      </c>
      <c r="X20">
        <f>IF(COUNT(C20:E20)&lt;1,0,IF(COUNT($C$6:E20)&gt;9,E20+N20,0))</f>
        <v>222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91</v>
      </c>
      <c r="D21">
        <v>124</v>
      </c>
      <c r="E21">
        <v>104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319</v>
      </c>
      <c r="I21">
        <f t="shared" si="5"/>
        <v>106</v>
      </c>
      <c r="J21">
        <f>_xlfn.IFS(SUM(C21:E21)&lt;1,"",SUM(C21:E21)&gt;=1,SUM($C$6:E21))</f>
        <v>5657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117</v>
      </c>
      <c r="M21">
        <f>IF(COUNT($C$6:E21)&gt;=1,TRUNC(SUM($C$6:E21)/COUNT($C$6:E21)),0)</f>
        <v>117</v>
      </c>
      <c r="N21">
        <f>IF(COUNT($C$6:E21)&lt;=6,0,TRUNC((230-M20)*0.9))</f>
        <v>100</v>
      </c>
      <c r="O21">
        <f>_xlfn.IFS(SUM(C21:E21)&lt;1,"",COUNT($C$6:E21)&gt;9,TRUNC((230-M20)*(0.9)),COUNT($C$6:E21)&lt;=9,0)</f>
        <v>100</v>
      </c>
      <c r="P21">
        <f>_xlfn.IFS(SUM(C21:E21)&lt;1,"",COUNT($C$6:E21)&gt;9,N21*3+H21,COUNT($C$6:E21)&lt;=9,0)</f>
        <v>619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191</v>
      </c>
      <c r="W21">
        <f>IF(COUNT(C21:E21)&lt;1,0,IF(COUNT($C$6:E21)&gt;9,D21+N21,0))</f>
        <v>224</v>
      </c>
      <c r="X21">
        <f>IF(COUNT(C21:E21)&lt;1,0,IF(COUNT($C$6:E21)&gt;9,E21+N21,0))</f>
        <v>204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115</v>
      </c>
      <c r="D22">
        <v>108</v>
      </c>
      <c r="E22">
        <v>152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375</v>
      </c>
      <c r="I22">
        <f t="shared" si="5"/>
        <v>125</v>
      </c>
      <c r="J22">
        <f>_xlfn.IFS(SUM(C22:E22)&lt;1,"",SUM(C22:E22)&gt;=1,SUM($C$6:E22))</f>
        <v>6032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118</v>
      </c>
      <c r="M22">
        <f>IF(COUNT($C$6:E22)&gt;=1,TRUNC(SUM($C$6:E22)/COUNT($C$6:E22)),0)</f>
        <v>118</v>
      </c>
      <c r="N22">
        <f>IF(COUNT($C$6:E22)&lt;=6,0,TRUNC((230-M21)*0.9))</f>
        <v>101</v>
      </c>
      <c r="O22">
        <f>_xlfn.IFS(SUM(C22:E22)&lt;1,"",COUNT($C$6:E22)&gt;9,TRUNC((230-M21)*(0.9)),COUNT($C$6:E22)&lt;=9,0)</f>
        <v>101</v>
      </c>
      <c r="P22">
        <f>_xlfn.IFS(SUM(C22:E22)&lt;1,"",COUNT($C$6:E22)&gt;9,N22*3+H22,COUNT($C$6:E22)&lt;=9,0)</f>
        <v>678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216</v>
      </c>
      <c r="W22">
        <f>IF(COUNT(C22:E22)&lt;1,0,IF(COUNT($C$6:E22)&gt;9,D22+N22,0))</f>
        <v>209</v>
      </c>
      <c r="X22">
        <f>IF(COUNT(C22:E22)&lt;1,0,IF(COUNT($C$6:E22)&gt;9,E22+N22,0))</f>
        <v>253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112</v>
      </c>
      <c r="D23">
        <v>120</v>
      </c>
      <c r="E23">
        <v>161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393</v>
      </c>
      <c r="I23">
        <f t="shared" si="5"/>
        <v>131</v>
      </c>
      <c r="J23">
        <f>_xlfn.IFS(SUM(C23:E23)&lt;1,"",SUM(C23:E23)&gt;=1,SUM($C$6:E23))</f>
        <v>6425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118</v>
      </c>
      <c r="M23">
        <f>IF(COUNT($C$6:E23)&gt;=1,TRUNC(SUM($C$6:E23)/COUNT($C$6:E23)),0)</f>
        <v>118</v>
      </c>
      <c r="N23">
        <f>IF(COUNT($C$6:E23)&lt;=6,0,TRUNC((230-M22)*0.9))</f>
        <v>100</v>
      </c>
      <c r="O23">
        <f>_xlfn.IFS(SUM(C23:E23)&lt;1,"",COUNT($C$6:E23)&gt;9,TRUNC((230-M22)*(0.9)),COUNT($C$6:E23)&lt;=9,0)</f>
        <v>100</v>
      </c>
      <c r="P23">
        <f>_xlfn.IFS(SUM(C23:E23)&lt;1,"",COUNT($C$6:E23)&gt;9,N23*3+H23,COUNT($C$6:E23)&lt;=9,0)</f>
        <v>693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212</v>
      </c>
      <c r="W23">
        <f>IF(COUNT(C23:E23)&lt;1,0,IF(COUNT($C$6:E23)&gt;9,D23+N23,0))</f>
        <v>220</v>
      </c>
      <c r="X23">
        <f>IF(COUNT(C23:E23)&lt;1,0,IF(COUNT($C$6:E23)&gt;9,E23+N23,0))</f>
        <v>261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140</v>
      </c>
      <c r="D24">
        <v>118</v>
      </c>
      <c r="E24">
        <v>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346</v>
      </c>
      <c r="I24">
        <f t="shared" si="5"/>
        <v>115</v>
      </c>
      <c r="J24">
        <f>_xlfn.IFS(SUM(C24:E24)&lt;1,"",SUM(C24:E24)&gt;=1,SUM($C$6:E24))</f>
        <v>6771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118</v>
      </c>
      <c r="M24">
        <f>IF(COUNT($C$6:E24)&gt;=1,TRUNC(SUM($C$6:E24)/COUNT($C$6:E24)),0)</f>
        <v>118</v>
      </c>
      <c r="N24">
        <f>IF(COUNT($C$6:E24)&lt;=6,0,TRUNC((230-M23)*0.9))</f>
        <v>100</v>
      </c>
      <c r="O24">
        <f>_xlfn.IFS(SUM(C24:E24)&lt;1,"",COUNT($C$6:E24)&gt;9,TRUNC((230-M23)*(0.9)),COUNT($C$6:E24)&lt;=9,0)</f>
        <v>100</v>
      </c>
      <c r="P24">
        <f>_xlfn.IFS(SUM(C24:E24)&lt;1,"",COUNT($C$6:E24)&gt;9,N24*3+H24,COUNT($C$6:E24)&lt;=9,0)</f>
        <v>646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240</v>
      </c>
      <c r="W24">
        <f>IF(COUNT(C24:E24)&lt;1,0,IF(COUNT($C$6:E24)&gt;9,D24+N24,0))</f>
        <v>218</v>
      </c>
      <c r="X24">
        <f>IF(COUNT(C24:E24)&lt;1,0,IF(COUNT($C$6:E24)&gt;9,E24+N24,0))</f>
        <v>188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119</v>
      </c>
      <c r="D25">
        <v>118</v>
      </c>
      <c r="E25">
        <v>187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424</v>
      </c>
      <c r="I25">
        <f t="shared" si="5"/>
        <v>141</v>
      </c>
      <c r="J25">
        <f>_xlfn.IFS(SUM(C25:E25)&lt;1,"",SUM(C25:E25)&gt;=1,SUM($C$6:E25))</f>
        <v>7195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119</v>
      </c>
      <c r="M25">
        <f>IF(COUNT($C$6:E25)&gt;=1,TRUNC(SUM($C$6:E25)/COUNT($C$6:E25)),0)</f>
        <v>119</v>
      </c>
      <c r="N25">
        <f>IF(COUNT($C$6:E25)&lt;=6,0,TRUNC((230-M24)*0.9))</f>
        <v>100</v>
      </c>
      <c r="O25">
        <f>_xlfn.IFS(SUM(C25:E25)&lt;1,"",COUNT($C$6:E25)&gt;9,TRUNC((230-M24)*(0.9)),COUNT($C$6:E25)&lt;=9,0)</f>
        <v>100</v>
      </c>
      <c r="P25">
        <f>_xlfn.IFS(SUM(C25:E25)&lt;1,"",COUNT($C$6:E25)&gt;9,N25*3+H25,COUNT($C$6:E25)&lt;=9,0)</f>
        <v>724</v>
      </c>
      <c r="Q25">
        <f t="shared" si="1"/>
        <v>424</v>
      </c>
      <c r="R25">
        <f t="shared" si="2"/>
        <v>187</v>
      </c>
      <c r="S25" t="str">
        <f>IF(COUNT($C$6:E25)&gt;9,IF(P25=MAX($P$6:$P$35),P25," "),"")</f>
        <v xml:space="preserve"> </v>
      </c>
      <c r="T25">
        <f t="shared" si="3"/>
        <v>287</v>
      </c>
      <c r="V25">
        <f>IF(COUNT(C25:E25)&lt;1,0,IF(COUNT($C$6:E25)&gt;9,C25+N25,0))</f>
        <v>219</v>
      </c>
      <c r="W25">
        <f>IF(COUNT(C25:E25)&lt;1,0,IF(COUNT($C$6:E25)&gt;9,D25+N25,0))</f>
        <v>218</v>
      </c>
      <c r="X25">
        <f>IF(COUNT(C25:E25)&lt;1,0,IF(COUNT($C$6:E25)&gt;9,E25+N25,0))</f>
        <v>287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123</v>
      </c>
      <c r="D26">
        <v>108</v>
      </c>
      <c r="E26">
        <v>115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346</v>
      </c>
      <c r="I26">
        <f t="shared" si="5"/>
        <v>115</v>
      </c>
      <c r="J26">
        <f>_xlfn.IFS(SUM(C26:E26)&lt;1,"",SUM(C26:E26)&gt;=1,SUM($C$6:E26))</f>
        <v>7541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119</v>
      </c>
      <c r="M26">
        <f>IF(COUNT($C$6:E26)&gt;=1,TRUNC(SUM($C$6:E26)/COUNT($C$6:E26)),0)</f>
        <v>119</v>
      </c>
      <c r="N26">
        <f>IF(COUNT($C$6:E26)&lt;=6,0,TRUNC((230-M25)*0.9))</f>
        <v>99</v>
      </c>
      <c r="O26">
        <f>_xlfn.IFS(SUM(C26:E26)&lt;1,"",COUNT($C$6:E26)&gt;9,TRUNC((230-M25)*(0.9)),COUNT($C$6:E26)&lt;=9,0)</f>
        <v>99</v>
      </c>
      <c r="P26">
        <f>_xlfn.IFS(SUM(C26:E26)&lt;1,"",COUNT($C$6:E26)&gt;9,N26*3+H26,COUNT($C$6:E26)&lt;=9,0)</f>
        <v>643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222</v>
      </c>
      <c r="W26">
        <f>IF(COUNT(C26:E26)&lt;1,0,IF(COUNT($C$6:E26)&gt;9,D26+N26,0))</f>
        <v>207</v>
      </c>
      <c r="X26">
        <f>IF(COUNT(C26:E26)&lt;1,0,IF(COUNT($C$6:E26)&gt;9,E26+N26,0))</f>
        <v>214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106</v>
      </c>
      <c r="D27">
        <v>170</v>
      </c>
      <c r="E27">
        <v>125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401</v>
      </c>
      <c r="I27">
        <f t="shared" si="5"/>
        <v>133</v>
      </c>
      <c r="J27">
        <f>_xlfn.IFS(SUM(C27:E27)&lt;1,"",SUM(C27:E27)&gt;=1,SUM($C$6:E27))</f>
        <v>7942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120</v>
      </c>
      <c r="M27">
        <f>IF(COUNT($C$6:E27)&gt;=1,TRUNC(SUM($C$6:E27)/COUNT($C$6:E27)),0)</f>
        <v>120</v>
      </c>
      <c r="N27">
        <f>IF(COUNT($C$6:E27)&lt;=6,0,TRUNC((230-M26)*0.9))</f>
        <v>99</v>
      </c>
      <c r="O27">
        <f>_xlfn.IFS(SUM(C27:E27)&lt;1,"",COUNT($C$6:E27)&gt;9,TRUNC((230-M26)*(0.9)),COUNT($C$6:E27)&lt;=9,0)</f>
        <v>99</v>
      </c>
      <c r="P27">
        <f>_xlfn.IFS(SUM(C27:E27)&lt;1,"",COUNT($C$6:E27)&gt;9,N27*3+H27,COUNT($C$6:E27)&lt;=9,0)</f>
        <v>698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205</v>
      </c>
      <c r="W27">
        <f>IF(COUNT(C27:E27)&lt;1,0,IF(COUNT($C$6:E27)&gt;9,D27+N27,0))</f>
        <v>269</v>
      </c>
      <c r="X27">
        <f>IF(COUNT(C27:E27)&lt;1,0,IF(COUNT($C$6:E27)&gt;9,E27+N27,0))</f>
        <v>224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137</v>
      </c>
      <c r="D28">
        <v>112</v>
      </c>
      <c r="E28">
        <v>124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373</v>
      </c>
      <c r="I28">
        <f t="shared" si="5"/>
        <v>124</v>
      </c>
      <c r="J28">
        <f>_xlfn.IFS(SUM(C28:E28)&lt;1,"",SUM(C28:E28)&gt;=1,SUM($C$6:E28))</f>
        <v>8315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120</v>
      </c>
      <c r="M28">
        <f>IF(COUNT($C$6:E28)&gt;=1,TRUNC(SUM($C$6:E28)/COUNT($C$6:E28)),0)</f>
        <v>120</v>
      </c>
      <c r="N28">
        <f>IF(COUNT($C$6:E28)&lt;=6,0,TRUNC((230-M27)*0.9))</f>
        <v>99</v>
      </c>
      <c r="O28">
        <f>_xlfn.IFS(SUM(C28:E28)&lt;1,"",COUNT($C$6:E28)&gt;9,TRUNC((230-M27)*(0.9)),COUNT($C$6:E28)&lt;=9,0)</f>
        <v>99</v>
      </c>
      <c r="P28">
        <f>_xlfn.IFS(SUM(C28:E28)&lt;1,"",COUNT($C$6:E28)&gt;9,N28*3+H28,COUNT($C$6:E28)&lt;=9,0)</f>
        <v>670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236</v>
      </c>
      <c r="W28">
        <f>IF(COUNT(C28:E28)&lt;1,0,IF(COUNT($C$6:E28)&gt;9,D28+N28,0))</f>
        <v>211</v>
      </c>
      <c r="X28">
        <f>IF(COUNT(C28:E28)&lt;1,0,IF(COUNT($C$6:E28)&gt;9,E28+N28,0))</f>
        <v>223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129</v>
      </c>
      <c r="D29">
        <v>135</v>
      </c>
      <c r="E29">
        <v>94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358</v>
      </c>
      <c r="I29">
        <f t="shared" si="5"/>
        <v>119</v>
      </c>
      <c r="J29">
        <f>_xlfn.IFS(SUM(C29:E29)&lt;1,"",SUM(C29:E29)&gt;=1,SUM($C$6:E29))</f>
        <v>8673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120</v>
      </c>
      <c r="M29">
        <f>IF(COUNT($C$6:E29)&gt;=1,TRUNC(SUM($C$6:E29)/COUNT($C$6:E29)),0)</f>
        <v>120</v>
      </c>
      <c r="N29">
        <f>IF(COUNT($C$6:E29)&lt;=6,0,TRUNC((230-M28)*0.9))</f>
        <v>99</v>
      </c>
      <c r="O29">
        <f>_xlfn.IFS(SUM(C29:E29)&lt;1,"",COUNT($C$6:E29)&gt;9,TRUNC((230-M28)*(0.9)),COUNT($C$6:E29)&lt;=9,0)</f>
        <v>99</v>
      </c>
      <c r="P29">
        <f>_xlfn.IFS(SUM(C29:E29)&lt;1,"",COUNT($C$6:E29)&gt;9,N29*3+H29,COUNT($C$6:E29)&lt;=9,0)</f>
        <v>655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228</v>
      </c>
      <c r="W29">
        <f>IF(COUNT(C29:E29)&lt;1,0,IF(COUNT($C$6:E29)&gt;9,D29+N29,0))</f>
        <v>234</v>
      </c>
      <c r="X29">
        <f>IF(COUNT(C29:E29)&lt;1,0,IF(COUNT($C$6:E29)&gt;9,E29+N29,0))</f>
        <v>193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95</v>
      </c>
      <c r="D30">
        <v>113</v>
      </c>
      <c r="E30">
        <v>115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323</v>
      </c>
      <c r="I30">
        <f t="shared" si="5"/>
        <v>107</v>
      </c>
      <c r="J30">
        <f>_xlfn.IFS(SUM(C30:E30)&lt;1,"",SUM(C30:E30)&gt;=1,SUM($C$6:E30))</f>
        <v>8996</v>
      </c>
      <c r="K30">
        <f>_xlfn.IFS(COUNT(C30:E30)&lt;1,"",COUNT($C$6:E30)&gt;=1,COUNT($C$6:E30))</f>
        <v>75</v>
      </c>
      <c r="L30">
        <f>_xlfn.IFS(COUNT(C30:E30)&lt;1,"",AND(COUNT($C$6:E30)&lt;=9,$C$4&gt;1),$C$4,COUNT(C30:E30)&gt;=1,M30)</f>
        <v>119</v>
      </c>
      <c r="M30">
        <f>IF(COUNT($C$6:E30)&gt;=1,TRUNC(SUM($C$6:E30)/COUNT($C$6:E30)),0)</f>
        <v>119</v>
      </c>
      <c r="N30">
        <f>IF(COUNT($C$6:E30)&lt;=6,0,TRUNC((230-M29)*0.9))</f>
        <v>99</v>
      </c>
      <c r="O30">
        <f>_xlfn.IFS(SUM(C30:E30)&lt;1,"",COUNT($C$6:E30)&gt;9,TRUNC((230-M29)*(0.9)),COUNT($C$6:E30)&lt;=9,0)</f>
        <v>99</v>
      </c>
      <c r="P30">
        <f>_xlfn.IFS(SUM(C30:E30)&lt;1,"",COUNT($C$6:E30)&gt;9,N30*3+H30,COUNT($C$6:E30)&lt;=9,0)</f>
        <v>620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194</v>
      </c>
      <c r="W30">
        <f>IF(COUNT(C30:E30)&lt;1,0,IF(COUNT($C$6:E30)&gt;9,D30+N30,0))</f>
        <v>212</v>
      </c>
      <c r="X30">
        <f>IF(COUNT(C30:E30)&lt;1,0,IF(COUNT($C$6:E30)&gt;9,E30+N30,0))</f>
        <v>214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107</v>
      </c>
      <c r="D31">
        <v>110</v>
      </c>
      <c r="E31">
        <v>108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325</v>
      </c>
      <c r="I31">
        <f t="shared" si="5"/>
        <v>108</v>
      </c>
      <c r="J31">
        <f>_xlfn.IFS(SUM(C31:E31)&lt;1,"",SUM(C31:E31)&gt;=1,SUM($C$6:E31))</f>
        <v>9321</v>
      </c>
      <c r="K31">
        <f>_xlfn.IFS(COUNT(C31:E31)&lt;1,"",COUNT($C$6:E31)&gt;=1,COUNT($C$6:E31))</f>
        <v>78</v>
      </c>
      <c r="L31">
        <f>_xlfn.IFS(COUNT(C31:E31)&lt;1,"",AND(COUNT($C$6:E31)&lt;=9,$C$4&gt;1),$C$4,COUNT(C31:E31)&gt;=1,M31)</f>
        <v>119</v>
      </c>
      <c r="M31">
        <f>IF(COUNT($C$6:E31)&gt;=1,TRUNC(SUM($C$6:E31)/COUNT($C$6:E31)),0)</f>
        <v>119</v>
      </c>
      <c r="N31">
        <f>IF(COUNT($C$6:E31)&lt;=6,0,TRUNC((230-M30)*0.9))</f>
        <v>99</v>
      </c>
      <c r="O31">
        <f>_xlfn.IFS(SUM(C31:E31)&lt;1,"",COUNT($C$6:E31)&gt;9,TRUNC((230-M30)*(0.9)),COUNT($C$6:E31)&lt;=9,0)</f>
        <v>99</v>
      </c>
      <c r="P31">
        <f>_xlfn.IFS(SUM(C31:E31)&lt;1,"",COUNT($C$6:E31)&gt;9,N31*3+H31,COUNT($C$6:E31)&lt;=9,0)</f>
        <v>622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206</v>
      </c>
      <c r="W31">
        <f>IF(COUNT(C31:E31)&lt;1,0,IF(COUNT($C$6:E31)&gt;9,D31+N31,0))</f>
        <v>209</v>
      </c>
      <c r="X31">
        <f>IF(COUNT(C31:E31)&lt;1,0,IF(COUNT($C$6:E31)&gt;9,E31+N31,0))</f>
        <v>207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119</v>
      </c>
      <c r="N32">
        <f>IF(COUNT($C$6:E32)&lt;=6,0,TRUNC((230-M31)*0.9))</f>
        <v>99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118</v>
      </c>
      <c r="D33">
        <v>109</v>
      </c>
      <c r="E33">
        <v>157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384</v>
      </c>
      <c r="I33">
        <f t="shared" si="5"/>
        <v>128</v>
      </c>
      <c r="J33">
        <f>_xlfn.IFS(SUM(C33:E33)&lt;1,"",SUM(C33:E33)&gt;=1,SUM($C$6:E33))</f>
        <v>9705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119</v>
      </c>
      <c r="M33">
        <f>IF(COUNT($C$6:E33)&gt;=1,TRUNC(SUM($C$6:E33)/COUNT($C$6:E33)),0)</f>
        <v>119</v>
      </c>
      <c r="N33">
        <f>IF(COUNT($C$6:E33)&lt;=6,0,TRUNC((230-M32)*0.9))</f>
        <v>99</v>
      </c>
      <c r="O33">
        <f>_xlfn.IFS(SUM(C33:E33)&lt;1,"",COUNT($C$6:E33)&gt;9,TRUNC((230-M32)*(0.9)),COUNT($C$6:E33)&lt;=9,0)</f>
        <v>99</v>
      </c>
      <c r="P33">
        <f>_xlfn.IFS(SUM(C33:E33)&lt;1,"",COUNT($C$6:E33)&gt;9,N33*3+H33,COUNT($C$6:E33)&lt;=9,0)</f>
        <v>681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217</v>
      </c>
      <c r="W33">
        <f>IF(COUNT(C33:E33)&lt;1,0,IF(COUNT($C$6:E33)&gt;9,D33+N33,0))</f>
        <v>208</v>
      </c>
      <c r="X33">
        <f>IF(COUNT(C33:E33)&lt;1,0,IF(COUNT($C$6:E33)&gt;9,E33+N33,0))</f>
        <v>256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103</v>
      </c>
      <c r="D34">
        <v>154</v>
      </c>
      <c r="E34">
        <v>138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395</v>
      </c>
      <c r="I34">
        <f t="shared" si="5"/>
        <v>131</v>
      </c>
      <c r="J34">
        <f>_xlfn.IFS(SUM(C34:E34)&lt;1,"",SUM(C34:E34)&gt;=1,SUM($C$6:E34))</f>
        <v>10100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120</v>
      </c>
      <c r="M34">
        <f>IF(COUNT($C$6:E34)&gt;=1,TRUNC(SUM($C$6:E34)/COUNT($C$6:E34)),0)</f>
        <v>120</v>
      </c>
      <c r="N34">
        <f>IF(COUNT($C$6:E34)&lt;=6,0,TRUNC((230-M33)*0.9))</f>
        <v>99</v>
      </c>
      <c r="O34">
        <f>_xlfn.IFS(SUM(C34:E34)&lt;1,"",COUNT($C$6:E34)&gt;9,TRUNC((230-M33)*(0.9)),COUNT($C$6:E34)&lt;=9,0)</f>
        <v>99</v>
      </c>
      <c r="P34">
        <f>_xlfn.IFS(SUM(C34:E34)&lt;1,"",COUNT($C$6:E34)&gt;9,N34*3+H34,COUNT($C$6:E34)&lt;=9,0)</f>
        <v>692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202</v>
      </c>
      <c r="W34">
        <f>IF(COUNT(C34:E34)&lt;1,0,IF(COUNT($C$6:E34)&gt;9,D34+N34,0))</f>
        <v>253</v>
      </c>
      <c r="X34">
        <f>IF(COUNT(C34:E34)&lt;1,0,IF(COUNT($C$6:E34)&gt;9,E34+N34,0))</f>
        <v>237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120</v>
      </c>
      <c r="N35">
        <f>IF(COUNT($C$6:E35)&lt;=6,0,TRUNC((230-M34)*0.9))</f>
        <v>99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116.17857142857143</v>
      </c>
      <c r="D36" s="2">
        <f>(IF(COUNT(D6:D35)=0," ",(SUM(D6:D35))/COUNT(D6:D35)))</f>
        <v>121.32142857142857</v>
      </c>
      <c r="E36" s="2">
        <f>(IF(COUNT(E6:E35)=0," ",(SUM(E6:E35))/COUNT(E6:E35)))</f>
        <v>123.21428571428571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53D8-3A44-4F69-BF55-7EBA830BC7DA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19</v>
      </c>
    </row>
    <row r="3" spans="1:29" x14ac:dyDescent="0.2">
      <c r="A3" t="s">
        <v>45</v>
      </c>
      <c r="B3" s="3" t="s">
        <v>112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132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184</v>
      </c>
      <c r="W5">
        <f>MAX(V6:X35)</f>
        <v>274</v>
      </c>
    </row>
    <row r="6" spans="1:29" x14ac:dyDescent="0.2">
      <c r="A6" t="s">
        <v>7</v>
      </c>
      <c r="B6" s="7">
        <f>Calendar!B6</f>
        <v>43348</v>
      </c>
      <c r="C6">
        <v>108</v>
      </c>
      <c r="D6">
        <v>149</v>
      </c>
      <c r="E6">
        <v>138</v>
      </c>
      <c r="H6">
        <f t="shared" ref="H6:H35" si="0">IF(COUNT(C6:E6)&lt;1," ",SUM(C6:E6))</f>
        <v>395</v>
      </c>
      <c r="I6">
        <f>IF(COUNT(C6:E6)&lt;1," ",TRUNC(H6/COUNT(C6:E6)))</f>
        <v>131</v>
      </c>
      <c r="J6">
        <f>_xlfn.IFS(SUM(C6:E6)&lt;1,"",SUM(C6:E6)&gt;=1,SUM($C$6:E6))</f>
        <v>395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132</v>
      </c>
      <c r="M6">
        <f>IF(COUNT($C$6:E6)&gt;=1,TRUNC(SUM($C$6:E6)/COUNT($C$6:E6)),0)</f>
        <v>131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131</v>
      </c>
      <c r="D7">
        <v>122</v>
      </c>
      <c r="E7">
        <v>126</v>
      </c>
      <c r="H7">
        <f t="shared" si="0"/>
        <v>379</v>
      </c>
      <c r="I7">
        <f t="shared" ref="I7:I35" si="5">IF(COUNT(C7:E7)&lt;1," ",TRUNC(H7/COUNT(C7:E7)))</f>
        <v>126</v>
      </c>
      <c r="J7">
        <f>_xlfn.IFS(SUM(C7:E7)&lt;1,"",SUM(C7:E7)&gt;=1,SUM($C$6:E7))</f>
        <v>774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132</v>
      </c>
      <c r="M7">
        <f>IF(COUNT($C$6:E7)&gt;=1,TRUNC(SUM($C$6:E7)/COUNT($C$6:E7)),0)</f>
        <v>129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119</v>
      </c>
      <c r="D8">
        <v>107</v>
      </c>
      <c r="E8">
        <v>135</v>
      </c>
      <c r="H8">
        <f t="shared" si="0"/>
        <v>361</v>
      </c>
      <c r="I8">
        <f t="shared" si="5"/>
        <v>120</v>
      </c>
      <c r="J8">
        <f>_xlfn.IFS(SUM(C8:E8)&lt;1,"",SUM(C8:E8)&gt;=1,SUM($C$6:E8))</f>
        <v>1135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132</v>
      </c>
      <c r="M8">
        <f>IF(COUNT($C$6:E8)&gt;=1,TRUNC(SUM($C$6:E8)/COUNT($C$6:E8)),0)</f>
        <v>126</v>
      </c>
      <c r="N8">
        <f>IF(COUNT($C$6:E8)&lt;=6,0,TRUNC((230-M7)*0.9))</f>
        <v>90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147</v>
      </c>
      <c r="D9">
        <v>120</v>
      </c>
      <c r="E9">
        <v>172</v>
      </c>
      <c r="H9">
        <f t="shared" si="0"/>
        <v>439</v>
      </c>
      <c r="I9">
        <f t="shared" si="5"/>
        <v>146</v>
      </c>
      <c r="J9">
        <f>_xlfn.IFS(SUM(C9:E9)&lt;1,"",SUM(C9:E9)&gt;=1,SUM($C$6:E9))</f>
        <v>1574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131</v>
      </c>
      <c r="M9">
        <f>IF(COUNT($C$6:E9)&gt;=1,TRUNC(SUM($C$6:E9)/COUNT($C$6:E9)),0)</f>
        <v>131</v>
      </c>
      <c r="N9">
        <f>IF(COUNT($C$6:E9)&lt;=6,0,TRUNC((230-M8)*0.9))</f>
        <v>93</v>
      </c>
      <c r="O9">
        <f>_xlfn.IFS(SUM(C9:E9)&lt;1,"",COUNT($C$6:E9)&gt;9,TRUNC((230-M8)*(0.9)),COUNT($C$6:E9)&lt;=9,0)</f>
        <v>93</v>
      </c>
      <c r="P9">
        <f>_xlfn.IFS(SUM(C9:E9)&lt;1,"",COUNT($C$6:E9)&gt;9,N9*3+H9,COUNT($C$6:E9)&lt;=9,0)</f>
        <v>718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240</v>
      </c>
      <c r="W9">
        <f>IF(COUNT(C9:E9)&lt;1,0,IF(COUNT($C$6:E9)&gt;9,D9+N9,0))</f>
        <v>213</v>
      </c>
      <c r="X9">
        <f>IF(COUNT(C9:E9)&lt;1,0,IF(COUNT($C$6:E9)&gt;9,E9+N9,0))</f>
        <v>265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141</v>
      </c>
      <c r="D10">
        <v>112</v>
      </c>
      <c r="E10">
        <v>101</v>
      </c>
      <c r="F10" t="str">
        <f>IF(COUNT(C10:E10)&lt;1," ",IF(AND(C10&gt;M9,D10&gt;M9,E10&gt;M9,COUNT($C$6:E9)&gt;=12),"*"," "))</f>
        <v xml:space="preserve"> </v>
      </c>
      <c r="H10">
        <f t="shared" si="0"/>
        <v>354</v>
      </c>
      <c r="I10">
        <f t="shared" si="5"/>
        <v>118</v>
      </c>
      <c r="J10">
        <f>_xlfn.IFS(SUM(C10:E10)&lt;1,"",SUM(C10:E10)&gt;=1,SUM($C$6:E10))</f>
        <v>1928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128</v>
      </c>
      <c r="M10">
        <f>IF(COUNT($C$6:E10)&gt;=1,TRUNC(SUM($C$6:E10)/COUNT($C$6:E10)),0)</f>
        <v>128</v>
      </c>
      <c r="N10">
        <f>IF(COUNT($C$6:E10)&lt;=6,0,TRUNC((230-M9)*0.9))</f>
        <v>89</v>
      </c>
      <c r="O10">
        <f>_xlfn.IFS(SUM(C10:E10)&lt;1,"",COUNT($C$6:E10)&gt;9,TRUNC((230-M9)*(0.9)),COUNT($C$6:E10)&lt;=9,0)</f>
        <v>89</v>
      </c>
      <c r="P10">
        <f>_xlfn.IFS(SUM(C10:E10)&lt;1,"",COUNT($C$6:E10)&gt;9,N10*3+H10,COUNT($C$6:E10)&lt;=9,0)</f>
        <v>621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230</v>
      </c>
      <c r="W10">
        <f>IF(COUNT(C10:E10)&lt;1,0,IF(COUNT($C$6:E10)&gt;9,D10+N10,0))</f>
        <v>201</v>
      </c>
      <c r="X10">
        <f>IF(COUNT(C10:E10)&lt;1,0,IF(COUNT($C$6:E10)&gt;9,E10+N10,0))</f>
        <v>190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124</v>
      </c>
      <c r="D11">
        <v>150</v>
      </c>
      <c r="E11">
        <v>131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405</v>
      </c>
      <c r="I11">
        <f t="shared" si="5"/>
        <v>135</v>
      </c>
      <c r="J11">
        <f>_xlfn.IFS(SUM(C11:E11)&lt;1,"",SUM(C11:E11)&gt;=1,SUM($C$6:E11))</f>
        <v>2333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129</v>
      </c>
      <c r="M11">
        <f>IF(COUNT($C$6:E11)&gt;=1,TRUNC(SUM($C$6:E11)/COUNT($C$6:E11)),0)</f>
        <v>129</v>
      </c>
      <c r="N11">
        <f>IF(COUNT($C$6:E11)&lt;=6,0,TRUNC((230-M10)*0.9))</f>
        <v>91</v>
      </c>
      <c r="O11">
        <f>_xlfn.IFS(SUM(C11:E11)&lt;1,"",COUNT($C$6:E11)&gt;9,TRUNC((230-M10)*(0.9)),COUNT($C$6:E11)&lt;=9,0)</f>
        <v>91</v>
      </c>
      <c r="P11">
        <f>_xlfn.IFS(SUM(C11:E11)&lt;1,"",COUNT($C$6:E11)&gt;9,N11*3+H11,COUNT($C$6:E11)&lt;=9,0)</f>
        <v>678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215</v>
      </c>
      <c r="W11">
        <f>IF(COUNT(C11:E11)&lt;1,0,IF(COUNT($C$6:E11)&gt;9,D11+N11,0))</f>
        <v>241</v>
      </c>
      <c r="X11">
        <f>IF(COUNT(C11:E11)&lt;1,0,IF(COUNT($C$6:E11)&gt;9,E11+N11,0))</f>
        <v>222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121</v>
      </c>
      <c r="D12">
        <v>138</v>
      </c>
      <c r="E12">
        <v>156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415</v>
      </c>
      <c r="I12">
        <f t="shared" si="5"/>
        <v>138</v>
      </c>
      <c r="J12">
        <f>_xlfn.IFS(SUM(C12:E12)&lt;1,"",SUM(C12:E12)&gt;=1,SUM($C$6:E12))</f>
        <v>2748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130</v>
      </c>
      <c r="M12">
        <f>IF(COUNT($C$6:E12)&gt;=1,TRUNC(SUM($C$6:E12)/COUNT($C$6:E12)),0)</f>
        <v>130</v>
      </c>
      <c r="N12">
        <f>IF(COUNT($C$6:E12)&lt;=6,0,TRUNC((230-M11)*0.9))</f>
        <v>90</v>
      </c>
      <c r="O12">
        <f>_xlfn.IFS(SUM(C12:E12)&lt;1,"",COUNT($C$6:E12)&gt;9,TRUNC((230-M11)*(0.9)),COUNT($C$6:E12)&lt;=9,0)</f>
        <v>90</v>
      </c>
      <c r="P12">
        <f>_xlfn.IFS(SUM(C12:E12)&lt;1,"",COUNT($C$6:E12)&gt;9,N12*3+H12,COUNT($C$6:E12)&lt;=9,0)</f>
        <v>685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211</v>
      </c>
      <c r="W12">
        <f>IF(COUNT(C12:E12)&lt;1,0,IF(COUNT($C$6:E12)&gt;9,D12+N12,0))</f>
        <v>228</v>
      </c>
      <c r="X12">
        <f>IF(COUNT(C12:E12)&lt;1,0,IF(COUNT($C$6:E12)&gt;9,E12+N12,0))</f>
        <v>246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130</v>
      </c>
      <c r="N13">
        <f>IF(COUNT($C$6:E13)&lt;=6,0,TRUNC((230-M12)*0.9))</f>
        <v>90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124</v>
      </c>
      <c r="D14">
        <v>131</v>
      </c>
      <c r="E14">
        <v>125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380</v>
      </c>
      <c r="I14">
        <f t="shared" si="5"/>
        <v>126</v>
      </c>
      <c r="J14">
        <f>_xlfn.IFS(SUM(C14:E14)&lt;1,"",SUM(C14:E14)&gt;=1,SUM($C$6:E14))</f>
        <v>3128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130</v>
      </c>
      <c r="M14">
        <f>IF(COUNT($C$6:E14)&gt;=1,TRUNC(SUM($C$6:E14)/COUNT($C$6:E14)),0)</f>
        <v>130</v>
      </c>
      <c r="N14">
        <f>IF(COUNT($C$6:E14)&lt;=6,0,TRUNC((230-M13)*0.9))</f>
        <v>90</v>
      </c>
      <c r="O14">
        <f>_xlfn.IFS(SUM(C14:E14)&lt;1,"",COUNT($C$6:E14)&gt;9,TRUNC((230-M13)*(0.9)),COUNT($C$6:E14)&lt;=9,0)</f>
        <v>90</v>
      </c>
      <c r="P14">
        <f>_xlfn.IFS(SUM(C14:E14)&lt;1,"",COUNT($C$6:E14)&gt;9,N14*3+H14,COUNT($C$6:E14)&lt;=9,0)</f>
        <v>650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214</v>
      </c>
      <c r="W14">
        <f>IF(COUNT(C14:E14)&lt;1,0,IF(COUNT($C$6:E14)&gt;9,D14+N14,0))</f>
        <v>221</v>
      </c>
      <c r="X14">
        <f>IF(COUNT(C14:E14)&lt;1,0,IF(COUNT($C$6:E14)&gt;9,E14+N14,0))</f>
        <v>215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107</v>
      </c>
      <c r="D15">
        <v>164</v>
      </c>
      <c r="E15">
        <v>102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373</v>
      </c>
      <c r="I15">
        <f t="shared" si="5"/>
        <v>124</v>
      </c>
      <c r="J15">
        <f>_xlfn.IFS(SUM(C15:E15)&lt;1,"",SUM(C15:E15)&gt;=1,SUM($C$6:E15))</f>
        <v>3501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129</v>
      </c>
      <c r="M15">
        <f>IF(COUNT($C$6:E15)&gt;=1,TRUNC(SUM($C$6:E15)/COUNT($C$6:E15)),0)</f>
        <v>129</v>
      </c>
      <c r="N15">
        <f>IF(COUNT($C$6:E15)&lt;=6,0,TRUNC((230-M14)*0.9))</f>
        <v>90</v>
      </c>
      <c r="O15">
        <f>_xlfn.IFS(SUM(C15:E15)&lt;1,"",COUNT($C$6:E15)&gt;9,TRUNC((230-M14)*(0.9)),COUNT($C$6:E15)&lt;=9,0)</f>
        <v>90</v>
      </c>
      <c r="P15">
        <f>_xlfn.IFS(SUM(C15:E15)&lt;1,"",COUNT($C$6:E15)&gt;9,N15*3+H15,COUNT($C$6:E15)&lt;=9,0)</f>
        <v>643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197</v>
      </c>
      <c r="W15">
        <f>IF(COUNT(C15:E15)&lt;1,0,IF(COUNT($C$6:E15)&gt;9,D15+N15,0))</f>
        <v>254</v>
      </c>
      <c r="X15">
        <f>IF(COUNT(C15:E15)&lt;1,0,IF(COUNT($C$6:E15)&gt;9,E15+N15,0))</f>
        <v>192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128</v>
      </c>
      <c r="D16">
        <v>149</v>
      </c>
      <c r="E16">
        <v>153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430</v>
      </c>
      <c r="I16">
        <f t="shared" si="5"/>
        <v>143</v>
      </c>
      <c r="J16">
        <f>_xlfn.IFS(SUM(C16:E16)&lt;1,"",SUM(C16:E16)&gt;=1,SUM($C$6:E16))</f>
        <v>3931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131</v>
      </c>
      <c r="M16">
        <f>IF(COUNT($C$6:E16)&gt;=1,TRUNC(SUM($C$6:E16)/COUNT($C$6:E16)),0)</f>
        <v>131</v>
      </c>
      <c r="N16">
        <f>IF(COUNT($C$6:E16)&lt;=6,0,TRUNC((230-M15)*0.9))</f>
        <v>90</v>
      </c>
      <c r="O16">
        <f>_xlfn.IFS(SUM(C16:E16)&lt;1,"",COUNT($C$6:E16)&gt;9,TRUNC((230-M15)*(0.9)),COUNT($C$6:E16)&lt;=9,0)</f>
        <v>90</v>
      </c>
      <c r="P16">
        <f>_xlfn.IFS(SUM(C16:E16)&lt;1,"",COUNT($C$6:E16)&gt;9,N16*3+H16,COUNT($C$6:E16)&lt;=9,0)</f>
        <v>700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218</v>
      </c>
      <c r="W16">
        <f>IF(COUNT(C16:E16)&lt;1,0,IF(COUNT($C$6:E16)&gt;9,D16+N16,0))</f>
        <v>239</v>
      </c>
      <c r="X16">
        <f>IF(COUNT(C16:E16)&lt;1,0,IF(COUNT($C$6:E16)&gt;9,E16+N16,0))</f>
        <v>243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131</v>
      </c>
      <c r="D17">
        <v>122</v>
      </c>
      <c r="E17">
        <v>131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384</v>
      </c>
      <c r="I17">
        <f t="shared" si="5"/>
        <v>128</v>
      </c>
      <c r="J17">
        <f>_xlfn.IFS(SUM(C17:E17)&lt;1,"",SUM(C17:E17)&gt;=1,SUM($C$6:E17))</f>
        <v>4315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130</v>
      </c>
      <c r="M17">
        <f>IF(COUNT($C$6:E17)&gt;=1,TRUNC(SUM($C$6:E17)/COUNT($C$6:E17)),0)</f>
        <v>130</v>
      </c>
      <c r="N17">
        <f>IF(COUNT($C$6:E17)&lt;=6,0,TRUNC((230-M16)*0.9))</f>
        <v>89</v>
      </c>
      <c r="O17">
        <f>_xlfn.IFS(SUM(C17:E17)&lt;1,"",COUNT($C$6:E17)&gt;9,TRUNC((230-M16)*(0.9)),COUNT($C$6:E17)&lt;=9,0)</f>
        <v>89</v>
      </c>
      <c r="P17">
        <f>_xlfn.IFS(SUM(C17:E17)&lt;1,"",COUNT($C$6:E17)&gt;9,N17*3+H17,COUNT($C$6:E17)&lt;=9,0)</f>
        <v>651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220</v>
      </c>
      <c r="W17">
        <f>IF(COUNT(C17:E17)&lt;1,0,IF(COUNT($C$6:E17)&gt;9,D17+N17,0))</f>
        <v>211</v>
      </c>
      <c r="X17">
        <f>IF(COUNT(C17:E17)&lt;1,0,IF(COUNT($C$6:E17)&gt;9,E17+N17,0))</f>
        <v>220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142</v>
      </c>
      <c r="D18">
        <v>108</v>
      </c>
      <c r="E18">
        <v>88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338</v>
      </c>
      <c r="I18">
        <f t="shared" si="5"/>
        <v>112</v>
      </c>
      <c r="J18">
        <f>_xlfn.IFS(SUM(C18:E18)&lt;1,"",SUM(C18:E18)&gt;=1,SUM($C$6:E18))</f>
        <v>4653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129</v>
      </c>
      <c r="M18">
        <f>IF(COUNT($C$6:E18)&gt;=1,TRUNC(SUM($C$6:E18)/COUNT($C$6:E18)),0)</f>
        <v>129</v>
      </c>
      <c r="N18">
        <f>IF(COUNT($C$6:E18)&lt;=6,0,TRUNC((230-M17)*0.9))</f>
        <v>90</v>
      </c>
      <c r="O18">
        <f>_xlfn.IFS(SUM(C18:E18)&lt;1,"",COUNT($C$6:E18)&gt;9,TRUNC((230-M17)*(0.9)),COUNT($C$6:E18)&lt;=9,0)</f>
        <v>90</v>
      </c>
      <c r="P18">
        <f>_xlfn.IFS(SUM(C18:E18)&lt;1,"",COUNT($C$6:E18)&gt;9,N18*3+H18,COUNT($C$6:E18)&lt;=9,0)</f>
        <v>608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232</v>
      </c>
      <c r="W18">
        <f>IF(COUNT(C18:E18)&lt;1,0,IF(COUNT($C$6:E18)&gt;9,D18+N18,0))</f>
        <v>198</v>
      </c>
      <c r="X18">
        <f>IF(COUNT(C18:E18)&lt;1,0,IF(COUNT($C$6:E18)&gt;9,E18+N18,0))</f>
        <v>178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163</v>
      </c>
      <c r="D19">
        <v>155</v>
      </c>
      <c r="E19">
        <v>116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434</v>
      </c>
      <c r="I19">
        <f t="shared" si="5"/>
        <v>144</v>
      </c>
      <c r="J19">
        <f>_xlfn.IFS(SUM(C19:E19)&lt;1,"",SUM(C19:E19)&gt;=1,SUM($C$6:E19))</f>
        <v>5087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130</v>
      </c>
      <c r="M19">
        <f>IF(COUNT($C$6:E19)&gt;=1,TRUNC(SUM($C$6:E19)/COUNT($C$6:E19)),0)</f>
        <v>130</v>
      </c>
      <c r="N19">
        <f>IF(COUNT($C$6:E19)&lt;=6,0,TRUNC((230-M18)*0.9))</f>
        <v>90</v>
      </c>
      <c r="O19">
        <f>_xlfn.IFS(SUM(C19:E19)&lt;1,"",COUNT($C$6:E19)&gt;9,TRUNC((230-M18)*(0.9)),COUNT($C$6:E19)&lt;=9,0)</f>
        <v>90</v>
      </c>
      <c r="P19">
        <f>_xlfn.IFS(SUM(C19:E19)&lt;1,"",COUNT($C$6:E19)&gt;9,N19*3+H19,COUNT($C$6:E19)&lt;=9,0)</f>
        <v>704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253</v>
      </c>
      <c r="W19">
        <f>IF(COUNT(C19:E19)&lt;1,0,IF(COUNT($C$6:E19)&gt;9,D19+N19,0))</f>
        <v>245</v>
      </c>
      <c r="X19">
        <f>IF(COUNT(C19:E19)&lt;1,0,IF(COUNT($C$6:E19)&gt;9,E19+N19,0))</f>
        <v>206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111</v>
      </c>
      <c r="D20">
        <v>134</v>
      </c>
      <c r="E20">
        <v>131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376</v>
      </c>
      <c r="I20">
        <f t="shared" si="5"/>
        <v>125</v>
      </c>
      <c r="J20">
        <f>_xlfn.IFS(SUM(C20:E20)&lt;1,"",SUM(C20:E20)&gt;=1,SUM($C$6:E20))</f>
        <v>5463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130</v>
      </c>
      <c r="M20">
        <f>IF(COUNT($C$6:E20)&gt;=1,TRUNC(SUM($C$6:E20)/COUNT($C$6:E20)),0)</f>
        <v>130</v>
      </c>
      <c r="N20">
        <f>IF(COUNT($C$6:E20)&lt;=6,0,TRUNC((230-M19)*0.9))</f>
        <v>90</v>
      </c>
      <c r="O20">
        <f>_xlfn.IFS(SUM(C20:E20)&lt;1,"",COUNT($C$6:E20)&gt;9,TRUNC((230-M19)*(0.9)),COUNT($C$6:E20)&lt;=9,0)</f>
        <v>90</v>
      </c>
      <c r="P20">
        <f>_xlfn.IFS(SUM(C20:E20)&lt;1,"",COUNT($C$6:E20)&gt;9,N20*3+H20,COUNT($C$6:E20)&lt;=9,0)</f>
        <v>646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201</v>
      </c>
      <c r="W20">
        <f>IF(COUNT(C20:E20)&lt;1,0,IF(COUNT($C$6:E20)&gt;9,D20+N20,0))</f>
        <v>224</v>
      </c>
      <c r="X20">
        <f>IF(COUNT(C20:E20)&lt;1,0,IF(COUNT($C$6:E20)&gt;9,E20+N20,0))</f>
        <v>221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102</v>
      </c>
      <c r="D21">
        <v>140</v>
      </c>
      <c r="E21">
        <v>106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348</v>
      </c>
      <c r="I21">
        <f t="shared" si="5"/>
        <v>116</v>
      </c>
      <c r="J21">
        <f>_xlfn.IFS(SUM(C21:E21)&lt;1,"",SUM(C21:E21)&gt;=1,SUM($C$6:E21))</f>
        <v>5811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129</v>
      </c>
      <c r="M21">
        <f>IF(COUNT($C$6:E21)&gt;=1,TRUNC(SUM($C$6:E21)/COUNT($C$6:E21)),0)</f>
        <v>129</v>
      </c>
      <c r="N21">
        <f>IF(COUNT($C$6:E21)&lt;=6,0,TRUNC((230-M20)*0.9))</f>
        <v>90</v>
      </c>
      <c r="O21">
        <f>_xlfn.IFS(SUM(C21:E21)&lt;1,"",COUNT($C$6:E21)&gt;9,TRUNC((230-M20)*(0.9)),COUNT($C$6:E21)&lt;=9,0)</f>
        <v>90</v>
      </c>
      <c r="P21">
        <f>_xlfn.IFS(SUM(C21:E21)&lt;1,"",COUNT($C$6:E21)&gt;9,N21*3+H21,COUNT($C$6:E21)&lt;=9,0)</f>
        <v>618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192</v>
      </c>
      <c r="W21">
        <f>IF(COUNT(C21:E21)&lt;1,0,IF(COUNT($C$6:E21)&gt;9,D21+N21,0))</f>
        <v>230</v>
      </c>
      <c r="X21">
        <f>IF(COUNT(C21:E21)&lt;1,0,IF(COUNT($C$6:E21)&gt;9,E21+N21,0))</f>
        <v>196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130</v>
      </c>
      <c r="D22">
        <v>147</v>
      </c>
      <c r="E22">
        <v>116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393</v>
      </c>
      <c r="I22">
        <f t="shared" si="5"/>
        <v>131</v>
      </c>
      <c r="J22">
        <f>_xlfn.IFS(SUM(C22:E22)&lt;1,"",SUM(C22:E22)&gt;=1,SUM($C$6:E22))</f>
        <v>6204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129</v>
      </c>
      <c r="M22">
        <f>IF(COUNT($C$6:E22)&gt;=1,TRUNC(SUM($C$6:E22)/COUNT($C$6:E22)),0)</f>
        <v>129</v>
      </c>
      <c r="N22">
        <f>IF(COUNT($C$6:E22)&lt;=6,0,TRUNC((230-M21)*0.9))</f>
        <v>90</v>
      </c>
      <c r="O22">
        <f>_xlfn.IFS(SUM(C22:E22)&lt;1,"",COUNT($C$6:E22)&gt;9,TRUNC((230-M21)*(0.9)),COUNT($C$6:E22)&lt;=9,0)</f>
        <v>90</v>
      </c>
      <c r="P22">
        <f>_xlfn.IFS(SUM(C22:E22)&lt;1,"",COUNT($C$6:E22)&gt;9,N22*3+H22,COUNT($C$6:E22)&lt;=9,0)</f>
        <v>663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220</v>
      </c>
      <c r="W22">
        <f>IF(COUNT(C22:E22)&lt;1,0,IF(COUNT($C$6:E22)&gt;9,D22+N22,0))</f>
        <v>237</v>
      </c>
      <c r="X22">
        <f>IF(COUNT(C22:E22)&lt;1,0,IF(COUNT($C$6:E22)&gt;9,E22+N22,0))</f>
        <v>206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110</v>
      </c>
      <c r="D23">
        <v>110</v>
      </c>
      <c r="E23">
        <v>132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352</v>
      </c>
      <c r="I23">
        <f t="shared" si="5"/>
        <v>117</v>
      </c>
      <c r="J23">
        <f>_xlfn.IFS(SUM(C23:E23)&lt;1,"",SUM(C23:E23)&gt;=1,SUM($C$6:E23))</f>
        <v>6556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128</v>
      </c>
      <c r="M23">
        <f>IF(COUNT($C$6:E23)&gt;=1,TRUNC(SUM($C$6:E23)/COUNT($C$6:E23)),0)</f>
        <v>128</v>
      </c>
      <c r="N23">
        <f>IF(COUNT($C$6:E23)&lt;=6,0,TRUNC((230-M22)*0.9))</f>
        <v>90</v>
      </c>
      <c r="O23">
        <f>_xlfn.IFS(SUM(C23:E23)&lt;1,"",COUNT($C$6:E23)&gt;9,TRUNC((230-M22)*(0.9)),COUNT($C$6:E23)&lt;=9,0)</f>
        <v>90</v>
      </c>
      <c r="P23">
        <f>_xlfn.IFS(SUM(C23:E23)&lt;1,"",COUNT($C$6:E23)&gt;9,N23*3+H23,COUNT($C$6:E23)&lt;=9,0)</f>
        <v>622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200</v>
      </c>
      <c r="W23">
        <f>IF(COUNT(C23:E23)&lt;1,0,IF(COUNT($C$6:E23)&gt;9,D23+N23,0))</f>
        <v>200</v>
      </c>
      <c r="X23">
        <f>IF(COUNT(C23:E23)&lt;1,0,IF(COUNT($C$6:E23)&gt;9,E23+N23,0))</f>
        <v>222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155</v>
      </c>
      <c r="D24">
        <v>135</v>
      </c>
      <c r="E24">
        <v>129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 xml:space="preserve"> </v>
      </c>
      <c r="H24">
        <f t="shared" si="0"/>
        <v>419</v>
      </c>
      <c r="I24">
        <f t="shared" si="5"/>
        <v>139</v>
      </c>
      <c r="J24">
        <f>_xlfn.IFS(SUM(C24:E24)&lt;1,"",SUM(C24:E24)&gt;=1,SUM($C$6:E24))</f>
        <v>6975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129</v>
      </c>
      <c r="M24">
        <f>IF(COUNT($C$6:E24)&gt;=1,TRUNC(SUM($C$6:E24)/COUNT($C$6:E24)),0)</f>
        <v>129</v>
      </c>
      <c r="N24">
        <f>IF(COUNT($C$6:E24)&lt;=6,0,TRUNC((230-M23)*0.9))</f>
        <v>91</v>
      </c>
      <c r="O24">
        <f>_xlfn.IFS(SUM(C24:E24)&lt;1,"",COUNT($C$6:E24)&gt;9,TRUNC((230-M23)*(0.9)),COUNT($C$6:E24)&lt;=9,0)</f>
        <v>91</v>
      </c>
      <c r="P24">
        <f>_xlfn.IFS(SUM(C24:E24)&lt;1,"",COUNT($C$6:E24)&gt;9,N24*3+H24,COUNT($C$6:E24)&lt;=9,0)</f>
        <v>692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246</v>
      </c>
      <c r="W24">
        <f>IF(COUNT(C24:E24)&lt;1,0,IF(COUNT($C$6:E24)&gt;9,D24+N24,0))</f>
        <v>226</v>
      </c>
      <c r="X24">
        <f>IF(COUNT(C24:E24)&lt;1,0,IF(COUNT($C$6:E24)&gt;9,E24+N24,0))</f>
        <v>220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135</v>
      </c>
      <c r="D25">
        <v>147</v>
      </c>
      <c r="E25">
        <v>159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441</v>
      </c>
      <c r="I25">
        <f t="shared" si="5"/>
        <v>147</v>
      </c>
      <c r="J25">
        <f>_xlfn.IFS(SUM(C25:E25)&lt;1,"",SUM(C25:E25)&gt;=1,SUM($C$6:E25))</f>
        <v>7416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130</v>
      </c>
      <c r="M25">
        <f>IF(COUNT($C$6:E25)&gt;=1,TRUNC(SUM($C$6:E25)/COUNT($C$6:E25)),0)</f>
        <v>130</v>
      </c>
      <c r="N25">
        <f>IF(COUNT($C$6:E25)&lt;=6,0,TRUNC((230-M24)*0.9))</f>
        <v>90</v>
      </c>
      <c r="O25">
        <f>_xlfn.IFS(SUM(C25:E25)&lt;1,"",COUNT($C$6:E25)&gt;9,TRUNC((230-M24)*(0.9)),COUNT($C$6:E25)&lt;=9,0)</f>
        <v>90</v>
      </c>
      <c r="P25">
        <f>_xlfn.IFS(SUM(C25:E25)&lt;1,"",COUNT($C$6:E25)&gt;9,N25*3+H25,COUNT($C$6:E25)&lt;=9,0)</f>
        <v>711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225</v>
      </c>
      <c r="W25">
        <f>IF(COUNT(C25:E25)&lt;1,0,IF(COUNT($C$6:E25)&gt;9,D25+N25,0))</f>
        <v>237</v>
      </c>
      <c r="X25">
        <f>IF(COUNT(C25:E25)&lt;1,0,IF(COUNT($C$6:E25)&gt;9,E25+N25,0))</f>
        <v>249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126</v>
      </c>
      <c r="D26">
        <v>122</v>
      </c>
      <c r="E26">
        <v>100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348</v>
      </c>
      <c r="I26">
        <f t="shared" si="5"/>
        <v>116</v>
      </c>
      <c r="J26">
        <f>_xlfn.IFS(SUM(C26:E26)&lt;1,"",SUM(C26:E26)&gt;=1,SUM($C$6:E26))</f>
        <v>7764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129</v>
      </c>
      <c r="M26">
        <f>IF(COUNT($C$6:E26)&gt;=1,TRUNC(SUM($C$6:E26)/COUNT($C$6:E26)),0)</f>
        <v>129</v>
      </c>
      <c r="N26">
        <f>IF(COUNT($C$6:E26)&lt;=6,0,TRUNC((230-M25)*0.9))</f>
        <v>90</v>
      </c>
      <c r="O26">
        <f>_xlfn.IFS(SUM(C26:E26)&lt;1,"",COUNT($C$6:E26)&gt;9,TRUNC((230-M25)*(0.9)),COUNT($C$6:E26)&lt;=9,0)</f>
        <v>90</v>
      </c>
      <c r="P26">
        <f>_xlfn.IFS(SUM(C26:E26)&lt;1,"",COUNT($C$6:E26)&gt;9,N26*3+H26,COUNT($C$6:E26)&lt;=9,0)</f>
        <v>618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216</v>
      </c>
      <c r="W26">
        <f>IF(COUNT(C26:E26)&lt;1,0,IF(COUNT($C$6:E26)&gt;9,D26+N26,0))</f>
        <v>212</v>
      </c>
      <c r="X26">
        <f>IF(COUNT(C26:E26)&lt;1,0,IF(COUNT($C$6:E26)&gt;9,E26+N26,0))</f>
        <v>190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129</v>
      </c>
      <c r="N27">
        <f>IF(COUNT($C$6:E27)&lt;=6,0,TRUNC((230-M26)*0.9))</f>
        <v>90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118</v>
      </c>
      <c r="D28">
        <v>147</v>
      </c>
      <c r="E28">
        <v>124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389</v>
      </c>
      <c r="I28">
        <f t="shared" si="5"/>
        <v>129</v>
      </c>
      <c r="J28">
        <f>_xlfn.IFS(SUM(C28:E28)&lt;1,"",SUM(C28:E28)&gt;=1,SUM($C$6:E28))</f>
        <v>8153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129</v>
      </c>
      <c r="M28">
        <f>IF(COUNT($C$6:E28)&gt;=1,TRUNC(SUM($C$6:E28)/COUNT($C$6:E28)),0)</f>
        <v>129</v>
      </c>
      <c r="N28">
        <f>IF(COUNT($C$6:E28)&lt;=6,0,TRUNC((230-M27)*0.9))</f>
        <v>90</v>
      </c>
      <c r="O28">
        <f>_xlfn.IFS(SUM(C28:E28)&lt;1,"",COUNT($C$6:E28)&gt;9,TRUNC((230-M27)*(0.9)),COUNT($C$6:E28)&lt;=9,0)</f>
        <v>90</v>
      </c>
      <c r="P28">
        <f>_xlfn.IFS(SUM(C28:E28)&lt;1,"",COUNT($C$6:E28)&gt;9,N28*3+H28,COUNT($C$6:E28)&lt;=9,0)</f>
        <v>659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208</v>
      </c>
      <c r="W28">
        <f>IF(COUNT(C28:E28)&lt;1,0,IF(COUNT($C$6:E28)&gt;9,D28+N28,0))</f>
        <v>237</v>
      </c>
      <c r="X28">
        <f>IF(COUNT(C28:E28)&lt;1,0,IF(COUNT($C$6:E28)&gt;9,E28+N28,0))</f>
        <v>214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120</v>
      </c>
      <c r="D29">
        <v>184</v>
      </c>
      <c r="E29">
        <v>149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453</v>
      </c>
      <c r="I29">
        <f t="shared" si="5"/>
        <v>151</v>
      </c>
      <c r="J29">
        <f>_xlfn.IFS(SUM(C29:E29)&lt;1,"",SUM(C29:E29)&gt;=1,SUM($C$6:E29))</f>
        <v>8606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130</v>
      </c>
      <c r="M29">
        <f>IF(COUNT($C$6:E29)&gt;=1,TRUNC(SUM($C$6:E29)/COUNT($C$6:E29)),0)</f>
        <v>130</v>
      </c>
      <c r="N29">
        <f>IF(COUNT($C$6:E29)&lt;=6,0,TRUNC((230-M28)*0.9))</f>
        <v>90</v>
      </c>
      <c r="O29">
        <f>_xlfn.IFS(SUM(C29:E29)&lt;1,"",COUNT($C$6:E29)&gt;9,TRUNC((230-M28)*(0.9)),COUNT($C$6:E29)&lt;=9,0)</f>
        <v>90</v>
      </c>
      <c r="P29">
        <f>_xlfn.IFS(SUM(C29:E29)&lt;1,"",COUNT($C$6:E29)&gt;9,N29*3+H29,COUNT($C$6:E29)&lt;=9,0)</f>
        <v>723</v>
      </c>
      <c r="Q29">
        <f t="shared" si="1"/>
        <v>453</v>
      </c>
      <c r="R29">
        <f t="shared" si="2"/>
        <v>184</v>
      </c>
      <c r="S29">
        <f>IF(COUNT($C$6:E29)&gt;9,IF(P29=MAX($P$6:$P$35),P29," "),"")</f>
        <v>723</v>
      </c>
      <c r="T29">
        <f t="shared" si="3"/>
        <v>274</v>
      </c>
      <c r="V29">
        <f>IF(COUNT(C29:E29)&lt;1,0,IF(COUNT($C$6:E29)&gt;9,C29+N29,0))</f>
        <v>210</v>
      </c>
      <c r="W29">
        <f>IF(COUNT(C29:E29)&lt;1,0,IF(COUNT($C$6:E29)&gt;9,D29+N29,0))</f>
        <v>274</v>
      </c>
      <c r="X29">
        <f>IF(COUNT(C29:E29)&lt;1,0,IF(COUNT($C$6:E29)&gt;9,E29+N29,0))</f>
        <v>239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137</v>
      </c>
      <c r="D30">
        <v>124</v>
      </c>
      <c r="E30">
        <v>155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416</v>
      </c>
      <c r="I30">
        <f t="shared" si="5"/>
        <v>138</v>
      </c>
      <c r="J30">
        <f>_xlfn.IFS(SUM(C30:E30)&lt;1,"",SUM(C30:E30)&gt;=1,SUM($C$6:E30))</f>
        <v>9022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130</v>
      </c>
      <c r="M30">
        <f>IF(COUNT($C$6:E30)&gt;=1,TRUNC(SUM($C$6:E30)/COUNT($C$6:E30)),0)</f>
        <v>130</v>
      </c>
      <c r="N30">
        <f>IF(COUNT($C$6:E30)&lt;=6,0,TRUNC((230-M29)*0.9))</f>
        <v>90</v>
      </c>
      <c r="O30">
        <f>_xlfn.IFS(SUM(C30:E30)&lt;1,"",COUNT($C$6:E30)&gt;9,TRUNC((230-M29)*(0.9)),COUNT($C$6:E30)&lt;=9,0)</f>
        <v>90</v>
      </c>
      <c r="P30">
        <f>_xlfn.IFS(SUM(C30:E30)&lt;1,"",COUNT($C$6:E30)&gt;9,N30*3+H30,COUNT($C$6:E30)&lt;=9,0)</f>
        <v>686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227</v>
      </c>
      <c r="W30">
        <f>IF(COUNT(C30:E30)&lt;1,0,IF(COUNT($C$6:E30)&gt;9,D30+N30,0))</f>
        <v>214</v>
      </c>
      <c r="X30">
        <f>IF(COUNT(C30:E30)&lt;1,0,IF(COUNT($C$6:E30)&gt;9,E30+N30,0))</f>
        <v>245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135</v>
      </c>
      <c r="D31">
        <v>132</v>
      </c>
      <c r="E31">
        <v>139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406</v>
      </c>
      <c r="I31">
        <f t="shared" si="5"/>
        <v>135</v>
      </c>
      <c r="J31">
        <f>_xlfn.IFS(SUM(C31:E31)&lt;1,"",SUM(C31:E31)&gt;=1,SUM($C$6:E31))</f>
        <v>9428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130</v>
      </c>
      <c r="M31">
        <f>IF(COUNT($C$6:E31)&gt;=1,TRUNC(SUM($C$6:E31)/COUNT($C$6:E31)),0)</f>
        <v>130</v>
      </c>
      <c r="N31">
        <f>IF(COUNT($C$6:E31)&lt;=6,0,TRUNC((230-M30)*0.9))</f>
        <v>90</v>
      </c>
      <c r="O31">
        <f>_xlfn.IFS(SUM(C31:E31)&lt;1,"",COUNT($C$6:E31)&gt;9,TRUNC((230-M30)*(0.9)),COUNT($C$6:E31)&lt;=9,0)</f>
        <v>90</v>
      </c>
      <c r="P31">
        <f>_xlfn.IFS(SUM(C31:E31)&lt;1,"",COUNT($C$6:E31)&gt;9,N31*3+H31,COUNT($C$6:E31)&lt;=9,0)</f>
        <v>676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225</v>
      </c>
      <c r="W31">
        <f>IF(COUNT(C31:E31)&lt;1,0,IF(COUNT($C$6:E31)&gt;9,D31+N31,0))</f>
        <v>222</v>
      </c>
      <c r="X31">
        <f>IF(COUNT(C31:E31)&lt;1,0,IF(COUNT($C$6:E31)&gt;9,E31+N31,0))</f>
        <v>229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112</v>
      </c>
      <c r="D32">
        <v>140</v>
      </c>
      <c r="E32">
        <v>120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372</v>
      </c>
      <c r="I32">
        <f t="shared" si="5"/>
        <v>124</v>
      </c>
      <c r="J32">
        <f>_xlfn.IFS(SUM(C32:E32)&lt;1,"",SUM(C32:E32)&gt;=1,SUM($C$6:E32))</f>
        <v>9800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130</v>
      </c>
      <c r="M32">
        <f>IF(COUNT($C$6:E32)&gt;=1,TRUNC(SUM($C$6:E32)/COUNT($C$6:E32)),0)</f>
        <v>130</v>
      </c>
      <c r="N32">
        <f>IF(COUNT($C$6:E32)&lt;=6,0,TRUNC((230-M31)*0.9))</f>
        <v>90</v>
      </c>
      <c r="O32">
        <f>_xlfn.IFS(SUM(C32:E32)&lt;1,"",COUNT($C$6:E32)&gt;9,TRUNC((230-M31)*(0.9)),COUNT($C$6:E32)&lt;=9,0)</f>
        <v>90</v>
      </c>
      <c r="P32">
        <f>_xlfn.IFS(SUM(C32:E32)&lt;1,"",COUNT($C$6:E32)&gt;9,N32*3+H32,COUNT($C$6:E32)&lt;=9,0)</f>
        <v>642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202</v>
      </c>
      <c r="W32">
        <f>IF(COUNT(C32:E32)&lt;1,0,IF(COUNT($C$6:E32)&gt;9,D32+N32,0))</f>
        <v>230</v>
      </c>
      <c r="X32">
        <f>IF(COUNT(C32:E32)&lt;1,0,IF(COUNT($C$6:E32)&gt;9,E32+N32,0))</f>
        <v>210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130</v>
      </c>
      <c r="N33">
        <f>IF(COUNT($C$6:E33)&lt;=6,0,TRUNC((230-M32)*0.9))</f>
        <v>90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1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134</v>
      </c>
      <c r="D34">
        <v>106</v>
      </c>
      <c r="E34">
        <v>151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391</v>
      </c>
      <c r="I34">
        <f t="shared" si="5"/>
        <v>130</v>
      </c>
      <c r="J34">
        <f>_xlfn.IFS(SUM(C34:E34)&lt;1,"",SUM(C34:E34)&gt;=1,SUM($C$6:E34))</f>
        <v>10191</v>
      </c>
      <c r="K34">
        <f>_xlfn.IFS(COUNT(C34:E34)&lt;1,"",COUNT($C$6:E34)&gt;=1,COUNT($C$6:E34))</f>
        <v>78</v>
      </c>
      <c r="L34">
        <f>_xlfn.IFS(COUNT(C34:E34)&lt;1,"",AND(COUNT($C$6:E34)&lt;=9,$C$4&gt;1),$C$4,COUNT(C34:E34)&gt;=1,M34)</f>
        <v>130</v>
      </c>
      <c r="M34">
        <f>IF(COUNT($C$6:E34)&gt;=1,TRUNC(SUM($C$6:E34)/COUNT($C$6:E34)),0)</f>
        <v>130</v>
      </c>
      <c r="N34">
        <f>IF(COUNT($C$6:E34)&lt;=6,0,TRUNC((230-M33)*0.9))</f>
        <v>90</v>
      </c>
      <c r="O34">
        <f>_xlfn.IFS(SUM(C34:E34)&lt;1,"",COUNT($C$6:E34)&gt;9,TRUNC((230-M33)*(0.9)),COUNT($C$6:E34)&lt;=9,0)</f>
        <v>90</v>
      </c>
      <c r="P34">
        <f>_xlfn.IFS(SUM(C34:E34)&lt;1,"",COUNT($C$6:E34)&gt;9,N34*3+H34,COUNT($C$6:E34)&lt;=9,0)</f>
        <v>661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224</v>
      </c>
      <c r="W34">
        <f>IF(COUNT(C34:E34)&lt;1,0,IF(COUNT($C$6:E34)&gt;9,D34+N34,0))</f>
        <v>196</v>
      </c>
      <c r="X34">
        <f>IF(COUNT(C34:E34)&lt;1,0,IF(COUNT($C$6:E34)&gt;9,E34+N34,0))</f>
        <v>241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167</v>
      </c>
      <c r="D35">
        <v>113</v>
      </c>
      <c r="E35">
        <v>132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412</v>
      </c>
      <c r="I35">
        <f t="shared" si="5"/>
        <v>137</v>
      </c>
      <c r="J35">
        <f>_xlfn.IFS(SUM(C35:E35)&lt;1,"",SUM(C35:E35)&gt;=1,SUM($C$6:E35))</f>
        <v>10603</v>
      </c>
      <c r="K35">
        <f>_xlfn.IFS(COUNT(C35:E35)&lt;1,"",COUNT($C$6:E35)&gt;=1,COUNT($C$6:E35))</f>
        <v>81</v>
      </c>
      <c r="L35">
        <f>_xlfn.IFS(COUNT(C35:E35)&lt;1,"",AND(COUNT($C$6:E35)&lt;=9,$C$4&gt;1),$C$4,COUNT(C35:E35)&gt;=1,M35)</f>
        <v>130</v>
      </c>
      <c r="M35">
        <f>IF(COUNT($C$6:E35)&gt;=1,TRUNC(SUM($C$6:E35)/COUNT($C$6:E35)),0)</f>
        <v>130</v>
      </c>
      <c r="N35">
        <f>IF(COUNT($C$6:E35)&lt;=6,0,TRUNC((230-M34)*0.9))</f>
        <v>90</v>
      </c>
      <c r="O35">
        <f>_xlfn.IFS(SUM(C35:E35)&lt;1,"",COUNT($C$6:E35)&gt;9,TRUNC((230-M34)*(0.9)),COUNT($C$6:E35)&lt;=9,0)</f>
        <v>90</v>
      </c>
      <c r="P35">
        <f>_xlfn.IFS(SUM(C35:E35)&lt;1,"",COUNT($C$6:E35)&gt;9,N35*3+H35,COUNT($C$6:E35)&lt;=9,0)</f>
        <v>682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257</v>
      </c>
      <c r="W35">
        <f>IF(COUNT(C35:E35)&lt;1,0,IF(COUNT($C$6:E35)&gt;9,D35+N35,0))</f>
        <v>203</v>
      </c>
      <c r="X35">
        <f>IF(COUNT(C35:E35)&lt;1,0,IF(COUNT($C$6:E35)&gt;9,E35+N35,0))</f>
        <v>222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128.81481481481481</v>
      </c>
      <c r="D36" s="2">
        <f>(IF(COUNT(D6:D35)=0," ",(SUM(D6:D35))/COUNT(D6:D35)))</f>
        <v>133.62962962962962</v>
      </c>
      <c r="E36" s="2">
        <f>(IF(COUNT(E6:E35)=0," ",(SUM(E6:E35))/COUNT(E6:E35)))</f>
        <v>130.25925925925927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598F-3B94-4D31-A709-0BE448011444}">
  <sheetPr codeName="Sheet33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68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139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195</v>
      </c>
      <c r="W5">
        <f>MAX(V6:X35)</f>
        <v>273</v>
      </c>
    </row>
    <row r="6" spans="1:29" x14ac:dyDescent="0.2">
      <c r="A6" t="s">
        <v>7</v>
      </c>
      <c r="B6" s="7">
        <f>Calendar!B6</f>
        <v>43348</v>
      </c>
      <c r="C6">
        <v>118</v>
      </c>
      <c r="D6">
        <v>132</v>
      </c>
      <c r="E6">
        <v>173</v>
      </c>
      <c r="H6">
        <f t="shared" ref="H6:H35" si="0">IF(COUNT(C6:E6)&lt;1," ",SUM(C6:E6))</f>
        <v>423</v>
      </c>
      <c r="I6">
        <f>IF(COUNT(C6:E6)&lt;1," ",TRUNC(H6/COUNT(C6:E6)))</f>
        <v>141</v>
      </c>
      <c r="J6">
        <f>_xlfn.IFS(SUM(C6:E6)&lt;1,"",SUM(C6:E6)&gt;=1,SUM($C$6:E6))</f>
        <v>423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139</v>
      </c>
      <c r="M6">
        <f>IF(COUNT($C$6:E6)&gt;=1,TRUNC(SUM($C$6:E6)/COUNT($C$6:E6)),0)</f>
        <v>141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166</v>
      </c>
      <c r="D7">
        <v>90</v>
      </c>
      <c r="E7">
        <v>160</v>
      </c>
      <c r="H7">
        <f t="shared" si="0"/>
        <v>416</v>
      </c>
      <c r="I7">
        <f t="shared" ref="I7:I35" si="5">IF(COUNT(C7:E7)&lt;1," ",TRUNC(H7/COUNT(C7:E7)))</f>
        <v>138</v>
      </c>
      <c r="J7">
        <f>_xlfn.IFS(SUM(C7:E7)&lt;1,"",SUM(C7:E7)&gt;=1,SUM($C$6:E7))</f>
        <v>839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139</v>
      </c>
      <c r="M7">
        <f>IF(COUNT($C$6:E7)&gt;=1,TRUNC(SUM($C$6:E7)/COUNT($C$6:E7)),0)</f>
        <v>139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165</v>
      </c>
      <c r="D8">
        <v>168</v>
      </c>
      <c r="E8">
        <v>126</v>
      </c>
      <c r="H8">
        <f t="shared" si="0"/>
        <v>459</v>
      </c>
      <c r="I8">
        <f t="shared" si="5"/>
        <v>153</v>
      </c>
      <c r="J8">
        <f>_xlfn.IFS(SUM(C8:E8)&lt;1,"",SUM(C8:E8)&gt;=1,SUM($C$6:E8))</f>
        <v>1298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139</v>
      </c>
      <c r="M8">
        <f>IF(COUNT($C$6:E8)&gt;=1,TRUNC(SUM($C$6:E8)/COUNT($C$6:E8)),0)</f>
        <v>144</v>
      </c>
      <c r="N8">
        <f>IF(COUNT($C$6:E8)&lt;=6,0,TRUNC((230-M7)*0.9))</f>
        <v>81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139</v>
      </c>
      <c r="D9">
        <v>130</v>
      </c>
      <c r="E9">
        <v>155</v>
      </c>
      <c r="H9">
        <f t="shared" si="0"/>
        <v>424</v>
      </c>
      <c r="I9">
        <f t="shared" si="5"/>
        <v>141</v>
      </c>
      <c r="J9">
        <f>_xlfn.IFS(SUM(C9:E9)&lt;1,"",SUM(C9:E9)&gt;=1,SUM($C$6:E9))</f>
        <v>1722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143</v>
      </c>
      <c r="M9">
        <f>IF(COUNT($C$6:E9)&gt;=1,TRUNC(SUM($C$6:E9)/COUNT($C$6:E9)),0)</f>
        <v>143</v>
      </c>
      <c r="N9">
        <f>IF(COUNT($C$6:E9)&lt;=6,0,TRUNC((230-M8)*0.9))</f>
        <v>77</v>
      </c>
      <c r="O9">
        <f>_xlfn.IFS(SUM(C9:E9)&lt;1,"",COUNT($C$6:E9)&gt;9,TRUNC((230-M8)*(0.9)),COUNT($C$6:E9)&lt;=9,0)</f>
        <v>77</v>
      </c>
      <c r="P9">
        <f>_xlfn.IFS(SUM(C9:E9)&lt;1,"",COUNT($C$6:E9)&gt;9,N9*3+H9,COUNT($C$6:E9)&lt;=9,0)</f>
        <v>655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216</v>
      </c>
      <c r="W9">
        <f>IF(COUNT(C9:E9)&lt;1,0,IF(COUNT($C$6:E9)&gt;9,D9+N9,0))</f>
        <v>207</v>
      </c>
      <c r="X9">
        <f>IF(COUNT(C9:E9)&lt;1,0,IF(COUNT($C$6:E9)&gt;9,E9+N9,0))</f>
        <v>232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132</v>
      </c>
      <c r="D10">
        <v>123</v>
      </c>
      <c r="E10">
        <v>171</v>
      </c>
      <c r="F10" t="str">
        <f>IF(COUNT(C10:E10)&lt;1," ",IF(AND(C10&gt;M9,D10&gt;M9,E10&gt;M9,COUNT($C$6:E9)&gt;=12),"*"," "))</f>
        <v xml:space="preserve"> </v>
      </c>
      <c r="H10">
        <f t="shared" si="0"/>
        <v>426</v>
      </c>
      <c r="I10">
        <f t="shared" si="5"/>
        <v>142</v>
      </c>
      <c r="J10">
        <f>_xlfn.IFS(SUM(C10:E10)&lt;1,"",SUM(C10:E10)&gt;=1,SUM($C$6:E10))</f>
        <v>2148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143</v>
      </c>
      <c r="M10">
        <f>IF(COUNT($C$6:E10)&gt;=1,TRUNC(SUM($C$6:E10)/COUNT($C$6:E10)),0)</f>
        <v>143</v>
      </c>
      <c r="N10">
        <f>IF(COUNT($C$6:E10)&lt;=6,0,TRUNC((230-M9)*0.9))</f>
        <v>78</v>
      </c>
      <c r="O10">
        <f>_xlfn.IFS(SUM(C10:E10)&lt;1,"",COUNT($C$6:E10)&gt;9,TRUNC((230-M9)*(0.9)),COUNT($C$6:E10)&lt;=9,0)</f>
        <v>78</v>
      </c>
      <c r="P10">
        <f>_xlfn.IFS(SUM(C10:E10)&lt;1,"",COUNT($C$6:E10)&gt;9,N10*3+H10,COUNT($C$6:E10)&lt;=9,0)</f>
        <v>660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210</v>
      </c>
      <c r="W10">
        <f>IF(COUNT(C10:E10)&lt;1,0,IF(COUNT($C$6:E10)&gt;9,D10+N10,0))</f>
        <v>201</v>
      </c>
      <c r="X10">
        <f>IF(COUNT(C10:E10)&lt;1,0,IF(COUNT($C$6:E10)&gt;9,E10+N10,0))</f>
        <v>249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144</v>
      </c>
      <c r="D11">
        <v>109</v>
      </c>
      <c r="E11">
        <v>136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389</v>
      </c>
      <c r="I11">
        <f t="shared" si="5"/>
        <v>129</v>
      </c>
      <c r="J11">
        <f>_xlfn.IFS(SUM(C11:E11)&lt;1,"",SUM(C11:E11)&gt;=1,SUM($C$6:E11))</f>
        <v>2537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140</v>
      </c>
      <c r="M11">
        <f>IF(COUNT($C$6:E11)&gt;=1,TRUNC(SUM($C$6:E11)/COUNT($C$6:E11)),0)</f>
        <v>140</v>
      </c>
      <c r="N11">
        <f>IF(COUNT($C$6:E11)&lt;=6,0,TRUNC((230-M10)*0.9))</f>
        <v>78</v>
      </c>
      <c r="O11">
        <f>_xlfn.IFS(SUM(C11:E11)&lt;1,"",COUNT($C$6:E11)&gt;9,TRUNC((230-M10)*(0.9)),COUNT($C$6:E11)&lt;=9,0)</f>
        <v>78</v>
      </c>
      <c r="P11">
        <f>_xlfn.IFS(SUM(C11:E11)&lt;1,"",COUNT($C$6:E11)&gt;9,N11*3+H11,COUNT($C$6:E11)&lt;=9,0)</f>
        <v>623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222</v>
      </c>
      <c r="W11">
        <f>IF(COUNT(C11:E11)&lt;1,0,IF(COUNT($C$6:E11)&gt;9,D11+N11,0))</f>
        <v>187</v>
      </c>
      <c r="X11">
        <f>IF(COUNT(C11:E11)&lt;1,0,IF(COUNT($C$6:E11)&gt;9,E11+N11,0))</f>
        <v>214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151</v>
      </c>
      <c r="D12">
        <v>170</v>
      </c>
      <c r="E12">
        <v>116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437</v>
      </c>
      <c r="I12">
        <f t="shared" si="5"/>
        <v>145</v>
      </c>
      <c r="J12">
        <f>_xlfn.IFS(SUM(C12:E12)&lt;1,"",SUM(C12:E12)&gt;=1,SUM($C$6:E12))</f>
        <v>2974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141</v>
      </c>
      <c r="M12">
        <f>IF(COUNT($C$6:E12)&gt;=1,TRUNC(SUM($C$6:E12)/COUNT($C$6:E12)),0)</f>
        <v>141</v>
      </c>
      <c r="N12">
        <f>IF(COUNT($C$6:E12)&lt;=6,0,TRUNC((230-M11)*0.9))</f>
        <v>81</v>
      </c>
      <c r="O12">
        <f>_xlfn.IFS(SUM(C12:E12)&lt;1,"",COUNT($C$6:E12)&gt;9,TRUNC((230-M11)*(0.9)),COUNT($C$6:E12)&lt;=9,0)</f>
        <v>81</v>
      </c>
      <c r="P12">
        <f>_xlfn.IFS(SUM(C12:E12)&lt;1,"",COUNT($C$6:E12)&gt;9,N12*3+H12,COUNT($C$6:E12)&lt;=9,0)</f>
        <v>680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232</v>
      </c>
      <c r="W12">
        <f>IF(COUNT(C12:E12)&lt;1,0,IF(COUNT($C$6:E12)&gt;9,D12+N12,0))</f>
        <v>251</v>
      </c>
      <c r="X12">
        <f>IF(COUNT(C12:E12)&lt;1,0,IF(COUNT($C$6:E12)&gt;9,E12+N12,0))</f>
        <v>197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107</v>
      </c>
      <c r="D13">
        <v>140</v>
      </c>
      <c r="E13">
        <v>139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386</v>
      </c>
      <c r="I13">
        <f t="shared" si="5"/>
        <v>128</v>
      </c>
      <c r="J13">
        <f>_xlfn.IFS(SUM(C13:E13)&lt;1,"",SUM(C13:E13)&gt;=1,SUM($C$6:E13))</f>
        <v>3360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140</v>
      </c>
      <c r="M13">
        <f>IF(COUNT($C$6:E13)&gt;=1,TRUNC(SUM($C$6:E13)/COUNT($C$6:E13)),0)</f>
        <v>140</v>
      </c>
      <c r="N13">
        <f>IF(COUNT($C$6:E13)&lt;=6,0,TRUNC((230-M12)*0.9))</f>
        <v>80</v>
      </c>
      <c r="O13">
        <f>_xlfn.IFS(SUM(C13:E13)&lt;1,"",COUNT($C$6:E13)&gt;9,TRUNC((230-M12)*(0.9)),COUNT($C$6:E13)&lt;=9,0)</f>
        <v>80</v>
      </c>
      <c r="P13">
        <f>_xlfn.IFS(SUM(C13:E13)&lt;1,"",COUNT($C$6:E13)&gt;9,N13*3+H13,COUNT($C$6:E13)&lt;=9,0)</f>
        <v>626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187</v>
      </c>
      <c r="W13">
        <f>IF(COUNT(C13:E13)&lt;1,0,IF(COUNT($C$6:E13)&gt;9,D13+N13,0))</f>
        <v>220</v>
      </c>
      <c r="X13">
        <f>IF(COUNT(C13:E13)&lt;1,0,IF(COUNT($C$6:E13)&gt;9,E13+N13,0))</f>
        <v>219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169</v>
      </c>
      <c r="D14">
        <v>119</v>
      </c>
      <c r="E14">
        <v>148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436</v>
      </c>
      <c r="I14">
        <f t="shared" si="5"/>
        <v>145</v>
      </c>
      <c r="J14">
        <f>_xlfn.IFS(SUM(C14:E14)&lt;1,"",SUM(C14:E14)&gt;=1,SUM($C$6:E14))</f>
        <v>3796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140</v>
      </c>
      <c r="M14">
        <f>IF(COUNT($C$6:E14)&gt;=1,TRUNC(SUM($C$6:E14)/COUNT($C$6:E14)),0)</f>
        <v>140</v>
      </c>
      <c r="N14">
        <f>IF(COUNT($C$6:E14)&lt;=6,0,TRUNC((230-M13)*0.9))</f>
        <v>81</v>
      </c>
      <c r="O14">
        <f>_xlfn.IFS(SUM(C14:E14)&lt;1,"",COUNT($C$6:E14)&gt;9,TRUNC((230-M13)*(0.9)),COUNT($C$6:E14)&lt;=9,0)</f>
        <v>81</v>
      </c>
      <c r="P14">
        <f>_xlfn.IFS(SUM(C14:E14)&lt;1,"",COUNT($C$6:E14)&gt;9,N14*3+H14,COUNT($C$6:E14)&lt;=9,0)</f>
        <v>679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250</v>
      </c>
      <c r="W14">
        <f>IF(COUNT(C14:E14)&lt;1,0,IF(COUNT($C$6:E14)&gt;9,D14+N14,0))</f>
        <v>200</v>
      </c>
      <c r="X14">
        <f>IF(COUNT(C14:E14)&lt;1,0,IF(COUNT($C$6:E14)&gt;9,E14+N14,0))</f>
        <v>229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140</v>
      </c>
      <c r="N15">
        <f>IF(COUNT($C$6:E15)&lt;=6,0,TRUNC((230-M14)*0.9))</f>
        <v>81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130</v>
      </c>
      <c r="D16">
        <v>169</v>
      </c>
      <c r="E16">
        <v>168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467</v>
      </c>
      <c r="I16">
        <f t="shared" si="5"/>
        <v>155</v>
      </c>
      <c r="J16">
        <f>_xlfn.IFS(SUM(C16:E16)&lt;1,"",SUM(C16:E16)&gt;=1,SUM($C$6:E16))</f>
        <v>4263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142</v>
      </c>
      <c r="M16">
        <f>IF(COUNT($C$6:E16)&gt;=1,TRUNC(SUM($C$6:E16)/COUNT($C$6:E16)),0)</f>
        <v>142</v>
      </c>
      <c r="N16">
        <f>IF(COUNT($C$6:E16)&lt;=6,0,TRUNC((230-M15)*0.9))</f>
        <v>81</v>
      </c>
      <c r="O16">
        <f>_xlfn.IFS(SUM(C16:E16)&lt;1,"",COUNT($C$6:E16)&gt;9,TRUNC((230-M15)*(0.9)),COUNT($C$6:E16)&lt;=9,0)</f>
        <v>81</v>
      </c>
      <c r="P16">
        <f>_xlfn.IFS(SUM(C16:E16)&lt;1,"",COUNT($C$6:E16)&gt;9,N16*3+H16,COUNT($C$6:E16)&lt;=9,0)</f>
        <v>710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211</v>
      </c>
      <c r="W16">
        <f>IF(COUNT(C16:E16)&lt;1,0,IF(COUNT($C$6:E16)&gt;9,D16+N16,0))</f>
        <v>250</v>
      </c>
      <c r="X16">
        <f>IF(COUNT(C16:E16)&lt;1,0,IF(COUNT($C$6:E16)&gt;9,E16+N16,0))</f>
        <v>249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146</v>
      </c>
      <c r="D17">
        <v>151</v>
      </c>
      <c r="E17">
        <v>134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431</v>
      </c>
      <c r="I17">
        <f t="shared" si="5"/>
        <v>143</v>
      </c>
      <c r="J17">
        <f>_xlfn.IFS(SUM(C17:E17)&lt;1,"",SUM(C17:E17)&gt;=1,SUM($C$6:E17))</f>
        <v>4694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142</v>
      </c>
      <c r="M17">
        <f>IF(COUNT($C$6:E17)&gt;=1,TRUNC(SUM($C$6:E17)/COUNT($C$6:E17)),0)</f>
        <v>142</v>
      </c>
      <c r="N17">
        <f>IF(COUNT($C$6:E17)&lt;=6,0,TRUNC((230-M16)*0.9))</f>
        <v>79</v>
      </c>
      <c r="O17">
        <f>_xlfn.IFS(SUM(C17:E17)&lt;1,"",COUNT($C$6:E17)&gt;9,TRUNC((230-M16)*(0.9)),COUNT($C$6:E17)&lt;=9,0)</f>
        <v>79</v>
      </c>
      <c r="P17">
        <f>_xlfn.IFS(SUM(C17:E17)&lt;1,"",COUNT($C$6:E17)&gt;9,N17*3+H17,COUNT($C$6:E17)&lt;=9,0)</f>
        <v>668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225</v>
      </c>
      <c r="W17">
        <f>IF(COUNT(C17:E17)&lt;1,0,IF(COUNT($C$6:E17)&gt;9,D17+N17,0))</f>
        <v>230</v>
      </c>
      <c r="X17">
        <f>IF(COUNT(C17:E17)&lt;1,0,IF(COUNT($C$6:E17)&gt;9,E17+N17,0))</f>
        <v>213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145</v>
      </c>
      <c r="D18">
        <v>150</v>
      </c>
      <c r="E18">
        <v>133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428</v>
      </c>
      <c r="I18">
        <f t="shared" si="5"/>
        <v>142</v>
      </c>
      <c r="J18">
        <f>_xlfn.IFS(SUM(C18:E18)&lt;1,"",SUM(C18:E18)&gt;=1,SUM($C$6:E18))</f>
        <v>5122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142</v>
      </c>
      <c r="M18">
        <f>IF(COUNT($C$6:E18)&gt;=1,TRUNC(SUM($C$6:E18)/COUNT($C$6:E18)),0)</f>
        <v>142</v>
      </c>
      <c r="N18">
        <f>IF(COUNT($C$6:E18)&lt;=6,0,TRUNC((230-M17)*0.9))</f>
        <v>79</v>
      </c>
      <c r="O18">
        <f>_xlfn.IFS(SUM(C18:E18)&lt;1,"",COUNT($C$6:E18)&gt;9,TRUNC((230-M17)*(0.9)),COUNT($C$6:E18)&lt;=9,0)</f>
        <v>79</v>
      </c>
      <c r="P18">
        <f>_xlfn.IFS(SUM(C18:E18)&lt;1,"",COUNT($C$6:E18)&gt;9,N18*3+H18,COUNT($C$6:E18)&lt;=9,0)</f>
        <v>665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224</v>
      </c>
      <c r="W18">
        <f>IF(COUNT(C18:E18)&lt;1,0,IF(COUNT($C$6:E18)&gt;9,D18+N18,0))</f>
        <v>229</v>
      </c>
      <c r="X18">
        <f>IF(COUNT(C18:E18)&lt;1,0,IF(COUNT($C$6:E18)&gt;9,E18+N18,0))</f>
        <v>212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162</v>
      </c>
      <c r="D19">
        <v>154</v>
      </c>
      <c r="E19">
        <v>148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464</v>
      </c>
      <c r="I19">
        <f t="shared" si="5"/>
        <v>154</v>
      </c>
      <c r="J19">
        <f>_xlfn.IFS(SUM(C19:E19)&lt;1,"",SUM(C19:E19)&gt;=1,SUM($C$6:E19))</f>
        <v>5586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143</v>
      </c>
      <c r="M19">
        <f>IF(COUNT($C$6:E19)&gt;=1,TRUNC(SUM($C$6:E19)/COUNT($C$6:E19)),0)</f>
        <v>143</v>
      </c>
      <c r="N19">
        <f>IF(COUNT($C$6:E19)&lt;=6,0,TRUNC((230-M18)*0.9))</f>
        <v>79</v>
      </c>
      <c r="O19">
        <f>_xlfn.IFS(SUM(C19:E19)&lt;1,"",COUNT($C$6:E19)&gt;9,TRUNC((230-M18)*(0.9)),COUNT($C$6:E19)&lt;=9,0)</f>
        <v>79</v>
      </c>
      <c r="P19">
        <f>_xlfn.IFS(SUM(C19:E19)&lt;1,"",COUNT($C$6:E19)&gt;9,N19*3+H19,COUNT($C$6:E19)&lt;=9,0)</f>
        <v>701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241</v>
      </c>
      <c r="W19">
        <f>IF(COUNT(C19:E19)&lt;1,0,IF(COUNT($C$6:E19)&gt;9,D19+N19,0))</f>
        <v>233</v>
      </c>
      <c r="X19">
        <f>IF(COUNT(C19:E19)&lt;1,0,IF(COUNT($C$6:E19)&gt;9,E19+N19,0))</f>
        <v>227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142</v>
      </c>
      <c r="D20">
        <v>138</v>
      </c>
      <c r="E20">
        <v>157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437</v>
      </c>
      <c r="I20">
        <f t="shared" si="5"/>
        <v>145</v>
      </c>
      <c r="J20">
        <f>_xlfn.IFS(SUM(C20:E20)&lt;1,"",SUM(C20:E20)&gt;=1,SUM($C$6:E20))</f>
        <v>6023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143</v>
      </c>
      <c r="M20">
        <f>IF(COUNT($C$6:E20)&gt;=1,TRUNC(SUM($C$6:E20)/COUNT($C$6:E20)),0)</f>
        <v>143</v>
      </c>
      <c r="N20">
        <f>IF(COUNT($C$6:E20)&lt;=6,0,TRUNC((230-M19)*0.9))</f>
        <v>78</v>
      </c>
      <c r="O20">
        <f>_xlfn.IFS(SUM(C20:E20)&lt;1,"",COUNT($C$6:E20)&gt;9,TRUNC((230-M19)*(0.9)),COUNT($C$6:E20)&lt;=9,0)</f>
        <v>78</v>
      </c>
      <c r="P20">
        <f>_xlfn.IFS(SUM(C20:E20)&lt;1,"",COUNT($C$6:E20)&gt;9,N20*3+H20,COUNT($C$6:E20)&lt;=9,0)</f>
        <v>671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220</v>
      </c>
      <c r="W20">
        <f>IF(COUNT(C20:E20)&lt;1,0,IF(COUNT($C$6:E20)&gt;9,D20+N20,0))</f>
        <v>216</v>
      </c>
      <c r="X20">
        <f>IF(COUNT(C20:E20)&lt;1,0,IF(COUNT($C$6:E20)&gt;9,E20+N20,0))</f>
        <v>235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132</v>
      </c>
      <c r="D21">
        <v>151</v>
      </c>
      <c r="E21">
        <v>122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405</v>
      </c>
      <c r="I21">
        <f t="shared" si="5"/>
        <v>135</v>
      </c>
      <c r="J21">
        <f>_xlfn.IFS(SUM(C21:E21)&lt;1,"",SUM(C21:E21)&gt;=1,SUM($C$6:E21))</f>
        <v>6428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142</v>
      </c>
      <c r="M21">
        <f>IF(COUNT($C$6:E21)&gt;=1,TRUNC(SUM($C$6:E21)/COUNT($C$6:E21)),0)</f>
        <v>142</v>
      </c>
      <c r="N21">
        <f>IF(COUNT($C$6:E21)&lt;=6,0,TRUNC((230-M20)*0.9))</f>
        <v>78</v>
      </c>
      <c r="O21">
        <f>_xlfn.IFS(SUM(C21:E21)&lt;1,"",COUNT($C$6:E21)&gt;9,TRUNC((230-M20)*(0.9)),COUNT($C$6:E21)&lt;=9,0)</f>
        <v>78</v>
      </c>
      <c r="P21">
        <f>_xlfn.IFS(SUM(C21:E21)&lt;1,"",COUNT($C$6:E21)&gt;9,N21*3+H21,COUNT($C$6:E21)&lt;=9,0)</f>
        <v>639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210</v>
      </c>
      <c r="W21">
        <f>IF(COUNT(C21:E21)&lt;1,0,IF(COUNT($C$6:E21)&gt;9,D21+N21,0))</f>
        <v>229</v>
      </c>
      <c r="X21">
        <f>IF(COUNT(C21:E21)&lt;1,0,IF(COUNT($C$6:E21)&gt;9,E21+N21,0))</f>
        <v>200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142</v>
      </c>
      <c r="N22">
        <f>IF(COUNT($C$6:E22)&lt;=6,0,TRUNC((230-M21)*0.9))</f>
        <v>79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105</v>
      </c>
      <c r="D23">
        <v>156</v>
      </c>
      <c r="E23">
        <v>175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436</v>
      </c>
      <c r="I23">
        <f t="shared" si="5"/>
        <v>145</v>
      </c>
      <c r="J23">
        <f>_xlfn.IFS(SUM(C23:E23)&lt;1,"",SUM(C23:E23)&gt;=1,SUM($C$6:E23))</f>
        <v>6864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143</v>
      </c>
      <c r="M23">
        <f>IF(COUNT($C$6:E23)&gt;=1,TRUNC(SUM($C$6:E23)/COUNT($C$6:E23)),0)</f>
        <v>143</v>
      </c>
      <c r="N23">
        <f>IF(COUNT($C$6:E23)&lt;=6,0,TRUNC((230-M22)*0.9))</f>
        <v>79</v>
      </c>
      <c r="O23">
        <f>_xlfn.IFS(SUM(C23:E23)&lt;1,"",COUNT($C$6:E23)&gt;9,TRUNC((230-M22)*(0.9)),COUNT($C$6:E23)&lt;=9,0)</f>
        <v>79</v>
      </c>
      <c r="P23">
        <f>_xlfn.IFS(SUM(C23:E23)&lt;1,"",COUNT($C$6:E23)&gt;9,N23*3+H23,COUNT($C$6:E23)&lt;=9,0)</f>
        <v>673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184</v>
      </c>
      <c r="W23">
        <f>IF(COUNT(C23:E23)&lt;1,0,IF(COUNT($C$6:E23)&gt;9,D23+N23,0))</f>
        <v>235</v>
      </c>
      <c r="X23">
        <f>IF(COUNT(C23:E23)&lt;1,0,IF(COUNT($C$6:E23)&gt;9,E23+N23,0))</f>
        <v>254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137</v>
      </c>
      <c r="D24">
        <v>120</v>
      </c>
      <c r="E24">
        <v>159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416</v>
      </c>
      <c r="I24">
        <f t="shared" si="5"/>
        <v>138</v>
      </c>
      <c r="J24">
        <f>_xlfn.IFS(SUM(C24:E24)&lt;1,"",SUM(C24:E24)&gt;=1,SUM($C$6:E24))</f>
        <v>7280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142</v>
      </c>
      <c r="M24">
        <f>IF(COUNT($C$6:E24)&gt;=1,TRUNC(SUM($C$6:E24)/COUNT($C$6:E24)),0)</f>
        <v>142</v>
      </c>
      <c r="N24">
        <f>IF(COUNT($C$6:E24)&lt;=6,0,TRUNC((230-M23)*0.9))</f>
        <v>78</v>
      </c>
      <c r="O24">
        <f>_xlfn.IFS(SUM(C24:E24)&lt;1,"",COUNT($C$6:E24)&gt;9,TRUNC((230-M23)*(0.9)),COUNT($C$6:E24)&lt;=9,0)</f>
        <v>78</v>
      </c>
      <c r="P24">
        <f>_xlfn.IFS(SUM(C24:E24)&lt;1,"",COUNT($C$6:E24)&gt;9,N24*3+H24,COUNT($C$6:E24)&lt;=9,0)</f>
        <v>650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215</v>
      </c>
      <c r="W24">
        <f>IF(COUNT(C24:E24)&lt;1,0,IF(COUNT($C$6:E24)&gt;9,D24+N24,0))</f>
        <v>198</v>
      </c>
      <c r="X24">
        <f>IF(COUNT(C24:E24)&lt;1,0,IF(COUNT($C$6:E24)&gt;9,E24+N24,0))</f>
        <v>237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161</v>
      </c>
      <c r="D25">
        <v>134</v>
      </c>
      <c r="E25">
        <v>149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444</v>
      </c>
      <c r="I25">
        <f t="shared" si="5"/>
        <v>148</v>
      </c>
      <c r="J25">
        <f>_xlfn.IFS(SUM(C25:E25)&lt;1,"",SUM(C25:E25)&gt;=1,SUM($C$6:E25))</f>
        <v>7724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143</v>
      </c>
      <c r="M25">
        <f>IF(COUNT($C$6:E25)&gt;=1,TRUNC(SUM($C$6:E25)/COUNT($C$6:E25)),0)</f>
        <v>143</v>
      </c>
      <c r="N25">
        <f>IF(COUNT($C$6:E25)&lt;=6,0,TRUNC((230-M24)*0.9))</f>
        <v>79</v>
      </c>
      <c r="O25">
        <f>_xlfn.IFS(SUM(C25:E25)&lt;1,"",COUNT($C$6:E25)&gt;9,TRUNC((230-M24)*(0.9)),COUNT($C$6:E25)&lt;=9,0)</f>
        <v>79</v>
      </c>
      <c r="P25">
        <f>_xlfn.IFS(SUM(C25:E25)&lt;1,"",COUNT($C$6:E25)&gt;9,N25*3+H25,COUNT($C$6:E25)&lt;=9,0)</f>
        <v>681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240</v>
      </c>
      <c r="W25">
        <f>IF(COUNT(C25:E25)&lt;1,0,IF(COUNT($C$6:E25)&gt;9,D25+N25,0))</f>
        <v>213</v>
      </c>
      <c r="X25">
        <f>IF(COUNT(C25:E25)&lt;1,0,IF(COUNT($C$6:E25)&gt;9,E25+N25,0))</f>
        <v>228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135</v>
      </c>
      <c r="D26">
        <v>195</v>
      </c>
      <c r="E26">
        <v>124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454</v>
      </c>
      <c r="I26">
        <f t="shared" si="5"/>
        <v>151</v>
      </c>
      <c r="J26">
        <f>_xlfn.IFS(SUM(C26:E26)&lt;1,"",SUM(C26:E26)&gt;=1,SUM($C$6:E26))</f>
        <v>8178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143</v>
      </c>
      <c r="M26">
        <f>IF(COUNT($C$6:E26)&gt;=1,TRUNC(SUM($C$6:E26)/COUNT($C$6:E26)),0)</f>
        <v>143</v>
      </c>
      <c r="N26">
        <f>IF(COUNT($C$6:E26)&lt;=6,0,TRUNC((230-M25)*0.9))</f>
        <v>78</v>
      </c>
      <c r="O26">
        <f>_xlfn.IFS(SUM(C26:E26)&lt;1,"",COUNT($C$6:E26)&gt;9,TRUNC((230-M25)*(0.9)),COUNT($C$6:E26)&lt;=9,0)</f>
        <v>78</v>
      </c>
      <c r="P26">
        <f>_xlfn.IFS(SUM(C26:E26)&lt;1,"",COUNT($C$6:E26)&gt;9,N26*3+H26,COUNT($C$6:E26)&lt;=9,0)</f>
        <v>688</v>
      </c>
      <c r="Q26" t="str">
        <f t="shared" si="1"/>
        <v xml:space="preserve"> </v>
      </c>
      <c r="R26">
        <f t="shared" si="2"/>
        <v>195</v>
      </c>
      <c r="S26" t="str">
        <f>IF(COUNT($C$6:E26)&gt;9,IF(P26=MAX($P$6:$P$35),P26," "),"")</f>
        <v xml:space="preserve"> </v>
      </c>
      <c r="T26">
        <f t="shared" si="3"/>
        <v>273</v>
      </c>
      <c r="V26">
        <f>IF(COUNT(C26:E26)&lt;1,0,IF(COUNT($C$6:E26)&gt;9,C26+N26,0))</f>
        <v>213</v>
      </c>
      <c r="W26">
        <f>IF(COUNT(C26:E26)&lt;1,0,IF(COUNT($C$6:E26)&gt;9,D26+N26,0))</f>
        <v>273</v>
      </c>
      <c r="X26">
        <f>IF(COUNT(C26:E26)&lt;1,0,IF(COUNT($C$6:E26)&gt;9,E26+N26,0))</f>
        <v>202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124</v>
      </c>
      <c r="D27">
        <v>134</v>
      </c>
      <c r="E27">
        <v>146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404</v>
      </c>
      <c r="I27">
        <f t="shared" si="5"/>
        <v>134</v>
      </c>
      <c r="J27">
        <f>_xlfn.IFS(SUM(C27:E27)&lt;1,"",SUM(C27:E27)&gt;=1,SUM($C$6:E27))</f>
        <v>8582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143</v>
      </c>
      <c r="M27">
        <f>IF(COUNT($C$6:E27)&gt;=1,TRUNC(SUM($C$6:E27)/COUNT($C$6:E27)),0)</f>
        <v>143</v>
      </c>
      <c r="N27">
        <f>IF(COUNT($C$6:E27)&lt;=6,0,TRUNC((230-M26)*0.9))</f>
        <v>78</v>
      </c>
      <c r="O27">
        <f>_xlfn.IFS(SUM(C27:E27)&lt;1,"",COUNT($C$6:E27)&gt;9,TRUNC((230-M26)*(0.9)),COUNT($C$6:E27)&lt;=9,0)</f>
        <v>78</v>
      </c>
      <c r="P27">
        <f>_xlfn.IFS(SUM(C27:E27)&lt;1,"",COUNT($C$6:E27)&gt;9,N27*3+H27,COUNT($C$6:E27)&lt;=9,0)</f>
        <v>638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202</v>
      </c>
      <c r="W27">
        <f>IF(COUNT(C27:E27)&lt;1,0,IF(COUNT($C$6:E27)&gt;9,D27+N27,0))</f>
        <v>212</v>
      </c>
      <c r="X27">
        <f>IF(COUNT(C27:E27)&lt;1,0,IF(COUNT($C$6:E27)&gt;9,E27+N27,0))</f>
        <v>224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159</v>
      </c>
      <c r="D28">
        <v>144</v>
      </c>
      <c r="E28">
        <v>112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415</v>
      </c>
      <c r="I28">
        <f t="shared" si="5"/>
        <v>138</v>
      </c>
      <c r="J28">
        <f>_xlfn.IFS(SUM(C28:E28)&lt;1,"",SUM(C28:E28)&gt;=1,SUM($C$6:E28))</f>
        <v>8997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142</v>
      </c>
      <c r="M28">
        <f>IF(COUNT($C$6:E28)&gt;=1,TRUNC(SUM($C$6:E28)/COUNT($C$6:E28)),0)</f>
        <v>142</v>
      </c>
      <c r="N28">
        <f>IF(COUNT($C$6:E28)&lt;=6,0,TRUNC((230-M27)*0.9))</f>
        <v>78</v>
      </c>
      <c r="O28">
        <f>_xlfn.IFS(SUM(C28:E28)&lt;1,"",COUNT($C$6:E28)&gt;9,TRUNC((230-M27)*(0.9)),COUNT($C$6:E28)&lt;=9,0)</f>
        <v>78</v>
      </c>
      <c r="P28">
        <f>_xlfn.IFS(SUM(C28:E28)&lt;1,"",COUNT($C$6:E28)&gt;9,N28*3+H28,COUNT($C$6:E28)&lt;=9,0)</f>
        <v>649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237</v>
      </c>
      <c r="W28">
        <f>IF(COUNT(C28:E28)&lt;1,0,IF(COUNT($C$6:E28)&gt;9,D28+N28,0))</f>
        <v>222</v>
      </c>
      <c r="X28">
        <f>IF(COUNT(C28:E28)&lt;1,0,IF(COUNT($C$6:E28)&gt;9,E28+N28,0))</f>
        <v>190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138</v>
      </c>
      <c r="D29">
        <v>145</v>
      </c>
      <c r="E29">
        <v>157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440</v>
      </c>
      <c r="I29">
        <f t="shared" si="5"/>
        <v>146</v>
      </c>
      <c r="J29">
        <f>_xlfn.IFS(SUM(C29:E29)&lt;1,"",SUM(C29:E29)&gt;=1,SUM($C$6:E29))</f>
        <v>9437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142</v>
      </c>
      <c r="M29">
        <f>IF(COUNT($C$6:E29)&gt;=1,TRUNC(SUM($C$6:E29)/COUNT($C$6:E29)),0)</f>
        <v>142</v>
      </c>
      <c r="N29">
        <f>IF(COUNT($C$6:E29)&lt;=6,0,TRUNC((230-M28)*0.9))</f>
        <v>79</v>
      </c>
      <c r="O29">
        <f>_xlfn.IFS(SUM(C29:E29)&lt;1,"",COUNT($C$6:E29)&gt;9,TRUNC((230-M28)*(0.9)),COUNT($C$6:E29)&lt;=9,0)</f>
        <v>79</v>
      </c>
      <c r="P29">
        <f>_xlfn.IFS(SUM(C29:E29)&lt;1,"",COUNT($C$6:E29)&gt;9,N29*3+H29,COUNT($C$6:E29)&lt;=9,0)</f>
        <v>677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217</v>
      </c>
      <c r="W29">
        <f>IF(COUNT(C29:E29)&lt;1,0,IF(COUNT($C$6:E29)&gt;9,D29+N29,0))</f>
        <v>224</v>
      </c>
      <c r="X29">
        <f>IF(COUNT(C29:E29)&lt;1,0,IF(COUNT($C$6:E29)&gt;9,E29+N29,0))</f>
        <v>236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146</v>
      </c>
      <c r="D30">
        <v>120</v>
      </c>
      <c r="E30">
        <v>133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399</v>
      </c>
      <c r="I30">
        <f t="shared" si="5"/>
        <v>133</v>
      </c>
      <c r="J30">
        <f>_xlfn.IFS(SUM(C30:E30)&lt;1,"",SUM(C30:E30)&gt;=1,SUM($C$6:E30))</f>
        <v>9836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142</v>
      </c>
      <c r="M30">
        <f>IF(COUNT($C$6:E30)&gt;=1,TRUNC(SUM($C$6:E30)/COUNT($C$6:E30)),0)</f>
        <v>142</v>
      </c>
      <c r="N30">
        <f>IF(COUNT($C$6:E30)&lt;=6,0,TRUNC((230-M29)*0.9))</f>
        <v>79</v>
      </c>
      <c r="O30">
        <f>_xlfn.IFS(SUM(C30:E30)&lt;1,"",COUNT($C$6:E30)&gt;9,TRUNC((230-M29)*(0.9)),COUNT($C$6:E30)&lt;=9,0)</f>
        <v>79</v>
      </c>
      <c r="P30">
        <f>_xlfn.IFS(SUM(C30:E30)&lt;1,"",COUNT($C$6:E30)&gt;9,N30*3+H30,COUNT($C$6:E30)&lt;=9,0)</f>
        <v>636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225</v>
      </c>
      <c r="W30">
        <f>IF(COUNT(C30:E30)&lt;1,0,IF(COUNT($C$6:E30)&gt;9,D30+N30,0))</f>
        <v>199</v>
      </c>
      <c r="X30">
        <f>IF(COUNT(C30:E30)&lt;1,0,IF(COUNT($C$6:E30)&gt;9,E30+N30,0))</f>
        <v>212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138</v>
      </c>
      <c r="D31">
        <v>169</v>
      </c>
      <c r="E31">
        <v>158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465</v>
      </c>
      <c r="I31">
        <f t="shared" si="5"/>
        <v>155</v>
      </c>
      <c r="J31">
        <f>_xlfn.IFS(SUM(C31:E31)&lt;1,"",SUM(C31:E31)&gt;=1,SUM($C$6:E31))</f>
        <v>10301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143</v>
      </c>
      <c r="M31">
        <f>IF(COUNT($C$6:E31)&gt;=1,TRUNC(SUM($C$6:E31)/COUNT($C$6:E31)),0)</f>
        <v>143</v>
      </c>
      <c r="N31">
        <f>IF(COUNT($C$6:E31)&lt;=6,0,TRUNC((230-M30)*0.9))</f>
        <v>79</v>
      </c>
      <c r="O31">
        <f>_xlfn.IFS(SUM(C31:E31)&lt;1,"",COUNT($C$6:E31)&gt;9,TRUNC((230-M30)*(0.9)),COUNT($C$6:E31)&lt;=9,0)</f>
        <v>79</v>
      </c>
      <c r="P31">
        <f>_xlfn.IFS(SUM(C31:E31)&lt;1,"",COUNT($C$6:E31)&gt;9,N31*3+H31,COUNT($C$6:E31)&lt;=9,0)</f>
        <v>702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217</v>
      </c>
      <c r="W31">
        <f>IF(COUNT(C31:E31)&lt;1,0,IF(COUNT($C$6:E31)&gt;9,D31+N31,0))</f>
        <v>248</v>
      </c>
      <c r="X31">
        <f>IF(COUNT(C31:E31)&lt;1,0,IF(COUNT($C$6:E31)&gt;9,E31+N31,0))</f>
        <v>237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143</v>
      </c>
      <c r="N32">
        <f>IF(COUNT($C$6:E32)&lt;=6,0,TRUNC((230-M31)*0.9))</f>
        <v>78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188</v>
      </c>
      <c r="D33">
        <v>133</v>
      </c>
      <c r="E33">
        <v>158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479</v>
      </c>
      <c r="I33">
        <f t="shared" si="5"/>
        <v>159</v>
      </c>
      <c r="J33">
        <f>_xlfn.IFS(SUM(C33:E33)&lt;1,"",SUM(C33:E33)&gt;=1,SUM($C$6:E33))</f>
        <v>10780</v>
      </c>
      <c r="K33">
        <f>_xlfn.IFS(COUNT(C33:E33)&lt;1,"",COUNT($C$6:E33)&gt;=1,COUNT($C$6:E33))</f>
        <v>75</v>
      </c>
      <c r="L33">
        <f>_xlfn.IFS(COUNT(C33:E33)&lt;1,"",AND(COUNT($C$6:E33)&lt;=9,$C$4&gt;1),$C$4,COUNT(C33:E33)&gt;=1,M33)</f>
        <v>143</v>
      </c>
      <c r="M33">
        <f>IF(COUNT($C$6:E33)&gt;=1,TRUNC(SUM($C$6:E33)/COUNT($C$6:E33)),0)</f>
        <v>143</v>
      </c>
      <c r="N33">
        <f>IF(COUNT($C$6:E33)&lt;=6,0,TRUNC((230-M32)*0.9))</f>
        <v>78</v>
      </c>
      <c r="O33">
        <f>_xlfn.IFS(SUM(C33:E33)&lt;1,"",COUNT($C$6:E33)&gt;9,TRUNC((230-M32)*(0.9)),COUNT($C$6:E33)&lt;=9,0)</f>
        <v>78</v>
      </c>
      <c r="P33">
        <f>_xlfn.IFS(SUM(C33:E33)&lt;1,"",COUNT($C$6:E33)&gt;9,N33*3+H33,COUNT($C$6:E33)&lt;=9,0)</f>
        <v>713</v>
      </c>
      <c r="Q33">
        <f t="shared" si="1"/>
        <v>479</v>
      </c>
      <c r="R33" t="str">
        <f t="shared" si="2"/>
        <v xml:space="preserve"> </v>
      </c>
      <c r="S33">
        <f>IF(COUNT($C$6:E33)&gt;9,IF(P33=MAX($P$6:$P$35),P33," "),"")</f>
        <v>713</v>
      </c>
      <c r="T33" t="str">
        <f t="shared" si="3"/>
        <v xml:space="preserve"> </v>
      </c>
      <c r="V33">
        <f>IF(COUNT(C33:E33)&lt;1,0,IF(COUNT($C$6:E33)&gt;9,C33+N33,0))</f>
        <v>266</v>
      </c>
      <c r="W33">
        <f>IF(COUNT(C33:E33)&lt;1,0,IF(COUNT($C$6:E33)&gt;9,D33+N33,0))</f>
        <v>211</v>
      </c>
      <c r="X33">
        <f>IF(COUNT(C33:E33)&lt;1,0,IF(COUNT($C$6:E33)&gt;9,E33+N33,0))</f>
        <v>236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126</v>
      </c>
      <c r="D34">
        <v>154</v>
      </c>
      <c r="E34">
        <v>132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412</v>
      </c>
      <c r="I34">
        <f t="shared" si="5"/>
        <v>137</v>
      </c>
      <c r="J34">
        <f>_xlfn.IFS(SUM(C34:E34)&lt;1,"",SUM(C34:E34)&gt;=1,SUM($C$6:E34))</f>
        <v>11192</v>
      </c>
      <c r="K34">
        <f>_xlfn.IFS(COUNT(C34:E34)&lt;1,"",COUNT($C$6:E34)&gt;=1,COUNT($C$6:E34))</f>
        <v>78</v>
      </c>
      <c r="L34">
        <f>_xlfn.IFS(COUNT(C34:E34)&lt;1,"",AND(COUNT($C$6:E34)&lt;=9,$C$4&gt;1),$C$4,COUNT(C34:E34)&gt;=1,M34)</f>
        <v>143</v>
      </c>
      <c r="M34">
        <f>IF(COUNT($C$6:E34)&gt;=1,TRUNC(SUM($C$6:E34)/COUNT($C$6:E34)),0)</f>
        <v>143</v>
      </c>
      <c r="N34">
        <f>IF(COUNT($C$6:E34)&lt;=6,0,TRUNC((230-M33)*0.9))</f>
        <v>78</v>
      </c>
      <c r="O34">
        <f>_xlfn.IFS(SUM(C34:E34)&lt;1,"",COUNT($C$6:E34)&gt;9,TRUNC((230-M33)*(0.9)),COUNT($C$6:E34)&lt;=9,0)</f>
        <v>78</v>
      </c>
      <c r="P34">
        <f>_xlfn.IFS(SUM(C34:E34)&lt;1,"",COUNT($C$6:E34)&gt;9,N34*3+H34,COUNT($C$6:E34)&lt;=9,0)</f>
        <v>646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204</v>
      </c>
      <c r="W34">
        <f>IF(COUNT(C34:E34)&lt;1,0,IF(COUNT($C$6:E34)&gt;9,D34+N34,0))</f>
        <v>232</v>
      </c>
      <c r="X34">
        <f>IF(COUNT(C34:E34)&lt;1,0,IF(COUNT($C$6:E34)&gt;9,E34+N34,0))</f>
        <v>210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147</v>
      </c>
      <c r="D35">
        <v>162</v>
      </c>
      <c r="E35">
        <v>145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454</v>
      </c>
      <c r="I35">
        <f t="shared" si="5"/>
        <v>151</v>
      </c>
      <c r="J35">
        <f>_xlfn.IFS(SUM(C35:E35)&lt;1,"",SUM(C35:E35)&gt;=1,SUM($C$6:E35))</f>
        <v>11646</v>
      </c>
      <c r="K35">
        <f>_xlfn.IFS(COUNT(C35:E35)&lt;1,"",COUNT($C$6:E35)&gt;=1,COUNT($C$6:E35))</f>
        <v>81</v>
      </c>
      <c r="L35">
        <f>_xlfn.IFS(COUNT(C35:E35)&lt;1,"",AND(COUNT($C$6:E35)&lt;=9,$C$4&gt;1),$C$4,COUNT(C35:E35)&gt;=1,M35)</f>
        <v>143</v>
      </c>
      <c r="M35">
        <f>IF(COUNT($C$6:E35)&gt;=1,TRUNC(SUM($C$6:E35)/COUNT($C$6:E35)),0)</f>
        <v>143</v>
      </c>
      <c r="N35">
        <f>IF(COUNT($C$6:E35)&lt;=6,0,TRUNC((230-M34)*0.9))</f>
        <v>78</v>
      </c>
      <c r="O35">
        <f>_xlfn.IFS(SUM(C35:E35)&lt;1,"",COUNT($C$6:E35)&gt;9,TRUNC((230-M34)*(0.9)),COUNT($C$6:E35)&lt;=9,0)</f>
        <v>78</v>
      </c>
      <c r="P35">
        <f>_xlfn.IFS(SUM(C35:E35)&lt;1,"",COUNT($C$6:E35)&gt;9,N35*3+H35,COUNT($C$6:E35)&lt;=9,0)</f>
        <v>688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225</v>
      </c>
      <c r="W35">
        <f>IF(COUNT(C35:E35)&lt;1,0,IF(COUNT($C$6:E35)&gt;9,D35+N35,0))</f>
        <v>240</v>
      </c>
      <c r="X35">
        <f>IF(COUNT(C35:E35)&lt;1,0,IF(COUNT($C$6:E35)&gt;9,E35+N35,0))</f>
        <v>223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142.66666666666666</v>
      </c>
      <c r="D36" s="2">
        <f>(IF(COUNT(D6:D35)=0," ",(SUM(D6:D35))/COUNT(D6:D35)))</f>
        <v>142.96296296296296</v>
      </c>
      <c r="E36" s="2">
        <f>(IF(COUNT(E6:E35)=0," ",(SUM(E6:E35))/COUNT(E6:E35)))</f>
        <v>145.7037037037037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0A87B-8E51-43D6-9043-7DFE9FCD1C93}">
  <sheetPr codeName="Sheet32"/>
  <dimension ref="A1:AC36"/>
  <sheetViews>
    <sheetView zoomScaleNormal="100" workbookViewId="0">
      <selection activeCell="C34" sqref="C34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4.5703125" hidden="1" customWidth="1"/>
    <col min="28" max="28" width="5.42578125" hidden="1" customWidth="1"/>
    <col min="29" max="29" width="7.140625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28</v>
      </c>
      <c r="R2">
        <v>24</v>
      </c>
    </row>
    <row r="3" spans="1:29" x14ac:dyDescent="0.2">
      <c r="A3" t="s">
        <v>45</v>
      </c>
      <c r="B3" s="3" t="s">
        <v>69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164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236</v>
      </c>
      <c r="W5">
        <f>MAX(V6:X35)</f>
        <v>299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4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ref="AA7:AA35" si="5">IF((MAX($AB$6:$AB$35))&lt;AC7,0,IF(AB7=AC7,0,1))</f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118</v>
      </c>
      <c r="D8">
        <v>175</v>
      </c>
      <c r="E8">
        <v>150</v>
      </c>
      <c r="H8">
        <f t="shared" si="0"/>
        <v>443</v>
      </c>
      <c r="I8">
        <f t="shared" si="4"/>
        <v>147</v>
      </c>
      <c r="J8">
        <f>_xlfn.IFS(SUM(C8:E8)&lt;1,"",SUM(C8:E8)&gt;=1,SUM($C$6:E8))</f>
        <v>443</v>
      </c>
      <c r="K8">
        <f>_xlfn.IFS(COUNT(C8:E8)&lt;1,"",COUNT($C$6:E8)&gt;=1,COUNT($C$6:E8))</f>
        <v>3</v>
      </c>
      <c r="L8">
        <f>_xlfn.IFS(COUNT(C8:E8)&lt;1,"",AND(COUNT($C$6:E8)&lt;=9,$C$4&gt;1),$C$4,COUNT(C8:E8)&gt;=1,M8)</f>
        <v>164</v>
      </c>
      <c r="M8">
        <f>IF(COUNT($C$6:E8)&gt;=1,TRUNC(SUM($C$6:E8)/COUNT($C$6:E8)),0)</f>
        <v>147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5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152</v>
      </c>
      <c r="D9">
        <v>162</v>
      </c>
      <c r="E9">
        <v>159</v>
      </c>
      <c r="H9">
        <f t="shared" si="0"/>
        <v>473</v>
      </c>
      <c r="I9">
        <f t="shared" si="4"/>
        <v>157</v>
      </c>
      <c r="J9">
        <f>_xlfn.IFS(SUM(C9:E9)&lt;1,"",SUM(C9:E9)&gt;=1,SUM($C$6:E9))</f>
        <v>916</v>
      </c>
      <c r="K9">
        <f>_xlfn.IFS(COUNT(C9:E9)&lt;1,"",COUNT($C$6:E9)&gt;=1,COUNT($C$6:E9))</f>
        <v>6</v>
      </c>
      <c r="L9">
        <f>_xlfn.IFS(COUNT(C9:E9)&lt;1,"",AND(COUNT($C$6:E9)&lt;=9,$C$4&gt;1),$C$4,COUNT(C9:E9)&gt;=1,M9)</f>
        <v>164</v>
      </c>
      <c r="M9">
        <f>IF(COUNT($C$6:E9)&gt;=1,TRUNC(SUM($C$6:E9)/COUNT($C$6:E9)),0)</f>
        <v>152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5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125</v>
      </c>
      <c r="D10">
        <v>93</v>
      </c>
      <c r="E10">
        <v>171</v>
      </c>
      <c r="F10" t="str">
        <f>IF(COUNT(C10:E10)&lt;1," ",IF(AND(C10&gt;M9,D10&gt;M9,E10&gt;M9,COUNT($C$6:E9)&gt;=12),"*"," "))</f>
        <v xml:space="preserve"> </v>
      </c>
      <c r="H10">
        <f t="shared" si="0"/>
        <v>389</v>
      </c>
      <c r="I10">
        <f t="shared" si="4"/>
        <v>129</v>
      </c>
      <c r="J10">
        <f>_xlfn.IFS(SUM(C10:E10)&lt;1,"",SUM(C10:E10)&gt;=1,SUM($C$6:E10))</f>
        <v>1305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164</v>
      </c>
      <c r="M10">
        <f>IF(COUNT($C$6:E10)&gt;=1,TRUNC(SUM($C$6:E10)/COUNT($C$6:E10)),0)</f>
        <v>145</v>
      </c>
      <c r="N10">
        <f>IF(COUNT($C$6:E10)&lt;=6,0,TRUNC((230-M9)*0.9))</f>
        <v>70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5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166</v>
      </c>
      <c r="D11">
        <v>223</v>
      </c>
      <c r="E11">
        <v>131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520</v>
      </c>
      <c r="I11">
        <f t="shared" si="4"/>
        <v>173</v>
      </c>
      <c r="J11">
        <f>_xlfn.IFS(SUM(C11:E11)&lt;1,"",SUM(C11:E11)&gt;=1,SUM($C$6:E11))</f>
        <v>1825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152</v>
      </c>
      <c r="M11">
        <f>IF(COUNT($C$6:E11)&gt;=1,TRUNC(SUM($C$6:E11)/COUNT($C$6:E11)),0)</f>
        <v>152</v>
      </c>
      <c r="N11">
        <f>IF(COUNT($C$6:E11)&lt;=6,0,TRUNC((230-M10)*0.9))</f>
        <v>76</v>
      </c>
      <c r="O11">
        <f>_xlfn.IFS(SUM(C11:E11)&lt;1,"",COUNT($C$6:E11)&gt;9,TRUNC((230-M10)*(0.9)),COUNT($C$6:E11)&lt;=9,0)</f>
        <v>76</v>
      </c>
      <c r="P11">
        <f>_xlfn.IFS(SUM(C11:E11)&lt;1,"",COUNT($C$6:E11)&gt;9,N11*3+H11,COUNT($C$6:E11)&lt;=9,0)</f>
        <v>748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>
        <f t="shared" si="3"/>
        <v>299</v>
      </c>
      <c r="V11">
        <f>IF(COUNT(C11:E11)&lt;1,0,IF(COUNT($C$6:E11)&gt;9,C11+N11,0))</f>
        <v>242</v>
      </c>
      <c r="W11">
        <f>IF(COUNT(C11:E11)&lt;1,0,IF(COUNT($C$6:E11)&gt;9,D11+N11,0))</f>
        <v>299</v>
      </c>
      <c r="X11">
        <f>IF(COUNT(C11:E11)&lt;1,0,IF(COUNT($C$6:E11)&gt;9,E11+N11,0))</f>
        <v>207</v>
      </c>
      <c r="AA11">
        <f t="shared" si="5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205</v>
      </c>
      <c r="D12">
        <v>169</v>
      </c>
      <c r="E12">
        <v>151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525</v>
      </c>
      <c r="I12">
        <f t="shared" si="4"/>
        <v>175</v>
      </c>
      <c r="J12">
        <f>_xlfn.IFS(SUM(C12:E12)&lt;1,"",SUM(C12:E12)&gt;=1,SUM($C$6:E12))</f>
        <v>2350</v>
      </c>
      <c r="K12">
        <f>_xlfn.IFS(COUNT(C12:E12)&lt;1,"",COUNT($C$6:E12)&gt;=1,COUNT($C$6:E12))</f>
        <v>15</v>
      </c>
      <c r="L12">
        <f>_xlfn.IFS(COUNT(C12:E12)&lt;1,"",AND(COUNT($C$6:E12)&lt;=9,$C$4&gt;1),$C$4,COUNT(C12:E12)&gt;=1,M12)</f>
        <v>156</v>
      </c>
      <c r="M12">
        <f>IF(COUNT($C$6:E12)&gt;=1,TRUNC(SUM($C$6:E12)/COUNT($C$6:E12)),0)</f>
        <v>156</v>
      </c>
      <c r="N12">
        <f>IF(COUNT($C$6:E12)&lt;=6,0,TRUNC((230-M11)*0.9))</f>
        <v>70</v>
      </c>
      <c r="O12">
        <f>_xlfn.IFS(SUM(C12:E12)&lt;1,"",COUNT($C$6:E12)&gt;9,TRUNC((230-M11)*(0.9)),COUNT($C$6:E12)&lt;=9,0)</f>
        <v>70</v>
      </c>
      <c r="P12">
        <f>_xlfn.IFS(SUM(C12:E12)&lt;1,"",COUNT($C$6:E12)&gt;9,N12*3+H12,COUNT($C$6:E12)&lt;=9,0)</f>
        <v>735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275</v>
      </c>
      <c r="W12">
        <f>IF(COUNT(C12:E12)&lt;1,0,IF(COUNT($C$6:E12)&gt;9,D12+N12,0))</f>
        <v>239</v>
      </c>
      <c r="X12">
        <f>IF(COUNT(C12:E12)&lt;1,0,IF(COUNT($C$6:E12)&gt;9,E12+N12,0))</f>
        <v>221</v>
      </c>
      <c r="AA12">
        <f t="shared" si="5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215</v>
      </c>
      <c r="D13">
        <v>179</v>
      </c>
      <c r="E13">
        <v>205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599</v>
      </c>
      <c r="I13">
        <f t="shared" si="4"/>
        <v>199</v>
      </c>
      <c r="J13">
        <f>_xlfn.IFS(SUM(C13:E13)&lt;1,"",SUM(C13:E13)&gt;=1,SUM($C$6:E13))</f>
        <v>2949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163</v>
      </c>
      <c r="M13">
        <f>IF(COUNT($C$6:E13)&gt;=1,TRUNC(SUM($C$6:E13)/COUNT($C$6:E13)),0)</f>
        <v>163</v>
      </c>
      <c r="N13">
        <f>IF(COUNT($C$6:E13)&lt;=6,0,TRUNC((230-M12)*0.9))</f>
        <v>66</v>
      </c>
      <c r="O13">
        <f>_xlfn.IFS(SUM(C13:E13)&lt;1,"",COUNT($C$6:E13)&gt;9,TRUNC((230-M12)*(0.9)),COUNT($C$6:E13)&lt;=9,0)</f>
        <v>66</v>
      </c>
      <c r="P13">
        <f>_xlfn.IFS(SUM(C13:E13)&lt;1,"",COUNT($C$6:E13)&gt;9,N13*3+H13,COUNT($C$6:E13)&lt;=9,0)</f>
        <v>797</v>
      </c>
      <c r="Q13">
        <f t="shared" si="1"/>
        <v>599</v>
      </c>
      <c r="R13" t="str">
        <f t="shared" si="2"/>
        <v xml:space="preserve"> </v>
      </c>
      <c r="S13">
        <f>IF(COUNT($C$6:E13)&gt;9,IF(P13=MAX($P$6:$P$35),P13," "),"")</f>
        <v>797</v>
      </c>
      <c r="T13" t="str">
        <f t="shared" si="3"/>
        <v xml:space="preserve"> </v>
      </c>
      <c r="V13">
        <f>IF(COUNT(C13:E13)&lt;1,0,IF(COUNT($C$6:E13)&gt;9,C13+N13,0))</f>
        <v>281</v>
      </c>
      <c r="W13">
        <f>IF(COUNT(C13:E13)&lt;1,0,IF(COUNT($C$6:E13)&gt;9,D13+N13,0))</f>
        <v>245</v>
      </c>
      <c r="X13">
        <f>IF(COUNT(C13:E13)&lt;1,0,IF(COUNT($C$6:E13)&gt;9,E13+N13,0))</f>
        <v>271</v>
      </c>
      <c r="AA13">
        <f t="shared" si="5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4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163</v>
      </c>
      <c r="N14">
        <f>IF(COUNT($C$6:E14)&lt;=6,0,TRUNC((230-M13)*0.9))</f>
        <v>60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5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165</v>
      </c>
      <c r="D15">
        <v>205</v>
      </c>
      <c r="E15">
        <v>146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516</v>
      </c>
      <c r="I15">
        <f t="shared" si="4"/>
        <v>172</v>
      </c>
      <c r="J15">
        <f>_xlfn.IFS(SUM(C15:E15)&lt;1,"",SUM(C15:E15)&gt;=1,SUM($C$6:E15))</f>
        <v>3465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165</v>
      </c>
      <c r="M15">
        <f>IF(COUNT($C$6:E15)&gt;=1,TRUNC(SUM($C$6:E15)/COUNT($C$6:E15)),0)</f>
        <v>165</v>
      </c>
      <c r="N15">
        <f>IF(COUNT($C$6:E15)&lt;=6,0,TRUNC((230-M14)*0.9))</f>
        <v>60</v>
      </c>
      <c r="O15">
        <f>_xlfn.IFS(SUM(C15:E15)&lt;1,"",COUNT($C$6:E15)&gt;9,TRUNC((230-M14)*(0.9)),COUNT($C$6:E15)&lt;=9,0)</f>
        <v>60</v>
      </c>
      <c r="P15">
        <f>_xlfn.IFS(SUM(C15:E15)&lt;1,"",COUNT($C$6:E15)&gt;9,N15*3+H15,COUNT($C$6:E15)&lt;=9,0)</f>
        <v>696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225</v>
      </c>
      <c r="W15">
        <f>IF(COUNT(C15:E15)&lt;1,0,IF(COUNT($C$6:E15)&gt;9,D15+N15,0))</f>
        <v>265</v>
      </c>
      <c r="X15">
        <f>IF(COUNT(C15:E15)&lt;1,0,IF(COUNT($C$6:E15)&gt;9,E15+N15,0))</f>
        <v>206</v>
      </c>
      <c r="AA15">
        <f t="shared" si="5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4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165</v>
      </c>
      <c r="N16">
        <f>IF(COUNT($C$6:E16)&lt;=6,0,TRUNC((230-M15)*0.9))</f>
        <v>58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5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4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165</v>
      </c>
      <c r="N17">
        <f>IF(COUNT($C$6:E17)&lt;=6,0,TRUNC((230-M16)*0.9))</f>
        <v>58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5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4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165</v>
      </c>
      <c r="N18">
        <f>IF(COUNT($C$6:E18)&lt;=6,0,TRUNC((230-M17)*0.9))</f>
        <v>58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5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4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165</v>
      </c>
      <c r="N19">
        <f>IF(COUNT($C$6:E19)&lt;=6,0,TRUNC((230-M18)*0.9))</f>
        <v>58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5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4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165</v>
      </c>
      <c r="N20">
        <f>IF(COUNT($C$6:E20)&lt;=6,0,TRUNC((230-M19)*0.9))</f>
        <v>58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5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4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165</v>
      </c>
      <c r="N21">
        <f>IF(COUNT($C$6:E21)&lt;=6,0,TRUNC((230-M20)*0.9))</f>
        <v>58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5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164</v>
      </c>
      <c r="D22">
        <v>214</v>
      </c>
      <c r="E22">
        <v>171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549</v>
      </c>
      <c r="I22">
        <f t="shared" si="4"/>
        <v>183</v>
      </c>
      <c r="J22">
        <f>_xlfn.IFS(SUM(C22:E22)&lt;1,"",SUM(C22:E22)&gt;=1,SUM($C$6:E22))</f>
        <v>4014</v>
      </c>
      <c r="K22">
        <f>_xlfn.IFS(COUNT(C22:E22)&lt;1,"",COUNT($C$6:E22)&gt;=1,COUNT($C$6:E22))</f>
        <v>24</v>
      </c>
      <c r="L22">
        <f>_xlfn.IFS(COUNT(C22:E22)&lt;1,"",AND(COUNT($C$6:E22)&lt;=9,$C$4&gt;1),$C$4,COUNT(C22:E22)&gt;=1,M22)</f>
        <v>167</v>
      </c>
      <c r="M22">
        <f>IF(COUNT($C$6:E22)&gt;=1,TRUNC(SUM($C$6:E22)/COUNT($C$6:E22)),0)</f>
        <v>167</v>
      </c>
      <c r="N22">
        <f>IF(COUNT($C$6:E22)&lt;=6,0,TRUNC((230-M21)*0.9))</f>
        <v>58</v>
      </c>
      <c r="O22">
        <f>_xlfn.IFS(SUM(C22:E22)&lt;1,"",COUNT($C$6:E22)&gt;9,TRUNC((230-M21)*(0.9)),COUNT($C$6:E22)&lt;=9,0)</f>
        <v>58</v>
      </c>
      <c r="P22">
        <f>_xlfn.IFS(SUM(C22:E22)&lt;1,"",COUNT($C$6:E22)&gt;9,N22*3+H22,COUNT($C$6:E22)&lt;=9,0)</f>
        <v>723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222</v>
      </c>
      <c r="W22">
        <f>IF(COUNT(C22:E22)&lt;1,0,IF(COUNT($C$6:E22)&gt;9,D22+N22,0))</f>
        <v>272</v>
      </c>
      <c r="X22">
        <f>IF(COUNT(C22:E22)&lt;1,0,IF(COUNT($C$6:E22)&gt;9,E22+N22,0))</f>
        <v>229</v>
      </c>
      <c r="AA22">
        <f t="shared" si="5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146</v>
      </c>
      <c r="D23">
        <v>168</v>
      </c>
      <c r="E23">
        <v>149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463</v>
      </c>
      <c r="I23">
        <f t="shared" si="4"/>
        <v>154</v>
      </c>
      <c r="J23">
        <f>_xlfn.IFS(SUM(C23:E23)&lt;1,"",SUM(C23:E23)&gt;=1,SUM($C$6:E23))</f>
        <v>4477</v>
      </c>
      <c r="K23">
        <f>_xlfn.IFS(COUNT(C23:E23)&lt;1,"",COUNT($C$6:E23)&gt;=1,COUNT($C$6:E23))</f>
        <v>27</v>
      </c>
      <c r="L23">
        <f>_xlfn.IFS(COUNT(C23:E23)&lt;1,"",AND(COUNT($C$6:E23)&lt;=9,$C$4&gt;1),$C$4,COUNT(C23:E23)&gt;=1,M23)</f>
        <v>165</v>
      </c>
      <c r="M23">
        <f>IF(COUNT($C$6:E23)&gt;=1,TRUNC(SUM($C$6:E23)/COUNT($C$6:E23)),0)</f>
        <v>165</v>
      </c>
      <c r="N23">
        <f>IF(COUNT($C$6:E23)&lt;=6,0,TRUNC((230-M22)*0.9))</f>
        <v>56</v>
      </c>
      <c r="O23">
        <f>_xlfn.IFS(SUM(C23:E23)&lt;1,"",COUNT($C$6:E23)&gt;9,TRUNC((230-M22)*(0.9)),COUNT($C$6:E23)&lt;=9,0)</f>
        <v>56</v>
      </c>
      <c r="P23">
        <f>_xlfn.IFS(SUM(C23:E23)&lt;1,"",COUNT($C$6:E23)&gt;9,N23*3+H23,COUNT($C$6:E23)&lt;=9,0)</f>
        <v>631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202</v>
      </c>
      <c r="W23">
        <f>IF(COUNT(C23:E23)&lt;1,0,IF(COUNT($C$6:E23)&gt;9,D23+N23,0))</f>
        <v>224</v>
      </c>
      <c r="X23">
        <f>IF(COUNT(C23:E23)&lt;1,0,IF(COUNT($C$6:E23)&gt;9,E23+N23,0))</f>
        <v>205</v>
      </c>
      <c r="AA23">
        <f t="shared" si="5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190</v>
      </c>
      <c r="D24">
        <v>175</v>
      </c>
      <c r="E24">
        <v>188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553</v>
      </c>
      <c r="I24">
        <f t="shared" si="4"/>
        <v>184</v>
      </c>
      <c r="J24">
        <f>_xlfn.IFS(SUM(C24:E24)&lt;1,"",SUM(C24:E24)&gt;=1,SUM($C$6:E24))</f>
        <v>5030</v>
      </c>
      <c r="K24">
        <f>_xlfn.IFS(COUNT(C24:E24)&lt;1,"",COUNT($C$6:E24)&gt;=1,COUNT($C$6:E24))</f>
        <v>30</v>
      </c>
      <c r="L24">
        <f>_xlfn.IFS(COUNT(C24:E24)&lt;1,"",AND(COUNT($C$6:E24)&lt;=9,$C$4&gt;1),$C$4,COUNT(C24:E24)&gt;=1,M24)</f>
        <v>167</v>
      </c>
      <c r="M24">
        <f>IF(COUNT($C$6:E24)&gt;=1,TRUNC(SUM($C$6:E24)/COUNT($C$6:E24)),0)</f>
        <v>167</v>
      </c>
      <c r="N24">
        <f>IF(COUNT($C$6:E24)&lt;=6,0,TRUNC((230-M23)*0.9))</f>
        <v>58</v>
      </c>
      <c r="O24">
        <f>_xlfn.IFS(SUM(C24:E24)&lt;1,"",COUNT($C$6:E24)&gt;9,TRUNC((230-M23)*(0.9)),COUNT($C$6:E24)&lt;=9,0)</f>
        <v>58</v>
      </c>
      <c r="P24">
        <f>_xlfn.IFS(SUM(C24:E24)&lt;1,"",COUNT($C$6:E24)&gt;9,N24*3+H24,COUNT($C$6:E24)&lt;=9,0)</f>
        <v>727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248</v>
      </c>
      <c r="W24">
        <f>IF(COUNT(C24:E24)&lt;1,0,IF(COUNT($C$6:E24)&gt;9,D24+N24,0))</f>
        <v>233</v>
      </c>
      <c r="X24">
        <f>IF(COUNT(C24:E24)&lt;1,0,IF(COUNT($C$6:E24)&gt;9,E24+N24,0))</f>
        <v>246</v>
      </c>
      <c r="AA24">
        <f t="shared" si="5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144</v>
      </c>
      <c r="D25">
        <v>141</v>
      </c>
      <c r="E25">
        <v>167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452</v>
      </c>
      <c r="I25">
        <f t="shared" si="4"/>
        <v>150</v>
      </c>
      <c r="J25">
        <f>_xlfn.IFS(SUM(C25:E25)&lt;1,"",SUM(C25:E25)&gt;=1,SUM($C$6:E25))</f>
        <v>5482</v>
      </c>
      <c r="K25">
        <f>_xlfn.IFS(COUNT(C25:E25)&lt;1,"",COUNT($C$6:E25)&gt;=1,COUNT($C$6:E25))</f>
        <v>33</v>
      </c>
      <c r="L25">
        <f>_xlfn.IFS(COUNT(C25:E25)&lt;1,"",AND(COUNT($C$6:E25)&lt;=9,$C$4&gt;1),$C$4,COUNT(C25:E25)&gt;=1,M25)</f>
        <v>166</v>
      </c>
      <c r="M25">
        <f>IF(COUNT($C$6:E25)&gt;=1,TRUNC(SUM($C$6:E25)/COUNT($C$6:E25)),0)</f>
        <v>166</v>
      </c>
      <c r="N25">
        <f>IF(COUNT($C$6:E25)&lt;=6,0,TRUNC((230-M24)*0.9))</f>
        <v>56</v>
      </c>
      <c r="O25">
        <f>_xlfn.IFS(SUM(C25:E25)&lt;1,"",COUNT($C$6:E25)&gt;9,TRUNC((230-M24)*(0.9)),COUNT($C$6:E25)&lt;=9,0)</f>
        <v>56</v>
      </c>
      <c r="P25">
        <f>_xlfn.IFS(SUM(C25:E25)&lt;1,"",COUNT($C$6:E25)&gt;9,N25*3+H25,COUNT($C$6:E25)&lt;=9,0)</f>
        <v>620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200</v>
      </c>
      <c r="W25">
        <f>IF(COUNT(C25:E25)&lt;1,0,IF(COUNT($C$6:E25)&gt;9,D25+N25,0))</f>
        <v>197</v>
      </c>
      <c r="X25">
        <f>IF(COUNT(C25:E25)&lt;1,0,IF(COUNT($C$6:E25)&gt;9,E25+N25,0))</f>
        <v>223</v>
      </c>
      <c r="AA25">
        <f t="shared" si="5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164</v>
      </c>
      <c r="D26">
        <v>178</v>
      </c>
      <c r="E26">
        <v>168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510</v>
      </c>
      <c r="I26">
        <f t="shared" si="4"/>
        <v>170</v>
      </c>
      <c r="J26">
        <f>_xlfn.IFS(SUM(C26:E26)&lt;1,"",SUM(C26:E26)&gt;=1,SUM($C$6:E26))</f>
        <v>5992</v>
      </c>
      <c r="K26">
        <f>_xlfn.IFS(COUNT(C26:E26)&lt;1,"",COUNT($C$6:E26)&gt;=1,COUNT($C$6:E26))</f>
        <v>36</v>
      </c>
      <c r="L26">
        <f>_xlfn.IFS(COUNT(C26:E26)&lt;1,"",AND(COUNT($C$6:E26)&lt;=9,$C$4&gt;1),$C$4,COUNT(C26:E26)&gt;=1,M26)</f>
        <v>166</v>
      </c>
      <c r="M26">
        <f>IF(COUNT($C$6:E26)&gt;=1,TRUNC(SUM($C$6:E26)/COUNT($C$6:E26)),0)</f>
        <v>166</v>
      </c>
      <c r="N26">
        <f>IF(COUNT($C$6:E26)&lt;=6,0,TRUNC((230-M25)*0.9))</f>
        <v>57</v>
      </c>
      <c r="O26">
        <f>_xlfn.IFS(SUM(C26:E26)&lt;1,"",COUNT($C$6:E26)&gt;9,TRUNC((230-M25)*(0.9)),COUNT($C$6:E26)&lt;=9,0)</f>
        <v>57</v>
      </c>
      <c r="P26">
        <f>_xlfn.IFS(SUM(C26:E26)&lt;1,"",COUNT($C$6:E26)&gt;9,N26*3+H26,COUNT($C$6:E26)&lt;=9,0)</f>
        <v>681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221</v>
      </c>
      <c r="W26">
        <f>IF(COUNT(C26:E26)&lt;1,0,IF(COUNT($C$6:E26)&gt;9,D26+N26,0))</f>
        <v>235</v>
      </c>
      <c r="X26">
        <f>IF(COUNT(C26:E26)&lt;1,0,IF(COUNT($C$6:E26)&gt;9,E26+N26,0))</f>
        <v>225</v>
      </c>
      <c r="AA26">
        <f t="shared" si="5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162</v>
      </c>
      <c r="D27">
        <v>165</v>
      </c>
      <c r="E27">
        <v>157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484</v>
      </c>
      <c r="I27">
        <f t="shared" si="4"/>
        <v>161</v>
      </c>
      <c r="J27">
        <f>_xlfn.IFS(SUM(C27:E27)&lt;1,"",SUM(C27:E27)&gt;=1,SUM($C$6:E27))</f>
        <v>6476</v>
      </c>
      <c r="K27">
        <f>_xlfn.IFS(COUNT(C27:E27)&lt;1,"",COUNT($C$6:E27)&gt;=1,COUNT($C$6:E27))</f>
        <v>39</v>
      </c>
      <c r="L27">
        <f>_xlfn.IFS(COUNT(C27:E27)&lt;1,"",AND(COUNT($C$6:E27)&lt;=9,$C$4&gt;1),$C$4,COUNT(C27:E27)&gt;=1,M27)</f>
        <v>166</v>
      </c>
      <c r="M27">
        <f>IF(COUNT($C$6:E27)&gt;=1,TRUNC(SUM($C$6:E27)/COUNT($C$6:E27)),0)</f>
        <v>166</v>
      </c>
      <c r="N27">
        <f>IF(COUNT($C$6:E27)&lt;=6,0,TRUNC((230-M26)*0.9))</f>
        <v>57</v>
      </c>
      <c r="O27">
        <f>_xlfn.IFS(SUM(C27:E27)&lt;1,"",COUNT($C$6:E27)&gt;9,TRUNC((230-M26)*(0.9)),COUNT($C$6:E27)&lt;=9,0)</f>
        <v>57</v>
      </c>
      <c r="P27">
        <f>_xlfn.IFS(SUM(C27:E27)&lt;1,"",COUNT($C$6:E27)&gt;9,N27*3+H27,COUNT($C$6:E27)&lt;=9,0)</f>
        <v>655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219</v>
      </c>
      <c r="W27">
        <f>IF(COUNT(C27:E27)&lt;1,0,IF(COUNT($C$6:E27)&gt;9,D27+N27,0))</f>
        <v>222</v>
      </c>
      <c r="X27">
        <f>IF(COUNT(C27:E27)&lt;1,0,IF(COUNT($C$6:E27)&gt;9,E27+N27,0))</f>
        <v>214</v>
      </c>
      <c r="AA27">
        <f t="shared" si="5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181</v>
      </c>
      <c r="D28">
        <v>183</v>
      </c>
      <c r="E28">
        <v>163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527</v>
      </c>
      <c r="I28">
        <f t="shared" si="4"/>
        <v>175</v>
      </c>
      <c r="J28">
        <f>_xlfn.IFS(SUM(C28:E28)&lt;1,"",SUM(C28:E28)&gt;=1,SUM($C$6:E28))</f>
        <v>7003</v>
      </c>
      <c r="K28">
        <f>_xlfn.IFS(COUNT(C28:E28)&lt;1,"",COUNT($C$6:E28)&gt;=1,COUNT($C$6:E28))</f>
        <v>42</v>
      </c>
      <c r="L28">
        <f>_xlfn.IFS(COUNT(C28:E28)&lt;1,"",AND(COUNT($C$6:E28)&lt;=9,$C$4&gt;1),$C$4,COUNT(C28:E28)&gt;=1,M28)</f>
        <v>166</v>
      </c>
      <c r="M28">
        <f>IF(COUNT($C$6:E28)&gt;=1,TRUNC(SUM($C$6:E28)/COUNT($C$6:E28)),0)</f>
        <v>166</v>
      </c>
      <c r="N28">
        <f>IF(COUNT($C$6:E28)&lt;=6,0,TRUNC((230-M27)*0.9))</f>
        <v>57</v>
      </c>
      <c r="O28">
        <f>_xlfn.IFS(SUM(C28:E28)&lt;1,"",COUNT($C$6:E28)&gt;9,TRUNC((230-M27)*(0.9)),COUNT($C$6:E28)&lt;=9,0)</f>
        <v>57</v>
      </c>
      <c r="P28">
        <f>_xlfn.IFS(SUM(C28:E28)&lt;1,"",COUNT($C$6:E28)&gt;9,N28*3+H28,COUNT($C$6:E28)&lt;=9,0)</f>
        <v>698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238</v>
      </c>
      <c r="W28">
        <f>IF(COUNT(C28:E28)&lt;1,0,IF(COUNT($C$6:E28)&gt;9,D28+N28,0))</f>
        <v>240</v>
      </c>
      <c r="X28">
        <f>IF(COUNT(C28:E28)&lt;1,0,IF(COUNT($C$6:E28)&gt;9,E28+N28,0))</f>
        <v>220</v>
      </c>
      <c r="AA28">
        <f t="shared" si="5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178</v>
      </c>
      <c r="D29">
        <v>175</v>
      </c>
      <c r="E29">
        <v>201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554</v>
      </c>
      <c r="I29">
        <f t="shared" si="4"/>
        <v>184</v>
      </c>
      <c r="J29">
        <f>_xlfn.IFS(SUM(C29:E29)&lt;1,"",SUM(C29:E29)&gt;=1,SUM($C$6:E29))</f>
        <v>7557</v>
      </c>
      <c r="K29">
        <f>_xlfn.IFS(COUNT(C29:E29)&lt;1,"",COUNT($C$6:E29)&gt;=1,COUNT($C$6:E29))</f>
        <v>45</v>
      </c>
      <c r="L29">
        <f>_xlfn.IFS(COUNT(C29:E29)&lt;1,"",AND(COUNT($C$6:E29)&lt;=9,$C$4&gt;1),$C$4,COUNT(C29:E29)&gt;=1,M29)</f>
        <v>167</v>
      </c>
      <c r="M29">
        <f>IF(COUNT($C$6:E29)&gt;=1,TRUNC(SUM($C$6:E29)/COUNT($C$6:E29)),0)</f>
        <v>167</v>
      </c>
      <c r="N29">
        <f>IF(COUNT($C$6:E29)&lt;=6,0,TRUNC((230-M28)*0.9))</f>
        <v>57</v>
      </c>
      <c r="O29">
        <f>_xlfn.IFS(SUM(C29:E29)&lt;1,"",COUNT($C$6:E29)&gt;9,TRUNC((230-M28)*(0.9)),COUNT($C$6:E29)&lt;=9,0)</f>
        <v>57</v>
      </c>
      <c r="P29">
        <f>_xlfn.IFS(SUM(C29:E29)&lt;1,"",COUNT($C$6:E29)&gt;9,N29*3+H29,COUNT($C$6:E29)&lt;=9,0)</f>
        <v>725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235</v>
      </c>
      <c r="W29">
        <f>IF(COUNT(C29:E29)&lt;1,0,IF(COUNT($C$6:E29)&gt;9,D29+N29,0))</f>
        <v>232</v>
      </c>
      <c r="X29">
        <f>IF(COUNT(C29:E29)&lt;1,0,IF(COUNT($C$6:E29)&gt;9,E29+N29,0))</f>
        <v>258</v>
      </c>
      <c r="AA29">
        <f t="shared" si="5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168</v>
      </c>
      <c r="D30">
        <v>183</v>
      </c>
      <c r="E30">
        <v>179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530</v>
      </c>
      <c r="I30">
        <f t="shared" si="4"/>
        <v>176</v>
      </c>
      <c r="J30">
        <f>_xlfn.IFS(SUM(C30:E30)&lt;1,"",SUM(C30:E30)&gt;=1,SUM($C$6:E30))</f>
        <v>8087</v>
      </c>
      <c r="K30">
        <f>_xlfn.IFS(COUNT(C30:E30)&lt;1,"",COUNT($C$6:E30)&gt;=1,COUNT($C$6:E30))</f>
        <v>48</v>
      </c>
      <c r="L30">
        <f>_xlfn.IFS(COUNT(C30:E30)&lt;1,"",AND(COUNT($C$6:E30)&lt;=9,$C$4&gt;1),$C$4,COUNT(C30:E30)&gt;=1,M30)</f>
        <v>168</v>
      </c>
      <c r="M30">
        <f>IF(COUNT($C$6:E30)&gt;=1,TRUNC(SUM($C$6:E30)/COUNT($C$6:E30)),0)</f>
        <v>168</v>
      </c>
      <c r="N30">
        <f>IF(COUNT($C$6:E30)&lt;=6,0,TRUNC((230-M29)*0.9))</f>
        <v>56</v>
      </c>
      <c r="O30">
        <f>_xlfn.IFS(SUM(C30:E30)&lt;1,"",COUNT($C$6:E30)&gt;9,TRUNC((230-M29)*(0.9)),COUNT($C$6:E30)&lt;=9,0)</f>
        <v>56</v>
      </c>
      <c r="P30">
        <f>_xlfn.IFS(SUM(C30:E30)&lt;1,"",COUNT($C$6:E30)&gt;9,N30*3+H30,COUNT($C$6:E30)&lt;=9,0)</f>
        <v>698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224</v>
      </c>
      <c r="W30">
        <f>IF(COUNT(C30:E30)&lt;1,0,IF(COUNT($C$6:E30)&gt;9,D30+N30,0))</f>
        <v>239</v>
      </c>
      <c r="X30">
        <f>IF(COUNT(C30:E30)&lt;1,0,IF(COUNT($C$6:E30)&gt;9,E30+N30,0))</f>
        <v>235</v>
      </c>
      <c r="AA30">
        <f t="shared" si="5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149</v>
      </c>
      <c r="D31">
        <v>175</v>
      </c>
      <c r="E31">
        <v>173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497</v>
      </c>
      <c r="I31">
        <f t="shared" si="4"/>
        <v>165</v>
      </c>
      <c r="J31">
        <f>_xlfn.IFS(SUM(C31:E31)&lt;1,"",SUM(C31:E31)&gt;=1,SUM($C$6:E31))</f>
        <v>8584</v>
      </c>
      <c r="K31">
        <f>_xlfn.IFS(COUNT(C31:E31)&lt;1,"",COUNT($C$6:E31)&gt;=1,COUNT($C$6:E31))</f>
        <v>51</v>
      </c>
      <c r="L31">
        <f>_xlfn.IFS(COUNT(C31:E31)&lt;1,"",AND(COUNT($C$6:E31)&lt;=9,$C$4&gt;1),$C$4,COUNT(C31:E31)&gt;=1,M31)</f>
        <v>168</v>
      </c>
      <c r="M31">
        <f>IF(COUNT($C$6:E31)&gt;=1,TRUNC(SUM($C$6:E31)/COUNT($C$6:E31)),0)</f>
        <v>168</v>
      </c>
      <c r="N31">
        <f>IF(COUNT($C$6:E31)&lt;=6,0,TRUNC((230-M30)*0.9))</f>
        <v>55</v>
      </c>
      <c r="O31">
        <f>_xlfn.IFS(SUM(C31:E31)&lt;1,"",COUNT($C$6:E31)&gt;9,TRUNC((230-M30)*(0.9)),COUNT($C$6:E31)&lt;=9,0)</f>
        <v>55</v>
      </c>
      <c r="P31">
        <f>_xlfn.IFS(SUM(C31:E31)&lt;1,"",COUNT($C$6:E31)&gt;9,N31*3+H31,COUNT($C$6:E31)&lt;=9,0)</f>
        <v>662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204</v>
      </c>
      <c r="W31">
        <f>IF(COUNT(C31:E31)&lt;1,0,IF(COUNT($C$6:E31)&gt;9,D31+N31,0))</f>
        <v>230</v>
      </c>
      <c r="X31">
        <f>IF(COUNT(C31:E31)&lt;1,0,IF(COUNT($C$6:E31)&gt;9,E31+N31,0))</f>
        <v>228</v>
      </c>
      <c r="AA31">
        <f>IF((MAX($AB$6:$AB$35))&lt;AC31,0,IF(AB31=AC31,0,1))</f>
        <v>0</v>
      </c>
      <c r="AB31">
        <f>IF(COUNT(C31:E31)&gt;0,AC31,0)</f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199</v>
      </c>
      <c r="D32">
        <v>163</v>
      </c>
      <c r="E32">
        <v>236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598</v>
      </c>
      <c r="I32">
        <f t="shared" si="4"/>
        <v>199</v>
      </c>
      <c r="J32">
        <f>_xlfn.IFS(SUM(C32:E32)&lt;1,"",SUM(C32:E32)&gt;=1,SUM($C$6:E32))</f>
        <v>9182</v>
      </c>
      <c r="K32">
        <f>_xlfn.IFS(COUNT(C32:E32)&lt;1,"",COUNT($C$6:E32)&gt;=1,COUNT($C$6:E32))</f>
        <v>54</v>
      </c>
      <c r="L32">
        <f>_xlfn.IFS(COUNT(C32:E32)&lt;1,"",AND(COUNT($C$6:E32)&lt;=9,$C$4&gt;1),$C$4,COUNT(C32:E32)&gt;=1,M32)</f>
        <v>170</v>
      </c>
      <c r="M32">
        <f>IF(COUNT($C$6:E32)&gt;=1,TRUNC(SUM($C$6:E32)/COUNT($C$6:E32)),0)</f>
        <v>170</v>
      </c>
      <c r="N32">
        <f>IF(COUNT($C$6:E32)&lt;=6,0,TRUNC((230-M31)*0.9))</f>
        <v>55</v>
      </c>
      <c r="O32">
        <f>_xlfn.IFS(SUM(C32:E32)&lt;1,"",COUNT($C$6:E32)&gt;9,TRUNC((230-M31)*(0.9)),COUNT($C$6:E32)&lt;=9,0)</f>
        <v>55</v>
      </c>
      <c r="P32">
        <f>_xlfn.IFS(SUM(C32:E32)&lt;1,"",COUNT($C$6:E32)&gt;9,N32*3+H32,COUNT($C$6:E32)&lt;=9,0)</f>
        <v>763</v>
      </c>
      <c r="Q32" t="str">
        <f t="shared" si="1"/>
        <v xml:space="preserve"> </v>
      </c>
      <c r="R32">
        <f t="shared" si="2"/>
        <v>236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254</v>
      </c>
      <c r="W32">
        <f>IF(COUNT(C32:E32)&lt;1,0,IF(COUNT($C$6:E32)&gt;9,D32+N32,0))</f>
        <v>218</v>
      </c>
      <c r="X32">
        <f>IF(COUNT(C32:E32)&lt;1,0,IF(COUNT($C$6:E32)&gt;9,E32+N32,0))</f>
        <v>291</v>
      </c>
      <c r="AA32">
        <f t="shared" si="5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147</v>
      </c>
      <c r="D33">
        <v>181</v>
      </c>
      <c r="E33">
        <v>151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479</v>
      </c>
      <c r="I33">
        <f t="shared" si="4"/>
        <v>159</v>
      </c>
      <c r="J33">
        <f>_xlfn.IFS(SUM(C33:E33)&lt;1,"",SUM(C33:E33)&gt;=1,SUM($C$6:E33))</f>
        <v>9661</v>
      </c>
      <c r="K33">
        <f>_xlfn.IFS(COUNT(C33:E33)&lt;1,"",COUNT($C$6:E33)&gt;=1,COUNT($C$6:E33))</f>
        <v>57</v>
      </c>
      <c r="L33">
        <f>_xlfn.IFS(COUNT(C33:E33)&lt;1,"",AND(COUNT($C$6:E33)&lt;=9,$C$4&gt;1),$C$4,COUNT(C33:E33)&gt;=1,M33)</f>
        <v>169</v>
      </c>
      <c r="M33">
        <f>IF(COUNT($C$6:E33)&gt;=1,TRUNC(SUM($C$6:E33)/COUNT($C$6:E33)),0)</f>
        <v>169</v>
      </c>
      <c r="N33">
        <f>IF(COUNT($C$6:E33)&lt;=6,0,TRUNC((230-M32)*0.9))</f>
        <v>54</v>
      </c>
      <c r="O33">
        <f>_xlfn.IFS(SUM(C33:E33)&lt;1,"",COUNT($C$6:E33)&gt;9,TRUNC((230-M32)*(0.9)),COUNT($C$6:E33)&lt;=9,0)</f>
        <v>54</v>
      </c>
      <c r="P33">
        <f>_xlfn.IFS(SUM(C33:E33)&lt;1,"",COUNT($C$6:E33)&gt;9,N33*3+H33,COUNT($C$6:E33)&lt;=9,0)</f>
        <v>641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201</v>
      </c>
      <c r="W33">
        <f>IF(COUNT(C33:E33)&lt;1,0,IF(COUNT($C$6:E33)&gt;9,D33+N33,0))</f>
        <v>235</v>
      </c>
      <c r="X33">
        <f>IF(COUNT(C33:E33)&lt;1,0,IF(COUNT($C$6:E33)&gt;9,E33+N33,0))</f>
        <v>205</v>
      </c>
      <c r="AA33">
        <f t="shared" si="5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4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169</v>
      </c>
      <c r="N34">
        <f>IF(COUNT($C$6:E34)&lt;=6,0,TRUNC((230-M33)*0.9))</f>
        <v>54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5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4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169</v>
      </c>
      <c r="N35">
        <f>IF(COUNT($C$6:E35)&lt;=6,0,TRUNC((230-M34)*0.9))</f>
        <v>54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5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165.15789473684211</v>
      </c>
      <c r="D36" s="2">
        <f>(IF(COUNT(D6:D35)=0," ",(SUM(D6:D35))/COUNT(D6:D35)))</f>
        <v>174.05263157894737</v>
      </c>
      <c r="E36" s="2">
        <f>(IF(COUNT(E6:E35)=0," ",(SUM(E6:E35))/COUNT(E6:E35)))</f>
        <v>169.26315789473685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0493-55E4-408F-AD16-D205651C3C4B}">
  <sheetPr codeName="Sheet31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70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118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168</v>
      </c>
      <c r="W5">
        <f>MAX(V6:X35)</f>
        <v>268</v>
      </c>
    </row>
    <row r="6" spans="1:29" x14ac:dyDescent="0.2">
      <c r="A6" t="s">
        <v>7</v>
      </c>
      <c r="B6" s="7">
        <f>Calendar!B6</f>
        <v>43348</v>
      </c>
      <c r="C6">
        <v>104</v>
      </c>
      <c r="D6">
        <v>98</v>
      </c>
      <c r="E6">
        <v>86</v>
      </c>
      <c r="H6">
        <f t="shared" ref="H6:H35" si="0">IF(COUNT(C6:E6)&lt;1," ",SUM(C6:E6))</f>
        <v>288</v>
      </c>
      <c r="I6">
        <f>IF(COUNT(C6:E6)&lt;1," ",TRUNC(H6/COUNT(C6:E6)))</f>
        <v>96</v>
      </c>
      <c r="J6">
        <f>_xlfn.IFS(SUM(C6:E6)&lt;1,"",SUM(C6:E6)&gt;=1,SUM($C$6:E6))</f>
        <v>288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118</v>
      </c>
      <c r="M6">
        <f>IF(COUNT($C$6:E6)&gt;=1,TRUNC(SUM($C$6:E6)/COUNT($C$6:E6)),0)</f>
        <v>96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140</v>
      </c>
      <c r="D7">
        <v>112</v>
      </c>
      <c r="E7">
        <v>130</v>
      </c>
      <c r="H7">
        <f t="shared" si="0"/>
        <v>382</v>
      </c>
      <c r="I7">
        <f t="shared" ref="I7:I35" si="5">IF(COUNT(C7:E7)&lt;1," ",TRUNC(H7/COUNT(C7:E7)))</f>
        <v>127</v>
      </c>
      <c r="J7">
        <f>_xlfn.IFS(SUM(C7:E7)&lt;1,"",SUM(C7:E7)&gt;=1,SUM($C$6:E7))</f>
        <v>670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118</v>
      </c>
      <c r="M7">
        <f>IF(COUNT($C$6:E7)&gt;=1,TRUNC(SUM($C$6:E7)/COUNT($C$6:E7)),0)</f>
        <v>111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79</v>
      </c>
      <c r="D8">
        <v>108</v>
      </c>
      <c r="E8">
        <v>119</v>
      </c>
      <c r="H8">
        <f t="shared" si="0"/>
        <v>306</v>
      </c>
      <c r="I8">
        <f t="shared" si="5"/>
        <v>102</v>
      </c>
      <c r="J8">
        <f>_xlfn.IFS(SUM(C8:E8)&lt;1,"",SUM(C8:E8)&gt;=1,SUM($C$6:E8))</f>
        <v>976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118</v>
      </c>
      <c r="M8">
        <f>IF(COUNT($C$6:E8)&gt;=1,TRUNC(SUM($C$6:E8)/COUNT($C$6:E8)),0)</f>
        <v>108</v>
      </c>
      <c r="N8">
        <f>IF(COUNT($C$6:E8)&lt;=6,0,TRUNC((230-M7)*0.9))</f>
        <v>107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147</v>
      </c>
      <c r="D9">
        <v>133</v>
      </c>
      <c r="E9">
        <v>108</v>
      </c>
      <c r="H9">
        <f t="shared" si="0"/>
        <v>388</v>
      </c>
      <c r="I9">
        <f t="shared" si="5"/>
        <v>129</v>
      </c>
      <c r="J9">
        <f>_xlfn.IFS(SUM(C9:E9)&lt;1,"",SUM(C9:E9)&gt;=1,SUM($C$6:E9))</f>
        <v>1364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113</v>
      </c>
      <c r="M9">
        <f>IF(COUNT($C$6:E9)&gt;=1,TRUNC(SUM($C$6:E9)/COUNT($C$6:E9)),0)</f>
        <v>113</v>
      </c>
      <c r="N9">
        <f>IF(COUNT($C$6:E9)&lt;=6,0,TRUNC((230-M8)*0.9))</f>
        <v>109</v>
      </c>
      <c r="O9">
        <f>_xlfn.IFS(SUM(C9:E9)&lt;1,"",COUNT($C$6:E9)&gt;9,TRUNC((230-M8)*(0.9)),COUNT($C$6:E9)&lt;=9,0)</f>
        <v>109</v>
      </c>
      <c r="P9">
        <f>_xlfn.IFS(SUM(C9:E9)&lt;1,"",COUNT($C$6:E9)&gt;9,N9*3+H9,COUNT($C$6:E9)&lt;=9,0)</f>
        <v>715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256</v>
      </c>
      <c r="W9">
        <f>IF(COUNT(C9:E9)&lt;1,0,IF(COUNT($C$6:E9)&gt;9,D9+N9,0))</f>
        <v>242</v>
      </c>
      <c r="X9">
        <f>IF(COUNT(C9:E9)&lt;1,0,IF(COUNT($C$6:E9)&gt;9,E9+N9,0))</f>
        <v>217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120</v>
      </c>
      <c r="D10">
        <v>134</v>
      </c>
      <c r="E10">
        <v>143</v>
      </c>
      <c r="F10" t="str">
        <f>IF(COUNT(C10:E10)&lt;1," ",IF(AND(C10&gt;M9,D10&gt;M9,E10&gt;M9,COUNT($C$6:E9)&gt;=12),"*"," "))</f>
        <v>*</v>
      </c>
      <c r="H10">
        <f t="shared" si="0"/>
        <v>397</v>
      </c>
      <c r="I10">
        <f t="shared" si="5"/>
        <v>132</v>
      </c>
      <c r="J10">
        <f>_xlfn.IFS(SUM(C10:E10)&lt;1,"",SUM(C10:E10)&gt;=1,SUM($C$6:E10))</f>
        <v>1761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117</v>
      </c>
      <c r="M10">
        <f>IF(COUNT($C$6:E10)&gt;=1,TRUNC(SUM($C$6:E10)/COUNT($C$6:E10)),0)</f>
        <v>117</v>
      </c>
      <c r="N10">
        <f>IF(COUNT($C$6:E10)&lt;=6,0,TRUNC((230-M9)*0.9))</f>
        <v>105</v>
      </c>
      <c r="O10">
        <f>_xlfn.IFS(SUM(C10:E10)&lt;1,"",COUNT($C$6:E10)&gt;9,TRUNC((230-M9)*(0.9)),COUNT($C$6:E10)&lt;=9,0)</f>
        <v>105</v>
      </c>
      <c r="P10">
        <f>_xlfn.IFS(SUM(C10:E10)&lt;1,"",COUNT($C$6:E10)&gt;9,N10*3+H10,COUNT($C$6:E10)&lt;=9,0)</f>
        <v>712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225</v>
      </c>
      <c r="W10">
        <f>IF(COUNT(C10:E10)&lt;1,0,IF(COUNT($C$6:E10)&gt;9,D10+N10,0))</f>
        <v>239</v>
      </c>
      <c r="X10">
        <f>IF(COUNT(C10:E10)&lt;1,0,IF(COUNT($C$6:E10)&gt;9,E10+N10,0))</f>
        <v>248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115</v>
      </c>
      <c r="D11">
        <v>71</v>
      </c>
      <c r="E11">
        <v>123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309</v>
      </c>
      <c r="I11">
        <f t="shared" si="5"/>
        <v>103</v>
      </c>
      <c r="J11">
        <f>_xlfn.IFS(SUM(C11:E11)&lt;1,"",SUM(C11:E11)&gt;=1,SUM($C$6:E11))</f>
        <v>2070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115</v>
      </c>
      <c r="M11">
        <f>IF(COUNT($C$6:E11)&gt;=1,TRUNC(SUM($C$6:E11)/COUNT($C$6:E11)),0)</f>
        <v>115</v>
      </c>
      <c r="N11">
        <f>IF(COUNT($C$6:E11)&lt;=6,0,TRUNC((230-M10)*0.9))</f>
        <v>101</v>
      </c>
      <c r="O11">
        <f>_xlfn.IFS(SUM(C11:E11)&lt;1,"",COUNT($C$6:E11)&gt;9,TRUNC((230-M10)*(0.9)),COUNT($C$6:E11)&lt;=9,0)</f>
        <v>101</v>
      </c>
      <c r="P11">
        <f>_xlfn.IFS(SUM(C11:E11)&lt;1,"",COUNT($C$6:E11)&gt;9,N11*3+H11,COUNT($C$6:E11)&lt;=9,0)</f>
        <v>612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216</v>
      </c>
      <c r="W11">
        <f>IF(COUNT(C11:E11)&lt;1,0,IF(COUNT($C$6:E11)&gt;9,D11+N11,0))</f>
        <v>172</v>
      </c>
      <c r="X11">
        <f>IF(COUNT(C11:E11)&lt;1,0,IF(COUNT($C$6:E11)&gt;9,E11+N11,0))</f>
        <v>224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115</v>
      </c>
      <c r="D12">
        <v>110</v>
      </c>
      <c r="E12">
        <v>120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345</v>
      </c>
      <c r="I12">
        <f t="shared" si="5"/>
        <v>115</v>
      </c>
      <c r="J12">
        <f>_xlfn.IFS(SUM(C12:E12)&lt;1,"",SUM(C12:E12)&gt;=1,SUM($C$6:E12))</f>
        <v>2415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115</v>
      </c>
      <c r="M12">
        <f>IF(COUNT($C$6:E12)&gt;=1,TRUNC(SUM($C$6:E12)/COUNT($C$6:E12)),0)</f>
        <v>115</v>
      </c>
      <c r="N12">
        <f>IF(COUNT($C$6:E12)&lt;=6,0,TRUNC((230-M11)*0.9))</f>
        <v>103</v>
      </c>
      <c r="O12">
        <f>_xlfn.IFS(SUM(C12:E12)&lt;1,"",COUNT($C$6:E12)&gt;9,TRUNC((230-M11)*(0.9)),COUNT($C$6:E12)&lt;=9,0)</f>
        <v>103</v>
      </c>
      <c r="P12">
        <f>_xlfn.IFS(SUM(C12:E12)&lt;1,"",COUNT($C$6:E12)&gt;9,N12*3+H12,COUNT($C$6:E12)&lt;=9,0)</f>
        <v>654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218</v>
      </c>
      <c r="W12">
        <f>IF(COUNT(C12:E12)&lt;1,0,IF(COUNT($C$6:E12)&gt;9,D12+N12,0))</f>
        <v>213</v>
      </c>
      <c r="X12">
        <f>IF(COUNT(C12:E12)&lt;1,0,IF(COUNT($C$6:E12)&gt;9,E12+N12,0))</f>
        <v>223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121</v>
      </c>
      <c r="D13">
        <v>128</v>
      </c>
      <c r="E13">
        <v>99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348</v>
      </c>
      <c r="I13">
        <f t="shared" si="5"/>
        <v>116</v>
      </c>
      <c r="J13">
        <f>_xlfn.IFS(SUM(C13:E13)&lt;1,"",SUM(C13:E13)&gt;=1,SUM($C$6:E13))</f>
        <v>2763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115</v>
      </c>
      <c r="M13">
        <f>IF(COUNT($C$6:E13)&gt;=1,TRUNC(SUM($C$6:E13)/COUNT($C$6:E13)),0)</f>
        <v>115</v>
      </c>
      <c r="N13">
        <f>IF(COUNT($C$6:E13)&lt;=6,0,TRUNC((230-M12)*0.9))</f>
        <v>103</v>
      </c>
      <c r="O13">
        <f>_xlfn.IFS(SUM(C13:E13)&lt;1,"",COUNT($C$6:E13)&gt;9,TRUNC((230-M12)*(0.9)),COUNT($C$6:E13)&lt;=9,0)</f>
        <v>103</v>
      </c>
      <c r="P13">
        <f>_xlfn.IFS(SUM(C13:E13)&lt;1,"",COUNT($C$6:E13)&gt;9,N13*3+H13,COUNT($C$6:E13)&lt;=9,0)</f>
        <v>657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224</v>
      </c>
      <c r="W13">
        <f>IF(COUNT(C13:E13)&lt;1,0,IF(COUNT($C$6:E13)&gt;9,D13+N13,0))</f>
        <v>231</v>
      </c>
      <c r="X13">
        <f>IF(COUNT(C13:E13)&lt;1,0,IF(COUNT($C$6:E13)&gt;9,E13+N13,0))</f>
        <v>202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158</v>
      </c>
      <c r="D14">
        <v>121</v>
      </c>
      <c r="E14">
        <v>111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390</v>
      </c>
      <c r="I14">
        <f t="shared" si="5"/>
        <v>130</v>
      </c>
      <c r="J14">
        <f>_xlfn.IFS(SUM(C14:E14)&lt;1,"",SUM(C14:E14)&gt;=1,SUM($C$6:E14))</f>
        <v>3153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116</v>
      </c>
      <c r="M14">
        <f>IF(COUNT($C$6:E14)&gt;=1,TRUNC(SUM($C$6:E14)/COUNT($C$6:E14)),0)</f>
        <v>116</v>
      </c>
      <c r="N14">
        <f>IF(COUNT($C$6:E14)&lt;=6,0,TRUNC((230-M13)*0.9))</f>
        <v>103</v>
      </c>
      <c r="O14">
        <f>_xlfn.IFS(SUM(C14:E14)&lt;1,"",COUNT($C$6:E14)&gt;9,TRUNC((230-M13)*(0.9)),COUNT($C$6:E14)&lt;=9,0)</f>
        <v>103</v>
      </c>
      <c r="P14">
        <f>_xlfn.IFS(SUM(C14:E14)&lt;1,"",COUNT($C$6:E14)&gt;9,N14*3+H14,COUNT($C$6:E14)&lt;=9,0)</f>
        <v>699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261</v>
      </c>
      <c r="W14">
        <f>IF(COUNT(C14:E14)&lt;1,0,IF(COUNT($C$6:E14)&gt;9,D14+N14,0))</f>
        <v>224</v>
      </c>
      <c r="X14">
        <f>IF(COUNT(C14:E14)&lt;1,0,IF(COUNT($C$6:E14)&gt;9,E14+N14,0))</f>
        <v>214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108</v>
      </c>
      <c r="D15">
        <v>97</v>
      </c>
      <c r="E15">
        <v>126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331</v>
      </c>
      <c r="I15">
        <f t="shared" si="5"/>
        <v>110</v>
      </c>
      <c r="J15">
        <f>_xlfn.IFS(SUM(C15:E15)&lt;1,"",SUM(C15:E15)&gt;=1,SUM($C$6:E15))</f>
        <v>3484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116</v>
      </c>
      <c r="M15">
        <f>IF(COUNT($C$6:E15)&gt;=1,TRUNC(SUM($C$6:E15)/COUNT($C$6:E15)),0)</f>
        <v>116</v>
      </c>
      <c r="N15">
        <f>IF(COUNT($C$6:E15)&lt;=6,0,TRUNC((230-M14)*0.9))</f>
        <v>102</v>
      </c>
      <c r="O15">
        <f>_xlfn.IFS(SUM(C15:E15)&lt;1,"",COUNT($C$6:E15)&gt;9,TRUNC((230-M14)*(0.9)),COUNT($C$6:E15)&lt;=9,0)</f>
        <v>102</v>
      </c>
      <c r="P15">
        <f>_xlfn.IFS(SUM(C15:E15)&lt;1,"",COUNT($C$6:E15)&gt;9,N15*3+H15,COUNT($C$6:E15)&lt;=9,0)</f>
        <v>637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210</v>
      </c>
      <c r="W15">
        <f>IF(COUNT(C15:E15)&lt;1,0,IF(COUNT($C$6:E15)&gt;9,D15+N15,0))</f>
        <v>199</v>
      </c>
      <c r="X15">
        <f>IF(COUNT(C15:E15)&lt;1,0,IF(COUNT($C$6:E15)&gt;9,E15+N15,0))</f>
        <v>228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88</v>
      </c>
      <c r="D16">
        <v>111</v>
      </c>
      <c r="E16">
        <v>112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311</v>
      </c>
      <c r="I16">
        <f t="shared" si="5"/>
        <v>103</v>
      </c>
      <c r="J16">
        <f>_xlfn.IFS(SUM(C16:E16)&lt;1,"",SUM(C16:E16)&gt;=1,SUM($C$6:E16))</f>
        <v>3795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115</v>
      </c>
      <c r="M16">
        <f>IF(COUNT($C$6:E16)&gt;=1,TRUNC(SUM($C$6:E16)/COUNT($C$6:E16)),0)</f>
        <v>115</v>
      </c>
      <c r="N16">
        <f>IF(COUNT($C$6:E16)&lt;=6,0,TRUNC((230-M15)*0.9))</f>
        <v>102</v>
      </c>
      <c r="O16">
        <f>_xlfn.IFS(SUM(C16:E16)&lt;1,"",COUNT($C$6:E16)&gt;9,TRUNC((230-M15)*(0.9)),COUNT($C$6:E16)&lt;=9,0)</f>
        <v>102</v>
      </c>
      <c r="P16">
        <f>_xlfn.IFS(SUM(C16:E16)&lt;1,"",COUNT($C$6:E16)&gt;9,N16*3+H16,COUNT($C$6:E16)&lt;=9,0)</f>
        <v>617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190</v>
      </c>
      <c r="W16">
        <f>IF(COUNT(C16:E16)&lt;1,0,IF(COUNT($C$6:E16)&gt;9,D16+N16,0))</f>
        <v>213</v>
      </c>
      <c r="X16">
        <f>IF(COUNT(C16:E16)&lt;1,0,IF(COUNT($C$6:E16)&gt;9,E16+N16,0))</f>
        <v>214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112</v>
      </c>
      <c r="D17">
        <v>104</v>
      </c>
      <c r="E17">
        <v>104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320</v>
      </c>
      <c r="I17">
        <f t="shared" si="5"/>
        <v>106</v>
      </c>
      <c r="J17">
        <f>_xlfn.IFS(SUM(C17:E17)&lt;1,"",SUM(C17:E17)&gt;=1,SUM($C$6:E17))</f>
        <v>4115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114</v>
      </c>
      <c r="M17">
        <f>IF(COUNT($C$6:E17)&gt;=1,TRUNC(SUM($C$6:E17)/COUNT($C$6:E17)),0)</f>
        <v>114</v>
      </c>
      <c r="N17">
        <f>IF(COUNT($C$6:E17)&lt;=6,0,TRUNC((230-M16)*0.9))</f>
        <v>103</v>
      </c>
      <c r="O17">
        <f>_xlfn.IFS(SUM(C17:E17)&lt;1,"",COUNT($C$6:E17)&gt;9,TRUNC((230-M16)*(0.9)),COUNT($C$6:E17)&lt;=9,0)</f>
        <v>103</v>
      </c>
      <c r="P17">
        <f>_xlfn.IFS(SUM(C17:E17)&lt;1,"",COUNT($C$6:E17)&gt;9,N17*3+H17,COUNT($C$6:E17)&lt;=9,0)</f>
        <v>629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215</v>
      </c>
      <c r="W17">
        <f>IF(COUNT(C17:E17)&lt;1,0,IF(COUNT($C$6:E17)&gt;9,D17+N17,0))</f>
        <v>207</v>
      </c>
      <c r="X17">
        <f>IF(COUNT(C17:E17)&lt;1,0,IF(COUNT($C$6:E17)&gt;9,E17+N17,0))</f>
        <v>207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101</v>
      </c>
      <c r="D18">
        <v>156</v>
      </c>
      <c r="E18">
        <v>125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382</v>
      </c>
      <c r="I18">
        <f t="shared" si="5"/>
        <v>127</v>
      </c>
      <c r="J18">
        <f>_xlfn.IFS(SUM(C18:E18)&lt;1,"",SUM(C18:E18)&gt;=1,SUM($C$6:E18))</f>
        <v>4497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115</v>
      </c>
      <c r="M18">
        <f>IF(COUNT($C$6:E18)&gt;=1,TRUNC(SUM($C$6:E18)/COUNT($C$6:E18)),0)</f>
        <v>115</v>
      </c>
      <c r="N18">
        <f>IF(COUNT($C$6:E18)&lt;=6,0,TRUNC((230-M17)*0.9))</f>
        <v>104</v>
      </c>
      <c r="O18">
        <f>_xlfn.IFS(SUM(C18:E18)&lt;1,"",COUNT($C$6:E18)&gt;9,TRUNC((230-M17)*(0.9)),COUNT($C$6:E18)&lt;=9,0)</f>
        <v>104</v>
      </c>
      <c r="P18">
        <f>_xlfn.IFS(SUM(C18:E18)&lt;1,"",COUNT($C$6:E18)&gt;9,N18*3+H18,COUNT($C$6:E18)&lt;=9,0)</f>
        <v>694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205</v>
      </c>
      <c r="W18">
        <f>IF(COUNT(C18:E18)&lt;1,0,IF(COUNT($C$6:E18)&gt;9,D18+N18,0))</f>
        <v>260</v>
      </c>
      <c r="X18">
        <f>IF(COUNT(C18:E18)&lt;1,0,IF(COUNT($C$6:E18)&gt;9,E18+N18,0))</f>
        <v>229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149</v>
      </c>
      <c r="D19">
        <v>119</v>
      </c>
      <c r="E19">
        <v>109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377</v>
      </c>
      <c r="I19">
        <f t="shared" si="5"/>
        <v>125</v>
      </c>
      <c r="J19">
        <f>_xlfn.IFS(SUM(C19:E19)&lt;1,"",SUM(C19:E19)&gt;=1,SUM($C$6:E19))</f>
        <v>4874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116</v>
      </c>
      <c r="M19">
        <f>IF(COUNT($C$6:E19)&gt;=1,TRUNC(SUM($C$6:E19)/COUNT($C$6:E19)),0)</f>
        <v>116</v>
      </c>
      <c r="N19">
        <f>IF(COUNT($C$6:E19)&lt;=6,0,TRUNC((230-M18)*0.9))</f>
        <v>103</v>
      </c>
      <c r="O19">
        <f>_xlfn.IFS(SUM(C19:E19)&lt;1,"",COUNT($C$6:E19)&gt;9,TRUNC((230-M18)*(0.9)),COUNT($C$6:E19)&lt;=9,0)</f>
        <v>103</v>
      </c>
      <c r="P19">
        <f>_xlfn.IFS(SUM(C19:E19)&lt;1,"",COUNT($C$6:E19)&gt;9,N19*3+H19,COUNT($C$6:E19)&lt;=9,0)</f>
        <v>686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252</v>
      </c>
      <c r="W19">
        <f>IF(COUNT(C19:E19)&lt;1,0,IF(COUNT($C$6:E19)&gt;9,D19+N19,0))</f>
        <v>222</v>
      </c>
      <c r="X19">
        <f>IF(COUNT(C19:E19)&lt;1,0,IF(COUNT($C$6:E19)&gt;9,E19+N19,0))</f>
        <v>212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125</v>
      </c>
      <c r="D20">
        <v>144</v>
      </c>
      <c r="E20">
        <v>117</v>
      </c>
      <c r="F20" t="str">
        <f>IF(COUNT(C20:E20)&lt;1," ",IF(AND(C20&gt;M19,D20&gt;M19,E20&gt;M19,COUNT($C$6:E19)&gt;=12),"*"," "))</f>
        <v>*</v>
      </c>
      <c r="G20" t="str">
        <f>IF(COUNT(C20:E20)&lt;1," ",IF(AND(C20&gt;M18,D20&gt;M18,E20&gt;M18,COUNT($C$6:E18)&gt;=12),"*"," "))</f>
        <v>*</v>
      </c>
      <c r="H20">
        <f t="shared" si="0"/>
        <v>386</v>
      </c>
      <c r="I20">
        <f t="shared" si="5"/>
        <v>128</v>
      </c>
      <c r="J20">
        <f>_xlfn.IFS(SUM(C20:E20)&lt;1,"",SUM(C20:E20)&gt;=1,SUM($C$6:E20))</f>
        <v>5260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116</v>
      </c>
      <c r="M20">
        <f>IF(COUNT($C$6:E20)&gt;=1,TRUNC(SUM($C$6:E20)/COUNT($C$6:E20)),0)</f>
        <v>116</v>
      </c>
      <c r="N20">
        <f>IF(COUNT($C$6:E20)&lt;=6,0,TRUNC((230-M19)*0.9))</f>
        <v>102</v>
      </c>
      <c r="O20">
        <f>_xlfn.IFS(SUM(C20:E20)&lt;1,"",COUNT($C$6:E20)&gt;9,TRUNC((230-M19)*(0.9)),COUNT($C$6:E20)&lt;=9,0)</f>
        <v>102</v>
      </c>
      <c r="P20">
        <f>_xlfn.IFS(SUM(C20:E20)&lt;1,"",COUNT($C$6:E20)&gt;9,N20*3+H20,COUNT($C$6:E20)&lt;=9,0)</f>
        <v>692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227</v>
      </c>
      <c r="W20">
        <f>IF(COUNT(C20:E20)&lt;1,0,IF(COUNT($C$6:E20)&gt;9,D20+N20,0))</f>
        <v>246</v>
      </c>
      <c r="X20">
        <f>IF(COUNT(C20:E20)&lt;1,0,IF(COUNT($C$6:E20)&gt;9,E20+N20,0))</f>
        <v>219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125</v>
      </c>
      <c r="D21">
        <v>116</v>
      </c>
      <c r="E21">
        <v>133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374</v>
      </c>
      <c r="I21">
        <f t="shared" si="5"/>
        <v>124</v>
      </c>
      <c r="J21">
        <f>_xlfn.IFS(SUM(C21:E21)&lt;1,"",SUM(C21:E21)&gt;=1,SUM($C$6:E21))</f>
        <v>5634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117</v>
      </c>
      <c r="M21">
        <f>IF(COUNT($C$6:E21)&gt;=1,TRUNC(SUM($C$6:E21)/COUNT($C$6:E21)),0)</f>
        <v>117</v>
      </c>
      <c r="N21">
        <f>IF(COUNT($C$6:E21)&lt;=6,0,TRUNC((230-M20)*0.9))</f>
        <v>102</v>
      </c>
      <c r="O21">
        <f>_xlfn.IFS(SUM(C21:E21)&lt;1,"",COUNT($C$6:E21)&gt;9,TRUNC((230-M20)*(0.9)),COUNT($C$6:E21)&lt;=9,0)</f>
        <v>102</v>
      </c>
      <c r="P21">
        <f>_xlfn.IFS(SUM(C21:E21)&lt;1,"",COUNT($C$6:E21)&gt;9,N21*3+H21,COUNT($C$6:E21)&lt;=9,0)</f>
        <v>680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227</v>
      </c>
      <c r="W21">
        <f>IF(COUNT(C21:E21)&lt;1,0,IF(COUNT($C$6:E21)&gt;9,D21+N21,0))</f>
        <v>218</v>
      </c>
      <c r="X21">
        <f>IF(COUNT(C21:E21)&lt;1,0,IF(COUNT($C$6:E21)&gt;9,E21+N21,0))</f>
        <v>235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132</v>
      </c>
      <c r="D22">
        <v>111</v>
      </c>
      <c r="E22">
        <v>133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376</v>
      </c>
      <c r="I22">
        <f t="shared" si="5"/>
        <v>125</v>
      </c>
      <c r="J22">
        <f>_xlfn.IFS(SUM(C22:E22)&lt;1,"",SUM(C22:E22)&gt;=1,SUM($C$6:E22))</f>
        <v>6010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117</v>
      </c>
      <c r="M22">
        <f>IF(COUNT($C$6:E22)&gt;=1,TRUNC(SUM($C$6:E22)/COUNT($C$6:E22)),0)</f>
        <v>117</v>
      </c>
      <c r="N22">
        <f>IF(COUNT($C$6:E22)&lt;=6,0,TRUNC((230-M21)*0.9))</f>
        <v>101</v>
      </c>
      <c r="O22">
        <f>_xlfn.IFS(SUM(C22:E22)&lt;1,"",COUNT($C$6:E22)&gt;9,TRUNC((230-M21)*(0.9)),COUNT($C$6:E22)&lt;=9,0)</f>
        <v>101</v>
      </c>
      <c r="P22">
        <f>_xlfn.IFS(SUM(C22:E22)&lt;1,"",COUNT($C$6:E22)&gt;9,N22*3+H22,COUNT($C$6:E22)&lt;=9,0)</f>
        <v>679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233</v>
      </c>
      <c r="W22">
        <f>IF(COUNT(C22:E22)&lt;1,0,IF(COUNT($C$6:E22)&gt;9,D22+N22,0))</f>
        <v>212</v>
      </c>
      <c r="X22">
        <f>IF(COUNT(C22:E22)&lt;1,0,IF(COUNT($C$6:E22)&gt;9,E22+N22,0))</f>
        <v>234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115</v>
      </c>
      <c r="D23">
        <v>132</v>
      </c>
      <c r="E23">
        <v>97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344</v>
      </c>
      <c r="I23">
        <f t="shared" si="5"/>
        <v>114</v>
      </c>
      <c r="J23">
        <f>_xlfn.IFS(SUM(C23:E23)&lt;1,"",SUM(C23:E23)&gt;=1,SUM($C$6:E23))</f>
        <v>6354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117</v>
      </c>
      <c r="M23">
        <f>IF(COUNT($C$6:E23)&gt;=1,TRUNC(SUM($C$6:E23)/COUNT($C$6:E23)),0)</f>
        <v>117</v>
      </c>
      <c r="N23">
        <f>IF(COUNT($C$6:E23)&lt;=6,0,TRUNC((230-M22)*0.9))</f>
        <v>101</v>
      </c>
      <c r="O23">
        <f>_xlfn.IFS(SUM(C23:E23)&lt;1,"",COUNT($C$6:E23)&gt;9,TRUNC((230-M22)*(0.9)),COUNT($C$6:E23)&lt;=9,0)</f>
        <v>101</v>
      </c>
      <c r="P23">
        <f>_xlfn.IFS(SUM(C23:E23)&lt;1,"",COUNT($C$6:E23)&gt;9,N23*3+H23,COUNT($C$6:E23)&lt;=9,0)</f>
        <v>647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216</v>
      </c>
      <c r="W23">
        <f>IF(COUNT(C23:E23)&lt;1,0,IF(COUNT($C$6:E23)&gt;9,D23+N23,0))</f>
        <v>233</v>
      </c>
      <c r="X23">
        <f>IF(COUNT(C23:E23)&lt;1,0,IF(COUNT($C$6:E23)&gt;9,E23+N23,0))</f>
        <v>198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117</v>
      </c>
      <c r="N24">
        <f>IF(COUNT($C$6:E24)&lt;=6,0,TRUNC((230-M23)*0.9))</f>
        <v>101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94</v>
      </c>
      <c r="D25">
        <v>117</v>
      </c>
      <c r="E25">
        <v>112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323</v>
      </c>
      <c r="I25">
        <f t="shared" si="5"/>
        <v>107</v>
      </c>
      <c r="J25">
        <f>_xlfn.IFS(SUM(C25:E25)&lt;1,"",SUM(C25:E25)&gt;=1,SUM($C$6:E25))</f>
        <v>6677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117</v>
      </c>
      <c r="M25">
        <f>IF(COUNT($C$6:E25)&gt;=1,TRUNC(SUM($C$6:E25)/COUNT($C$6:E25)),0)</f>
        <v>117</v>
      </c>
      <c r="N25">
        <f>IF(COUNT($C$6:E25)&lt;=6,0,TRUNC((230-M24)*0.9))</f>
        <v>101</v>
      </c>
      <c r="O25">
        <f>_xlfn.IFS(SUM(C25:E25)&lt;1,"",COUNT($C$6:E25)&gt;9,TRUNC((230-M24)*(0.9)),COUNT($C$6:E25)&lt;=9,0)</f>
        <v>101</v>
      </c>
      <c r="P25">
        <f>_xlfn.IFS(SUM(C25:E25)&lt;1,"",COUNT($C$6:E25)&gt;9,N25*3+H25,COUNT($C$6:E25)&lt;=9,0)</f>
        <v>626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195</v>
      </c>
      <c r="W25">
        <f>IF(COUNT(C25:E25)&lt;1,0,IF(COUNT($C$6:E25)&gt;9,D25+N25,0))</f>
        <v>218</v>
      </c>
      <c r="X25">
        <f>IF(COUNT(C25:E25)&lt;1,0,IF(COUNT($C$6:E25)&gt;9,E25+N25,0))</f>
        <v>213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130</v>
      </c>
      <c r="D26">
        <v>144</v>
      </c>
      <c r="E26">
        <v>133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407</v>
      </c>
      <c r="I26">
        <f t="shared" si="5"/>
        <v>135</v>
      </c>
      <c r="J26">
        <f>_xlfn.IFS(SUM(C26:E26)&lt;1,"",SUM(C26:E26)&gt;=1,SUM($C$6:E26))</f>
        <v>7084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118</v>
      </c>
      <c r="M26">
        <f>IF(COUNT($C$6:E26)&gt;=1,TRUNC(SUM($C$6:E26)/COUNT($C$6:E26)),0)</f>
        <v>118</v>
      </c>
      <c r="N26">
        <f>IF(COUNT($C$6:E26)&lt;=6,0,TRUNC((230-M25)*0.9))</f>
        <v>101</v>
      </c>
      <c r="O26">
        <f>_xlfn.IFS(SUM(C26:E26)&lt;1,"",COUNT($C$6:E26)&gt;9,TRUNC((230-M25)*(0.9)),COUNT($C$6:E26)&lt;=9,0)</f>
        <v>101</v>
      </c>
      <c r="P26">
        <f>_xlfn.IFS(SUM(C26:E26)&lt;1,"",COUNT($C$6:E26)&gt;9,N26*3+H26,COUNT($C$6:E26)&lt;=9,0)</f>
        <v>710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231</v>
      </c>
      <c r="W26">
        <f>IF(COUNT(C26:E26)&lt;1,0,IF(COUNT($C$6:E26)&gt;9,D26+N26,0))</f>
        <v>245</v>
      </c>
      <c r="X26">
        <f>IF(COUNT(C26:E26)&lt;1,0,IF(COUNT($C$6:E26)&gt;9,E26+N26,0))</f>
        <v>234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105</v>
      </c>
      <c r="D27">
        <v>122</v>
      </c>
      <c r="E27">
        <v>99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326</v>
      </c>
      <c r="I27">
        <f t="shared" si="5"/>
        <v>108</v>
      </c>
      <c r="J27">
        <f>_xlfn.IFS(SUM(C27:E27)&lt;1,"",SUM(C27:E27)&gt;=1,SUM($C$6:E27))</f>
        <v>7410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117</v>
      </c>
      <c r="M27">
        <f>IF(COUNT($C$6:E27)&gt;=1,TRUNC(SUM($C$6:E27)/COUNT($C$6:E27)),0)</f>
        <v>117</v>
      </c>
      <c r="N27">
        <f>IF(COUNT($C$6:E27)&lt;=6,0,TRUNC((230-M26)*0.9))</f>
        <v>100</v>
      </c>
      <c r="O27">
        <f>_xlfn.IFS(SUM(C27:E27)&lt;1,"",COUNT($C$6:E27)&gt;9,TRUNC((230-M26)*(0.9)),COUNT($C$6:E27)&lt;=9,0)</f>
        <v>100</v>
      </c>
      <c r="P27">
        <f>_xlfn.IFS(SUM(C27:E27)&lt;1,"",COUNT($C$6:E27)&gt;9,N27*3+H27,COUNT($C$6:E27)&lt;=9,0)</f>
        <v>626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205</v>
      </c>
      <c r="W27">
        <f>IF(COUNT(C27:E27)&lt;1,0,IF(COUNT($C$6:E27)&gt;9,D27+N27,0))</f>
        <v>222</v>
      </c>
      <c r="X27">
        <f>IF(COUNT(C27:E27)&lt;1,0,IF(COUNT($C$6:E27)&gt;9,E27+N27,0))</f>
        <v>199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118</v>
      </c>
      <c r="D28">
        <v>97</v>
      </c>
      <c r="E28">
        <v>122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337</v>
      </c>
      <c r="I28">
        <f t="shared" si="5"/>
        <v>112</v>
      </c>
      <c r="J28">
        <f>_xlfn.IFS(SUM(C28:E28)&lt;1,"",SUM(C28:E28)&gt;=1,SUM($C$6:E28))</f>
        <v>7747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117</v>
      </c>
      <c r="M28">
        <f>IF(COUNT($C$6:E28)&gt;=1,TRUNC(SUM($C$6:E28)/COUNT($C$6:E28)),0)</f>
        <v>117</v>
      </c>
      <c r="N28">
        <f>IF(COUNT($C$6:E28)&lt;=6,0,TRUNC((230-M27)*0.9))</f>
        <v>101</v>
      </c>
      <c r="O28">
        <f>_xlfn.IFS(SUM(C28:E28)&lt;1,"",COUNT($C$6:E28)&gt;9,TRUNC((230-M27)*(0.9)),COUNT($C$6:E28)&lt;=9,0)</f>
        <v>101</v>
      </c>
      <c r="P28">
        <f>_xlfn.IFS(SUM(C28:E28)&lt;1,"",COUNT($C$6:E28)&gt;9,N28*3+H28,COUNT($C$6:E28)&lt;=9,0)</f>
        <v>640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219</v>
      </c>
      <c r="W28">
        <f>IF(COUNT(C28:E28)&lt;1,0,IF(COUNT($C$6:E28)&gt;9,D28+N28,0))</f>
        <v>198</v>
      </c>
      <c r="X28">
        <f>IF(COUNT(C28:E28)&lt;1,0,IF(COUNT($C$6:E28)&gt;9,E28+N28,0))</f>
        <v>223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117</v>
      </c>
      <c r="N29">
        <f>IF(COUNT($C$6:E29)&lt;=6,0,TRUNC((230-M28)*0.9))</f>
        <v>101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143</v>
      </c>
      <c r="D30">
        <v>154</v>
      </c>
      <c r="E30">
        <v>158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455</v>
      </c>
      <c r="I30">
        <f t="shared" si="5"/>
        <v>151</v>
      </c>
      <c r="J30">
        <f>_xlfn.IFS(SUM(C30:E30)&lt;1,"",SUM(C30:E30)&gt;=1,SUM($C$6:E30))</f>
        <v>8202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118</v>
      </c>
      <c r="M30">
        <f>IF(COUNT($C$6:E30)&gt;=1,TRUNC(SUM($C$6:E30)/COUNT($C$6:E30)),0)</f>
        <v>118</v>
      </c>
      <c r="N30">
        <f>IF(COUNT($C$6:E30)&lt;=6,0,TRUNC((230-M29)*0.9))</f>
        <v>101</v>
      </c>
      <c r="O30">
        <f>_xlfn.IFS(SUM(C30:E30)&lt;1,"",COUNT($C$6:E30)&gt;9,TRUNC((230-M29)*(0.9)),COUNT($C$6:E30)&lt;=9,0)</f>
        <v>101</v>
      </c>
      <c r="P30">
        <f>_xlfn.IFS(SUM(C30:E30)&lt;1,"",COUNT($C$6:E30)&gt;9,N30*3+H30,COUNT($C$6:E30)&lt;=9,0)</f>
        <v>758</v>
      </c>
      <c r="Q30">
        <f t="shared" si="1"/>
        <v>455</v>
      </c>
      <c r="R30" t="str">
        <f t="shared" si="2"/>
        <v xml:space="preserve"> </v>
      </c>
      <c r="S30">
        <f>IF(COUNT($C$6:E30)&gt;9,IF(P30=MAX($P$6:$P$35),P30," "),"")</f>
        <v>758</v>
      </c>
      <c r="T30" t="str">
        <f t="shared" si="3"/>
        <v xml:space="preserve"> </v>
      </c>
      <c r="V30">
        <f>IF(COUNT(C30:E30)&lt;1,0,IF(COUNT($C$6:E30)&gt;9,C30+N30,0))</f>
        <v>244</v>
      </c>
      <c r="W30">
        <f>IF(COUNT(C30:E30)&lt;1,0,IF(COUNT($C$6:E30)&gt;9,D30+N30,0))</f>
        <v>255</v>
      </c>
      <c r="X30">
        <f>IF(COUNT(C30:E30)&lt;1,0,IF(COUNT($C$6:E30)&gt;9,E30+N30,0))</f>
        <v>259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103</v>
      </c>
      <c r="D31">
        <v>127</v>
      </c>
      <c r="E31">
        <v>145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375</v>
      </c>
      <c r="I31">
        <f t="shared" si="5"/>
        <v>125</v>
      </c>
      <c r="J31">
        <f>_xlfn.IFS(SUM(C31:E31)&lt;1,"",SUM(C31:E31)&gt;=1,SUM($C$6:E31))</f>
        <v>8577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119</v>
      </c>
      <c r="M31">
        <f>IF(COUNT($C$6:E31)&gt;=1,TRUNC(SUM($C$6:E31)/COUNT($C$6:E31)),0)</f>
        <v>119</v>
      </c>
      <c r="N31">
        <f>IF(COUNT($C$6:E31)&lt;=6,0,TRUNC((230-M30)*0.9))</f>
        <v>100</v>
      </c>
      <c r="O31">
        <f>_xlfn.IFS(SUM(C31:E31)&lt;1,"",COUNT($C$6:E31)&gt;9,TRUNC((230-M30)*(0.9)),COUNT($C$6:E31)&lt;=9,0)</f>
        <v>100</v>
      </c>
      <c r="P31">
        <f>_xlfn.IFS(SUM(C31:E31)&lt;1,"",COUNT($C$6:E31)&gt;9,N31*3+H31,COUNT($C$6:E31)&lt;=9,0)</f>
        <v>675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203</v>
      </c>
      <c r="W31">
        <f>IF(COUNT(C31:E31)&lt;1,0,IF(COUNT($C$6:E31)&gt;9,D31+N31,0))</f>
        <v>227</v>
      </c>
      <c r="X31">
        <f>IF(COUNT(C31:E31)&lt;1,0,IF(COUNT($C$6:E31)&gt;9,E31+N31,0))</f>
        <v>245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114</v>
      </c>
      <c r="D32">
        <v>107</v>
      </c>
      <c r="E32">
        <v>114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335</v>
      </c>
      <c r="I32">
        <f t="shared" si="5"/>
        <v>111</v>
      </c>
      <c r="J32">
        <f>_xlfn.IFS(SUM(C32:E32)&lt;1,"",SUM(C32:E32)&gt;=1,SUM($C$6:E32))</f>
        <v>8912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118</v>
      </c>
      <c r="M32">
        <f>IF(COUNT($C$6:E32)&gt;=1,TRUNC(SUM($C$6:E32)/COUNT($C$6:E32)),0)</f>
        <v>118</v>
      </c>
      <c r="N32">
        <f>IF(COUNT($C$6:E32)&lt;=6,0,TRUNC((230-M31)*0.9))</f>
        <v>99</v>
      </c>
      <c r="O32">
        <f>_xlfn.IFS(SUM(C32:E32)&lt;1,"",COUNT($C$6:E32)&gt;9,TRUNC((230-M31)*(0.9)),COUNT($C$6:E32)&lt;=9,0)</f>
        <v>99</v>
      </c>
      <c r="P32">
        <f>_xlfn.IFS(SUM(C32:E32)&lt;1,"",COUNT($C$6:E32)&gt;9,N32*3+H32,COUNT($C$6:E32)&lt;=9,0)</f>
        <v>632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213</v>
      </c>
      <c r="W32">
        <f>IF(COUNT(C32:E32)&lt;1,0,IF(COUNT($C$6:E32)&gt;9,D32+N32,0))</f>
        <v>206</v>
      </c>
      <c r="X32">
        <f>IF(COUNT(C32:E32)&lt;1,0,IF(COUNT($C$6:E32)&gt;9,E32+N32,0))</f>
        <v>213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144</v>
      </c>
      <c r="D33">
        <v>98</v>
      </c>
      <c r="E33">
        <v>134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376</v>
      </c>
      <c r="I33">
        <f t="shared" si="5"/>
        <v>125</v>
      </c>
      <c r="J33">
        <f>_xlfn.IFS(SUM(C33:E33)&lt;1,"",SUM(C33:E33)&gt;=1,SUM($C$6:E33))</f>
        <v>9288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119</v>
      </c>
      <c r="M33">
        <f>IF(COUNT($C$6:E33)&gt;=1,TRUNC(SUM($C$6:E33)/COUNT($C$6:E33)),0)</f>
        <v>119</v>
      </c>
      <c r="N33">
        <f>IF(COUNT($C$6:E33)&lt;=6,0,TRUNC((230-M32)*0.9))</f>
        <v>100</v>
      </c>
      <c r="O33">
        <f>_xlfn.IFS(SUM(C33:E33)&lt;1,"",COUNT($C$6:E33)&gt;9,TRUNC((230-M32)*(0.9)),COUNT($C$6:E33)&lt;=9,0)</f>
        <v>100</v>
      </c>
      <c r="P33">
        <f>_xlfn.IFS(SUM(C33:E33)&lt;1,"",COUNT($C$6:E33)&gt;9,N33*3+H33,COUNT($C$6:E33)&lt;=9,0)</f>
        <v>676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244</v>
      </c>
      <c r="W33">
        <f>IF(COUNT(C33:E33)&lt;1,0,IF(COUNT($C$6:E33)&gt;9,D33+N33,0))</f>
        <v>198</v>
      </c>
      <c r="X33">
        <f>IF(COUNT(C33:E33)&lt;1,0,IF(COUNT($C$6:E33)&gt;9,E33+N33,0))</f>
        <v>234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119</v>
      </c>
      <c r="D34">
        <v>119</v>
      </c>
      <c r="E34">
        <v>110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348</v>
      </c>
      <c r="I34">
        <f t="shared" si="5"/>
        <v>116</v>
      </c>
      <c r="J34">
        <f>_xlfn.IFS(SUM(C34:E34)&lt;1,"",SUM(C34:E34)&gt;=1,SUM($C$6:E34))</f>
        <v>9636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118</v>
      </c>
      <c r="M34">
        <f>IF(COUNT($C$6:E34)&gt;=1,TRUNC(SUM($C$6:E34)/COUNT($C$6:E34)),0)</f>
        <v>118</v>
      </c>
      <c r="N34">
        <f>IF(COUNT($C$6:E34)&lt;=6,0,TRUNC((230-M33)*0.9))</f>
        <v>99</v>
      </c>
      <c r="O34">
        <f>_xlfn.IFS(SUM(C34:E34)&lt;1,"",COUNT($C$6:E34)&gt;9,TRUNC((230-M33)*(0.9)),COUNT($C$6:E34)&lt;=9,0)</f>
        <v>99</v>
      </c>
      <c r="P34">
        <f>_xlfn.IFS(SUM(C34:E34)&lt;1,"",COUNT($C$6:E34)&gt;9,N34*3+H34,COUNT($C$6:E34)&lt;=9,0)</f>
        <v>645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218</v>
      </c>
      <c r="W34">
        <f>IF(COUNT(C34:E34)&lt;1,0,IF(COUNT($C$6:E34)&gt;9,D34+N34,0))</f>
        <v>218</v>
      </c>
      <c r="X34">
        <f>IF(COUNT(C34:E34)&lt;1,0,IF(COUNT($C$6:E34)&gt;9,E34+N34,0))</f>
        <v>209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112</v>
      </c>
      <c r="D35">
        <v>113</v>
      </c>
      <c r="E35">
        <v>168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393</v>
      </c>
      <c r="I35">
        <f t="shared" si="5"/>
        <v>131</v>
      </c>
      <c r="J35">
        <f>_xlfn.IFS(SUM(C35:E35)&lt;1,"",SUM(C35:E35)&gt;=1,SUM($C$6:E35))</f>
        <v>10029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119</v>
      </c>
      <c r="M35">
        <f>IF(COUNT($C$6:E35)&gt;=1,TRUNC(SUM($C$6:E35)/COUNT($C$6:E35)),0)</f>
        <v>119</v>
      </c>
      <c r="N35">
        <f>IF(COUNT($C$6:E35)&lt;=6,0,TRUNC((230-M34)*0.9))</f>
        <v>100</v>
      </c>
      <c r="O35">
        <f>_xlfn.IFS(SUM(C35:E35)&lt;1,"",COUNT($C$6:E35)&gt;9,TRUNC((230-M34)*(0.9)),COUNT($C$6:E35)&lt;=9,0)</f>
        <v>100</v>
      </c>
      <c r="P35">
        <f>_xlfn.IFS(SUM(C35:E35)&lt;1,"",COUNT($C$6:E35)&gt;9,N35*3+H35,COUNT($C$6:E35)&lt;=9,0)</f>
        <v>693</v>
      </c>
      <c r="Q35" t="str">
        <f t="shared" si="1"/>
        <v xml:space="preserve"> </v>
      </c>
      <c r="R35">
        <f t="shared" si="2"/>
        <v>168</v>
      </c>
      <c r="S35" t="str">
        <f>IF(COUNT($C$6:E35)&gt;9,IF(P35=MAX($P$6:$P$35),P35," "),"")</f>
        <v xml:space="preserve"> </v>
      </c>
      <c r="T35">
        <f t="shared" si="3"/>
        <v>268</v>
      </c>
      <c r="V35">
        <f>IF(COUNT(C35:E35)&lt;1,0,IF(COUNT($C$6:E35)&gt;9,C35+N35,0))</f>
        <v>212</v>
      </c>
      <c r="W35">
        <f>IF(COUNT(C35:E35)&lt;1,0,IF(COUNT($C$6:E35)&gt;9,D35+N35,0))</f>
        <v>213</v>
      </c>
      <c r="X35">
        <f>IF(COUNT(C35:E35)&lt;1,0,IF(COUNT($C$6:E35)&gt;9,E35+N35,0))</f>
        <v>268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119.14285714285714</v>
      </c>
      <c r="D36" s="2">
        <f>(IF(COUNT(D6:D35)=0," ",(SUM(D6:D35))/COUNT(D6:D35)))</f>
        <v>117.96428571428571</v>
      </c>
      <c r="E36" s="2">
        <f>(IF(COUNT(E6:E35)=0," ",(SUM(E6:E35))/COUNT(E6:E35)))</f>
        <v>121.07142857142857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0781-EFBC-4140-8E1C-66F8A5F3BEB5}">
  <sheetPr codeName="Sheet30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71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140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184</v>
      </c>
      <c r="W5">
        <f>MAX(V6:X35)</f>
        <v>267</v>
      </c>
    </row>
    <row r="6" spans="1:29" x14ac:dyDescent="0.2">
      <c r="A6" t="s">
        <v>7</v>
      </c>
      <c r="B6" s="7">
        <f>Calendar!B6</f>
        <v>43348</v>
      </c>
      <c r="C6">
        <v>131</v>
      </c>
      <c r="D6">
        <v>157</v>
      </c>
      <c r="E6">
        <v>121</v>
      </c>
      <c r="H6">
        <f t="shared" ref="H6:H35" si="0">IF(COUNT(C6:E6)&lt;1," ",SUM(C6:E6))</f>
        <v>409</v>
      </c>
      <c r="I6">
        <f>IF(COUNT(C6:E6)&lt;1," ",TRUNC(H6/COUNT(C6:E6)))</f>
        <v>136</v>
      </c>
      <c r="J6">
        <f>_xlfn.IFS(SUM(C6:E6)&lt;1,"",SUM(C6:E6)&gt;=1,SUM($C$6:E6))</f>
        <v>409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140</v>
      </c>
      <c r="M6">
        <f>IF(COUNT($C$6:E6)&gt;=1,TRUNC(SUM($C$6:E6)/COUNT($C$6:E6)),0)</f>
        <v>136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145</v>
      </c>
      <c r="D7">
        <v>137</v>
      </c>
      <c r="E7">
        <v>133</v>
      </c>
      <c r="H7">
        <f t="shared" si="0"/>
        <v>415</v>
      </c>
      <c r="I7">
        <f t="shared" ref="I7:I35" si="5">IF(COUNT(C7:E7)&lt;1," ",TRUNC(H7/COUNT(C7:E7)))</f>
        <v>138</v>
      </c>
      <c r="J7">
        <f>_xlfn.IFS(SUM(C7:E7)&lt;1,"",SUM(C7:E7)&gt;=1,SUM($C$6:E7))</f>
        <v>824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140</v>
      </c>
      <c r="M7">
        <f>IF(COUNT($C$6:E7)&gt;=1,TRUNC(SUM($C$6:E7)/COUNT($C$6:E7)),0)</f>
        <v>137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150</v>
      </c>
      <c r="D8">
        <v>124</v>
      </c>
      <c r="E8">
        <v>151</v>
      </c>
      <c r="H8">
        <f t="shared" si="0"/>
        <v>425</v>
      </c>
      <c r="I8">
        <f t="shared" si="5"/>
        <v>141</v>
      </c>
      <c r="J8">
        <f>_xlfn.IFS(SUM(C8:E8)&lt;1,"",SUM(C8:E8)&gt;=1,SUM($C$6:E8))</f>
        <v>1249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140</v>
      </c>
      <c r="M8">
        <f>IF(COUNT($C$6:E8)&gt;=1,TRUNC(SUM($C$6:E8)/COUNT($C$6:E8)),0)</f>
        <v>138</v>
      </c>
      <c r="N8">
        <f>IF(COUNT($C$6:E8)&lt;=6,0,TRUNC((230-M7)*0.9))</f>
        <v>83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136</v>
      </c>
      <c r="D9">
        <v>167</v>
      </c>
      <c r="E9">
        <v>146</v>
      </c>
      <c r="H9">
        <f t="shared" si="0"/>
        <v>449</v>
      </c>
      <c r="I9">
        <f t="shared" si="5"/>
        <v>149</v>
      </c>
      <c r="J9">
        <f>_xlfn.IFS(SUM(C9:E9)&lt;1,"",SUM(C9:E9)&gt;=1,SUM($C$6:E9))</f>
        <v>1698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141</v>
      </c>
      <c r="M9">
        <f>IF(COUNT($C$6:E9)&gt;=1,TRUNC(SUM($C$6:E9)/COUNT($C$6:E9)),0)</f>
        <v>141</v>
      </c>
      <c r="N9">
        <f>IF(COUNT($C$6:E9)&lt;=6,0,TRUNC((230-M8)*0.9))</f>
        <v>82</v>
      </c>
      <c r="O9">
        <f>_xlfn.IFS(SUM(C9:E9)&lt;1,"",COUNT($C$6:E9)&gt;9,TRUNC((230-M8)*(0.9)),COUNT($C$6:E9)&lt;=9,0)</f>
        <v>82</v>
      </c>
      <c r="P9">
        <f>_xlfn.IFS(SUM(C9:E9)&lt;1,"",COUNT($C$6:E9)&gt;9,N9*3+H9,COUNT($C$6:E9)&lt;=9,0)</f>
        <v>695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218</v>
      </c>
      <c r="W9">
        <f>IF(COUNT(C9:E9)&lt;1,0,IF(COUNT($C$6:E9)&gt;9,D9+N9,0))</f>
        <v>249</v>
      </c>
      <c r="X9">
        <f>IF(COUNT(C9:E9)&lt;1,0,IF(COUNT($C$6:E9)&gt;9,E9+N9,0))</f>
        <v>228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142</v>
      </c>
      <c r="D10">
        <v>100</v>
      </c>
      <c r="E10">
        <v>105</v>
      </c>
      <c r="F10" t="str">
        <f>IF(COUNT(C10:E10)&lt;1," ",IF(AND(C10&gt;M9,D10&gt;M9,E10&gt;M9,COUNT($C$6:E9)&gt;=12),"*"," "))</f>
        <v xml:space="preserve"> </v>
      </c>
      <c r="H10">
        <f t="shared" si="0"/>
        <v>347</v>
      </c>
      <c r="I10">
        <f t="shared" si="5"/>
        <v>115</v>
      </c>
      <c r="J10">
        <f>_xlfn.IFS(SUM(C10:E10)&lt;1,"",SUM(C10:E10)&gt;=1,SUM($C$6:E10))</f>
        <v>2045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136</v>
      </c>
      <c r="M10">
        <f>IF(COUNT($C$6:E10)&gt;=1,TRUNC(SUM($C$6:E10)/COUNT($C$6:E10)),0)</f>
        <v>136</v>
      </c>
      <c r="N10">
        <f>IF(COUNT($C$6:E10)&lt;=6,0,TRUNC((230-M9)*0.9))</f>
        <v>80</v>
      </c>
      <c r="O10">
        <f>_xlfn.IFS(SUM(C10:E10)&lt;1,"",COUNT($C$6:E10)&gt;9,TRUNC((230-M9)*(0.9)),COUNT($C$6:E10)&lt;=9,0)</f>
        <v>80</v>
      </c>
      <c r="P10">
        <f>_xlfn.IFS(SUM(C10:E10)&lt;1,"",COUNT($C$6:E10)&gt;9,N10*3+H10,COUNT($C$6:E10)&lt;=9,0)</f>
        <v>587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222</v>
      </c>
      <c r="W10">
        <f>IF(COUNT(C10:E10)&lt;1,0,IF(COUNT($C$6:E10)&gt;9,D10+N10,0))</f>
        <v>180</v>
      </c>
      <c r="X10">
        <f>IF(COUNT(C10:E10)&lt;1,0,IF(COUNT($C$6:E10)&gt;9,E10+N10,0))</f>
        <v>185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148</v>
      </c>
      <c r="D11">
        <v>159</v>
      </c>
      <c r="E11">
        <v>153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460</v>
      </c>
      <c r="I11">
        <f t="shared" si="5"/>
        <v>153</v>
      </c>
      <c r="J11">
        <f>_xlfn.IFS(SUM(C11:E11)&lt;1,"",SUM(C11:E11)&gt;=1,SUM($C$6:E11))</f>
        <v>2505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139</v>
      </c>
      <c r="M11">
        <f>IF(COUNT($C$6:E11)&gt;=1,TRUNC(SUM($C$6:E11)/COUNT($C$6:E11)),0)</f>
        <v>139</v>
      </c>
      <c r="N11">
        <f>IF(COUNT($C$6:E11)&lt;=6,0,TRUNC((230-M10)*0.9))</f>
        <v>84</v>
      </c>
      <c r="O11">
        <f>_xlfn.IFS(SUM(C11:E11)&lt;1,"",COUNT($C$6:E11)&gt;9,TRUNC((230-M10)*(0.9)),COUNT($C$6:E11)&lt;=9,0)</f>
        <v>84</v>
      </c>
      <c r="P11">
        <f>_xlfn.IFS(SUM(C11:E11)&lt;1,"",COUNT($C$6:E11)&gt;9,N11*3+H11,COUNT($C$6:E11)&lt;=9,0)</f>
        <v>712</v>
      </c>
      <c r="Q11" t="str">
        <f t="shared" si="1"/>
        <v xml:space="preserve"> </v>
      </c>
      <c r="R11" t="str">
        <f t="shared" si="2"/>
        <v xml:space="preserve"> </v>
      </c>
      <c r="S11">
        <f>IF(COUNT($C$6:E11)&gt;9,IF(P11=MAX($P$6:$P$35),P11," "),"")</f>
        <v>712</v>
      </c>
      <c r="T11" t="str">
        <f t="shared" si="3"/>
        <v xml:space="preserve"> </v>
      </c>
      <c r="V11">
        <f>IF(COUNT(C11:E11)&lt;1,0,IF(COUNT($C$6:E11)&gt;9,C11+N11,0))</f>
        <v>232</v>
      </c>
      <c r="W11">
        <f>IF(COUNT(C11:E11)&lt;1,0,IF(COUNT($C$6:E11)&gt;9,D11+N11,0))</f>
        <v>243</v>
      </c>
      <c r="X11">
        <f>IF(COUNT(C11:E11)&lt;1,0,IF(COUNT($C$6:E11)&gt;9,E11+N11,0))</f>
        <v>237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141</v>
      </c>
      <c r="D12">
        <v>118</v>
      </c>
      <c r="E12">
        <v>124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383</v>
      </c>
      <c r="I12">
        <f t="shared" si="5"/>
        <v>127</v>
      </c>
      <c r="J12">
        <f>_xlfn.IFS(SUM(C12:E12)&lt;1,"",SUM(C12:E12)&gt;=1,SUM($C$6:E12))</f>
        <v>2888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137</v>
      </c>
      <c r="M12">
        <f>IF(COUNT($C$6:E12)&gt;=1,TRUNC(SUM($C$6:E12)/COUNT($C$6:E12)),0)</f>
        <v>137</v>
      </c>
      <c r="N12">
        <f>IF(COUNT($C$6:E12)&lt;=6,0,TRUNC((230-M11)*0.9))</f>
        <v>81</v>
      </c>
      <c r="O12">
        <f>_xlfn.IFS(SUM(C12:E12)&lt;1,"",COUNT($C$6:E12)&gt;9,TRUNC((230-M11)*(0.9)),COUNT($C$6:E12)&lt;=9,0)</f>
        <v>81</v>
      </c>
      <c r="P12">
        <f>_xlfn.IFS(SUM(C12:E12)&lt;1,"",COUNT($C$6:E12)&gt;9,N12*3+H12,COUNT($C$6:E12)&lt;=9,0)</f>
        <v>626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222</v>
      </c>
      <c r="W12">
        <f>IF(COUNT(C12:E12)&lt;1,0,IF(COUNT($C$6:E12)&gt;9,D12+N12,0))</f>
        <v>199</v>
      </c>
      <c r="X12">
        <f>IF(COUNT(C12:E12)&lt;1,0,IF(COUNT($C$6:E12)&gt;9,E12+N12,0))</f>
        <v>205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152</v>
      </c>
      <c r="D13">
        <v>107</v>
      </c>
      <c r="E13">
        <v>171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430</v>
      </c>
      <c r="I13">
        <f t="shared" si="5"/>
        <v>143</v>
      </c>
      <c r="J13">
        <f>_xlfn.IFS(SUM(C13:E13)&lt;1,"",SUM(C13:E13)&gt;=1,SUM($C$6:E13))</f>
        <v>3318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138</v>
      </c>
      <c r="M13">
        <f>IF(COUNT($C$6:E13)&gt;=1,TRUNC(SUM($C$6:E13)/COUNT($C$6:E13)),0)</f>
        <v>138</v>
      </c>
      <c r="N13">
        <f>IF(COUNT($C$6:E13)&lt;=6,0,TRUNC((230-M12)*0.9))</f>
        <v>83</v>
      </c>
      <c r="O13">
        <f>_xlfn.IFS(SUM(C13:E13)&lt;1,"",COUNT($C$6:E13)&gt;9,TRUNC((230-M12)*(0.9)),COUNT($C$6:E13)&lt;=9,0)</f>
        <v>83</v>
      </c>
      <c r="P13">
        <f>_xlfn.IFS(SUM(C13:E13)&lt;1,"",COUNT($C$6:E13)&gt;9,N13*3+H13,COUNT($C$6:E13)&lt;=9,0)</f>
        <v>679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235</v>
      </c>
      <c r="W13">
        <f>IF(COUNT(C13:E13)&lt;1,0,IF(COUNT($C$6:E13)&gt;9,D13+N13,0))</f>
        <v>190</v>
      </c>
      <c r="X13">
        <f>IF(COUNT(C13:E13)&lt;1,0,IF(COUNT($C$6:E13)&gt;9,E13+N13,0))</f>
        <v>254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105</v>
      </c>
      <c r="D14">
        <v>143</v>
      </c>
      <c r="E14">
        <v>126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374</v>
      </c>
      <c r="I14">
        <f t="shared" si="5"/>
        <v>124</v>
      </c>
      <c r="J14">
        <f>_xlfn.IFS(SUM(C14:E14)&lt;1,"",SUM(C14:E14)&gt;=1,SUM($C$6:E14))</f>
        <v>3692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136</v>
      </c>
      <c r="M14">
        <f>IF(COUNT($C$6:E14)&gt;=1,TRUNC(SUM($C$6:E14)/COUNT($C$6:E14)),0)</f>
        <v>136</v>
      </c>
      <c r="N14">
        <f>IF(COUNT($C$6:E14)&lt;=6,0,TRUNC((230-M13)*0.9))</f>
        <v>82</v>
      </c>
      <c r="O14">
        <f>_xlfn.IFS(SUM(C14:E14)&lt;1,"",COUNT($C$6:E14)&gt;9,TRUNC((230-M13)*(0.9)),COUNT($C$6:E14)&lt;=9,0)</f>
        <v>82</v>
      </c>
      <c r="P14">
        <f>_xlfn.IFS(SUM(C14:E14)&lt;1,"",COUNT($C$6:E14)&gt;9,N14*3+H14,COUNT($C$6:E14)&lt;=9,0)</f>
        <v>620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187</v>
      </c>
      <c r="W14">
        <f>IF(COUNT(C14:E14)&lt;1,0,IF(COUNT($C$6:E14)&gt;9,D14+N14,0))</f>
        <v>225</v>
      </c>
      <c r="X14">
        <f>IF(COUNT(C14:E14)&lt;1,0,IF(COUNT($C$6:E14)&gt;9,E14+N14,0))</f>
        <v>208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119</v>
      </c>
      <c r="D15">
        <v>127</v>
      </c>
      <c r="E15">
        <v>168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414</v>
      </c>
      <c r="I15">
        <f t="shared" si="5"/>
        <v>138</v>
      </c>
      <c r="J15">
        <f>_xlfn.IFS(SUM(C15:E15)&lt;1,"",SUM(C15:E15)&gt;=1,SUM($C$6:E15))</f>
        <v>4106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136</v>
      </c>
      <c r="M15">
        <f>IF(COUNT($C$6:E15)&gt;=1,TRUNC(SUM($C$6:E15)/COUNT($C$6:E15)),0)</f>
        <v>136</v>
      </c>
      <c r="N15">
        <f>IF(COUNT($C$6:E15)&lt;=6,0,TRUNC((230-M14)*0.9))</f>
        <v>84</v>
      </c>
      <c r="O15">
        <f>_xlfn.IFS(SUM(C15:E15)&lt;1,"",COUNT($C$6:E15)&gt;9,TRUNC((230-M14)*(0.9)),COUNT($C$6:E15)&lt;=9,0)</f>
        <v>84</v>
      </c>
      <c r="P15">
        <f>_xlfn.IFS(SUM(C15:E15)&lt;1,"",COUNT($C$6:E15)&gt;9,N15*3+H15,COUNT($C$6:E15)&lt;=9,0)</f>
        <v>666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203</v>
      </c>
      <c r="W15">
        <f>IF(COUNT(C15:E15)&lt;1,0,IF(COUNT($C$6:E15)&gt;9,D15+N15,0))</f>
        <v>211</v>
      </c>
      <c r="X15">
        <f>IF(COUNT(C15:E15)&lt;1,0,IF(COUNT($C$6:E15)&gt;9,E15+N15,0))</f>
        <v>252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135</v>
      </c>
      <c r="D16">
        <v>157</v>
      </c>
      <c r="E16">
        <v>152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444</v>
      </c>
      <c r="I16">
        <f t="shared" si="5"/>
        <v>148</v>
      </c>
      <c r="J16">
        <f>_xlfn.IFS(SUM(C16:E16)&lt;1,"",SUM(C16:E16)&gt;=1,SUM($C$6:E16))</f>
        <v>4550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137</v>
      </c>
      <c r="M16">
        <f>IF(COUNT($C$6:E16)&gt;=1,TRUNC(SUM($C$6:E16)/COUNT($C$6:E16)),0)</f>
        <v>137</v>
      </c>
      <c r="N16">
        <f>IF(COUNT($C$6:E16)&lt;=6,0,TRUNC((230-M15)*0.9))</f>
        <v>84</v>
      </c>
      <c r="O16">
        <f>_xlfn.IFS(SUM(C16:E16)&lt;1,"",COUNT($C$6:E16)&gt;9,TRUNC((230-M15)*(0.9)),COUNT($C$6:E16)&lt;=9,0)</f>
        <v>84</v>
      </c>
      <c r="P16">
        <f>_xlfn.IFS(SUM(C16:E16)&lt;1,"",COUNT($C$6:E16)&gt;9,N16*3+H16,COUNT($C$6:E16)&lt;=9,0)</f>
        <v>696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219</v>
      </c>
      <c r="W16">
        <f>IF(COUNT(C16:E16)&lt;1,0,IF(COUNT($C$6:E16)&gt;9,D16+N16,0))</f>
        <v>241</v>
      </c>
      <c r="X16">
        <f>IF(COUNT(C16:E16)&lt;1,0,IF(COUNT($C$6:E16)&gt;9,E16+N16,0))</f>
        <v>236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134</v>
      </c>
      <c r="D17">
        <v>112</v>
      </c>
      <c r="E17">
        <v>151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397</v>
      </c>
      <c r="I17">
        <f t="shared" si="5"/>
        <v>132</v>
      </c>
      <c r="J17">
        <f>_xlfn.IFS(SUM(C17:E17)&lt;1,"",SUM(C17:E17)&gt;=1,SUM($C$6:E17))</f>
        <v>4947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137</v>
      </c>
      <c r="M17">
        <f>IF(COUNT($C$6:E17)&gt;=1,TRUNC(SUM($C$6:E17)/COUNT($C$6:E17)),0)</f>
        <v>137</v>
      </c>
      <c r="N17">
        <f>IF(COUNT($C$6:E17)&lt;=6,0,TRUNC((230-M16)*0.9))</f>
        <v>83</v>
      </c>
      <c r="O17">
        <f>_xlfn.IFS(SUM(C17:E17)&lt;1,"",COUNT($C$6:E17)&gt;9,TRUNC((230-M16)*(0.9)),COUNT($C$6:E17)&lt;=9,0)</f>
        <v>83</v>
      </c>
      <c r="P17">
        <f>_xlfn.IFS(SUM(C17:E17)&lt;1,"",COUNT($C$6:E17)&gt;9,N17*3+H17,COUNT($C$6:E17)&lt;=9,0)</f>
        <v>646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217</v>
      </c>
      <c r="W17">
        <f>IF(COUNT(C17:E17)&lt;1,0,IF(COUNT($C$6:E17)&gt;9,D17+N17,0))</f>
        <v>195</v>
      </c>
      <c r="X17">
        <f>IF(COUNT(C17:E17)&lt;1,0,IF(COUNT($C$6:E17)&gt;9,E17+N17,0))</f>
        <v>234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144</v>
      </c>
      <c r="D18">
        <v>131</v>
      </c>
      <c r="E18">
        <v>161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436</v>
      </c>
      <c r="I18">
        <f t="shared" si="5"/>
        <v>145</v>
      </c>
      <c r="J18">
        <f>_xlfn.IFS(SUM(C18:E18)&lt;1,"",SUM(C18:E18)&gt;=1,SUM($C$6:E18))</f>
        <v>5383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138</v>
      </c>
      <c r="M18">
        <f>IF(COUNT($C$6:E18)&gt;=1,TRUNC(SUM($C$6:E18)/COUNT($C$6:E18)),0)</f>
        <v>138</v>
      </c>
      <c r="N18">
        <f>IF(COUNT($C$6:E18)&lt;=6,0,TRUNC((230-M17)*0.9))</f>
        <v>83</v>
      </c>
      <c r="O18">
        <f>_xlfn.IFS(SUM(C18:E18)&lt;1,"",COUNT($C$6:E18)&gt;9,TRUNC((230-M17)*(0.9)),COUNT($C$6:E18)&lt;=9,0)</f>
        <v>83</v>
      </c>
      <c r="P18">
        <f>_xlfn.IFS(SUM(C18:E18)&lt;1,"",COUNT($C$6:E18)&gt;9,N18*3+H18,COUNT($C$6:E18)&lt;=9,0)</f>
        <v>685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227</v>
      </c>
      <c r="W18">
        <f>IF(COUNT(C18:E18)&lt;1,0,IF(COUNT($C$6:E18)&gt;9,D18+N18,0))</f>
        <v>214</v>
      </c>
      <c r="X18">
        <f>IF(COUNT(C18:E18)&lt;1,0,IF(COUNT($C$6:E18)&gt;9,E18+N18,0))</f>
        <v>244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114</v>
      </c>
      <c r="D19">
        <v>119</v>
      </c>
      <c r="E19">
        <v>134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367</v>
      </c>
      <c r="I19">
        <f t="shared" si="5"/>
        <v>122</v>
      </c>
      <c r="J19">
        <f>_xlfn.IFS(SUM(C19:E19)&lt;1,"",SUM(C19:E19)&gt;=1,SUM($C$6:E19))</f>
        <v>5750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136</v>
      </c>
      <c r="M19">
        <f>IF(COUNT($C$6:E19)&gt;=1,TRUNC(SUM($C$6:E19)/COUNT($C$6:E19)),0)</f>
        <v>136</v>
      </c>
      <c r="N19">
        <f>IF(COUNT($C$6:E19)&lt;=6,0,TRUNC((230-M18)*0.9))</f>
        <v>82</v>
      </c>
      <c r="O19">
        <f>_xlfn.IFS(SUM(C19:E19)&lt;1,"",COUNT($C$6:E19)&gt;9,TRUNC((230-M18)*(0.9)),COUNT($C$6:E19)&lt;=9,0)</f>
        <v>82</v>
      </c>
      <c r="P19">
        <f>_xlfn.IFS(SUM(C19:E19)&lt;1,"",COUNT($C$6:E19)&gt;9,N19*3+H19,COUNT($C$6:E19)&lt;=9,0)</f>
        <v>613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196</v>
      </c>
      <c r="W19">
        <f>IF(COUNT(C19:E19)&lt;1,0,IF(COUNT($C$6:E19)&gt;9,D19+N19,0))</f>
        <v>201</v>
      </c>
      <c r="X19">
        <f>IF(COUNT(C19:E19)&lt;1,0,IF(COUNT($C$6:E19)&gt;9,E19+N19,0))</f>
        <v>216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142</v>
      </c>
      <c r="D20">
        <v>157</v>
      </c>
      <c r="E20">
        <v>152</v>
      </c>
      <c r="F20" t="str">
        <f>IF(COUNT(C20:E20)&lt;1," ",IF(AND(C20&gt;M19,D20&gt;M19,E20&gt;M19,COUNT($C$6:E19)&gt;=12),"*"," "))</f>
        <v>*</v>
      </c>
      <c r="G20" t="str">
        <f>IF(COUNT(C20:E20)&lt;1," ",IF(AND(C20&gt;M18,D20&gt;M18,E20&gt;M18,COUNT($C$6:E18)&gt;=12),"*"," "))</f>
        <v>*</v>
      </c>
      <c r="H20">
        <f t="shared" si="0"/>
        <v>451</v>
      </c>
      <c r="I20">
        <f t="shared" si="5"/>
        <v>150</v>
      </c>
      <c r="J20">
        <f>_xlfn.IFS(SUM(C20:E20)&lt;1,"",SUM(C20:E20)&gt;=1,SUM($C$6:E20))</f>
        <v>6201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137</v>
      </c>
      <c r="M20">
        <f>IF(COUNT($C$6:E20)&gt;=1,TRUNC(SUM($C$6:E20)/COUNT($C$6:E20)),0)</f>
        <v>137</v>
      </c>
      <c r="N20">
        <f>IF(COUNT($C$6:E20)&lt;=6,0,TRUNC((230-M19)*0.9))</f>
        <v>84</v>
      </c>
      <c r="O20">
        <f>_xlfn.IFS(SUM(C20:E20)&lt;1,"",COUNT($C$6:E20)&gt;9,TRUNC((230-M19)*(0.9)),COUNT($C$6:E20)&lt;=9,0)</f>
        <v>84</v>
      </c>
      <c r="P20">
        <f>_xlfn.IFS(SUM(C20:E20)&lt;1,"",COUNT($C$6:E20)&gt;9,N20*3+H20,COUNT($C$6:E20)&lt;=9,0)</f>
        <v>703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226</v>
      </c>
      <c r="W20">
        <f>IF(COUNT(C20:E20)&lt;1,0,IF(COUNT($C$6:E20)&gt;9,D20+N20,0))</f>
        <v>241</v>
      </c>
      <c r="X20">
        <f>IF(COUNT(C20:E20)&lt;1,0,IF(COUNT($C$6:E20)&gt;9,E20+N20,0))</f>
        <v>236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110</v>
      </c>
      <c r="D21">
        <v>126</v>
      </c>
      <c r="E21">
        <v>136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372</v>
      </c>
      <c r="I21">
        <f t="shared" si="5"/>
        <v>124</v>
      </c>
      <c r="J21">
        <f>_xlfn.IFS(SUM(C21:E21)&lt;1,"",SUM(C21:E21)&gt;=1,SUM($C$6:E21))</f>
        <v>6573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136</v>
      </c>
      <c r="M21">
        <f>IF(COUNT($C$6:E21)&gt;=1,TRUNC(SUM($C$6:E21)/COUNT($C$6:E21)),0)</f>
        <v>136</v>
      </c>
      <c r="N21">
        <f>IF(COUNT($C$6:E21)&lt;=6,0,TRUNC((230-M20)*0.9))</f>
        <v>83</v>
      </c>
      <c r="O21">
        <f>_xlfn.IFS(SUM(C21:E21)&lt;1,"",COUNT($C$6:E21)&gt;9,TRUNC((230-M20)*(0.9)),COUNT($C$6:E21)&lt;=9,0)</f>
        <v>83</v>
      </c>
      <c r="P21">
        <f>_xlfn.IFS(SUM(C21:E21)&lt;1,"",COUNT($C$6:E21)&gt;9,N21*3+H21,COUNT($C$6:E21)&lt;=9,0)</f>
        <v>621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193</v>
      </c>
      <c r="W21">
        <f>IF(COUNT(C21:E21)&lt;1,0,IF(COUNT($C$6:E21)&gt;9,D21+N21,0))</f>
        <v>209</v>
      </c>
      <c r="X21">
        <f>IF(COUNT(C21:E21)&lt;1,0,IF(COUNT($C$6:E21)&gt;9,E21+N21,0))</f>
        <v>219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148</v>
      </c>
      <c r="D22">
        <v>99</v>
      </c>
      <c r="E22">
        <v>101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348</v>
      </c>
      <c r="I22">
        <f t="shared" si="5"/>
        <v>116</v>
      </c>
      <c r="J22">
        <f>_xlfn.IFS(SUM(C22:E22)&lt;1,"",SUM(C22:E22)&gt;=1,SUM($C$6:E22))</f>
        <v>6921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135</v>
      </c>
      <c r="M22">
        <f>IF(COUNT($C$6:E22)&gt;=1,TRUNC(SUM($C$6:E22)/COUNT($C$6:E22)),0)</f>
        <v>135</v>
      </c>
      <c r="N22">
        <f>IF(COUNT($C$6:E22)&lt;=6,0,TRUNC((230-M21)*0.9))</f>
        <v>84</v>
      </c>
      <c r="O22">
        <f>_xlfn.IFS(SUM(C22:E22)&lt;1,"",COUNT($C$6:E22)&gt;9,TRUNC((230-M21)*(0.9)),COUNT($C$6:E22)&lt;=9,0)</f>
        <v>84</v>
      </c>
      <c r="P22">
        <f>_xlfn.IFS(SUM(C22:E22)&lt;1,"",COUNT($C$6:E22)&gt;9,N22*3+H22,COUNT($C$6:E22)&lt;=9,0)</f>
        <v>600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232</v>
      </c>
      <c r="W22">
        <f>IF(COUNT(C22:E22)&lt;1,0,IF(COUNT($C$6:E22)&gt;9,D22+N22,0))</f>
        <v>183</v>
      </c>
      <c r="X22">
        <f>IF(COUNT(C22:E22)&lt;1,0,IF(COUNT($C$6:E22)&gt;9,E22+N22,0))</f>
        <v>185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156</v>
      </c>
      <c r="D23">
        <v>142</v>
      </c>
      <c r="E23">
        <v>129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427</v>
      </c>
      <c r="I23">
        <f t="shared" si="5"/>
        <v>142</v>
      </c>
      <c r="J23">
        <f>_xlfn.IFS(SUM(C23:E23)&lt;1,"",SUM(C23:E23)&gt;=1,SUM($C$6:E23))</f>
        <v>7348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136</v>
      </c>
      <c r="M23">
        <f>IF(COUNT($C$6:E23)&gt;=1,TRUNC(SUM($C$6:E23)/COUNT($C$6:E23)),0)</f>
        <v>136</v>
      </c>
      <c r="N23">
        <f>IF(COUNT($C$6:E23)&lt;=6,0,TRUNC((230-M22)*0.9))</f>
        <v>85</v>
      </c>
      <c r="O23">
        <f>_xlfn.IFS(SUM(C23:E23)&lt;1,"",COUNT($C$6:E23)&gt;9,TRUNC((230-M22)*(0.9)),COUNT($C$6:E23)&lt;=9,0)</f>
        <v>85</v>
      </c>
      <c r="P23">
        <f>_xlfn.IFS(SUM(C23:E23)&lt;1,"",COUNT($C$6:E23)&gt;9,N23*3+H23,COUNT($C$6:E23)&lt;=9,0)</f>
        <v>682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241</v>
      </c>
      <c r="W23">
        <f>IF(COUNT(C23:E23)&lt;1,0,IF(COUNT($C$6:E23)&gt;9,D23+N23,0))</f>
        <v>227</v>
      </c>
      <c r="X23">
        <f>IF(COUNT(C23:E23)&lt;1,0,IF(COUNT($C$6:E23)&gt;9,E23+N23,0))</f>
        <v>214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146</v>
      </c>
      <c r="D24">
        <v>148</v>
      </c>
      <c r="E24">
        <v>158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452</v>
      </c>
      <c r="I24">
        <f t="shared" si="5"/>
        <v>150</v>
      </c>
      <c r="J24">
        <f>_xlfn.IFS(SUM(C24:E24)&lt;1,"",SUM(C24:E24)&gt;=1,SUM($C$6:E24))</f>
        <v>7800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136</v>
      </c>
      <c r="M24">
        <f>IF(COUNT($C$6:E24)&gt;=1,TRUNC(SUM($C$6:E24)/COUNT($C$6:E24)),0)</f>
        <v>136</v>
      </c>
      <c r="N24">
        <f>IF(COUNT($C$6:E24)&lt;=6,0,TRUNC((230-M23)*0.9))</f>
        <v>84</v>
      </c>
      <c r="O24">
        <f>_xlfn.IFS(SUM(C24:E24)&lt;1,"",COUNT($C$6:E24)&gt;9,TRUNC((230-M23)*(0.9)),COUNT($C$6:E24)&lt;=9,0)</f>
        <v>84</v>
      </c>
      <c r="P24">
        <f>_xlfn.IFS(SUM(C24:E24)&lt;1,"",COUNT($C$6:E24)&gt;9,N24*3+H24,COUNT($C$6:E24)&lt;=9,0)</f>
        <v>704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230</v>
      </c>
      <c r="W24">
        <f>IF(COUNT(C24:E24)&lt;1,0,IF(COUNT($C$6:E24)&gt;9,D24+N24,0))</f>
        <v>232</v>
      </c>
      <c r="X24">
        <f>IF(COUNT(C24:E24)&lt;1,0,IF(COUNT($C$6:E24)&gt;9,E24+N24,0))</f>
        <v>242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137</v>
      </c>
      <c r="D25">
        <v>120</v>
      </c>
      <c r="E25">
        <v>147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404</v>
      </c>
      <c r="I25">
        <f t="shared" si="5"/>
        <v>134</v>
      </c>
      <c r="J25">
        <f>_xlfn.IFS(SUM(C25:E25)&lt;1,"",SUM(C25:E25)&gt;=1,SUM($C$6:E25))</f>
        <v>8204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136</v>
      </c>
      <c r="M25">
        <f>IF(COUNT($C$6:E25)&gt;=1,TRUNC(SUM($C$6:E25)/COUNT($C$6:E25)),0)</f>
        <v>136</v>
      </c>
      <c r="N25">
        <f>IF(COUNT($C$6:E25)&lt;=6,0,TRUNC((230-M24)*0.9))</f>
        <v>84</v>
      </c>
      <c r="O25">
        <f>_xlfn.IFS(SUM(C25:E25)&lt;1,"",COUNT($C$6:E25)&gt;9,TRUNC((230-M24)*(0.9)),COUNT($C$6:E25)&lt;=9,0)</f>
        <v>84</v>
      </c>
      <c r="P25">
        <f>_xlfn.IFS(SUM(C25:E25)&lt;1,"",COUNT($C$6:E25)&gt;9,N25*3+H25,COUNT($C$6:E25)&lt;=9,0)</f>
        <v>656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221</v>
      </c>
      <c r="W25">
        <f>IF(COUNT(C25:E25)&lt;1,0,IF(COUNT($C$6:E25)&gt;9,D25+N25,0))</f>
        <v>204</v>
      </c>
      <c r="X25">
        <f>IF(COUNT(C25:E25)&lt;1,0,IF(COUNT($C$6:E25)&gt;9,E25+N25,0))</f>
        <v>231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155</v>
      </c>
      <c r="D26">
        <v>133</v>
      </c>
      <c r="E26">
        <v>130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418</v>
      </c>
      <c r="I26">
        <f t="shared" si="5"/>
        <v>139</v>
      </c>
      <c r="J26">
        <f>_xlfn.IFS(SUM(C26:E26)&lt;1,"",SUM(C26:E26)&gt;=1,SUM($C$6:E26))</f>
        <v>8622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136</v>
      </c>
      <c r="M26">
        <f>IF(COUNT($C$6:E26)&gt;=1,TRUNC(SUM($C$6:E26)/COUNT($C$6:E26)),0)</f>
        <v>136</v>
      </c>
      <c r="N26">
        <f>IF(COUNT($C$6:E26)&lt;=6,0,TRUNC((230-M25)*0.9))</f>
        <v>84</v>
      </c>
      <c r="O26">
        <f>_xlfn.IFS(SUM(C26:E26)&lt;1,"",COUNT($C$6:E26)&gt;9,TRUNC((230-M25)*(0.9)),COUNT($C$6:E26)&lt;=9,0)</f>
        <v>84</v>
      </c>
      <c r="P26">
        <f>_xlfn.IFS(SUM(C26:E26)&lt;1,"",COUNT($C$6:E26)&gt;9,N26*3+H26,COUNT($C$6:E26)&lt;=9,0)</f>
        <v>670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239</v>
      </c>
      <c r="W26">
        <f>IF(COUNT(C26:E26)&lt;1,0,IF(COUNT($C$6:E26)&gt;9,D26+N26,0))</f>
        <v>217</v>
      </c>
      <c r="X26">
        <f>IF(COUNT(C26:E26)&lt;1,0,IF(COUNT($C$6:E26)&gt;9,E26+N26,0))</f>
        <v>214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165</v>
      </c>
      <c r="D27">
        <v>148</v>
      </c>
      <c r="E27">
        <v>120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433</v>
      </c>
      <c r="I27">
        <f t="shared" si="5"/>
        <v>144</v>
      </c>
      <c r="J27">
        <f>_xlfn.IFS(SUM(C27:E27)&lt;1,"",SUM(C27:E27)&gt;=1,SUM($C$6:E27))</f>
        <v>9055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137</v>
      </c>
      <c r="M27">
        <f>IF(COUNT($C$6:E27)&gt;=1,TRUNC(SUM($C$6:E27)/COUNT($C$6:E27)),0)</f>
        <v>137</v>
      </c>
      <c r="N27">
        <f>IF(COUNT($C$6:E27)&lt;=6,0,TRUNC((230-M26)*0.9))</f>
        <v>84</v>
      </c>
      <c r="O27">
        <f>_xlfn.IFS(SUM(C27:E27)&lt;1,"",COUNT($C$6:E27)&gt;9,TRUNC((230-M26)*(0.9)),COUNT($C$6:E27)&lt;=9,0)</f>
        <v>84</v>
      </c>
      <c r="P27">
        <f>_xlfn.IFS(SUM(C27:E27)&lt;1,"",COUNT($C$6:E27)&gt;9,N27*3+H27,COUNT($C$6:E27)&lt;=9,0)</f>
        <v>685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249</v>
      </c>
      <c r="W27">
        <f>IF(COUNT(C27:E27)&lt;1,0,IF(COUNT($C$6:E27)&gt;9,D27+N27,0))</f>
        <v>232</v>
      </c>
      <c r="X27">
        <f>IF(COUNT(C27:E27)&lt;1,0,IF(COUNT($C$6:E27)&gt;9,E27+N27,0))</f>
        <v>204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137</v>
      </c>
      <c r="N28">
        <f>IF(COUNT($C$6:E28)&lt;=6,0,TRUNC((230-M27)*0.9))</f>
        <v>83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158</v>
      </c>
      <c r="D29">
        <v>184</v>
      </c>
      <c r="E29">
        <v>121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463</v>
      </c>
      <c r="I29">
        <f t="shared" si="5"/>
        <v>154</v>
      </c>
      <c r="J29">
        <f>_xlfn.IFS(SUM(C29:E29)&lt;1,"",SUM(C29:E29)&gt;=1,SUM($C$6:E29))</f>
        <v>9518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137</v>
      </c>
      <c r="M29">
        <f>IF(COUNT($C$6:E29)&gt;=1,TRUNC(SUM($C$6:E29)/COUNT($C$6:E29)),0)</f>
        <v>137</v>
      </c>
      <c r="N29">
        <f>IF(COUNT($C$6:E29)&lt;=6,0,TRUNC((230-M28)*0.9))</f>
        <v>83</v>
      </c>
      <c r="O29">
        <f>_xlfn.IFS(SUM(C29:E29)&lt;1,"",COUNT($C$6:E29)&gt;9,TRUNC((230-M28)*(0.9)),COUNT($C$6:E29)&lt;=9,0)</f>
        <v>83</v>
      </c>
      <c r="P29">
        <f>_xlfn.IFS(SUM(C29:E29)&lt;1,"",COUNT($C$6:E29)&gt;9,N29*3+H29,COUNT($C$6:E29)&lt;=9,0)</f>
        <v>712</v>
      </c>
      <c r="Q29">
        <f t="shared" si="1"/>
        <v>463</v>
      </c>
      <c r="R29">
        <f t="shared" si="2"/>
        <v>184</v>
      </c>
      <c r="S29">
        <f>IF(COUNT($C$6:E29)&gt;9,IF(P29=MAX($P$6:$P$35),P29," "),"")</f>
        <v>712</v>
      </c>
      <c r="T29">
        <f t="shared" si="3"/>
        <v>267</v>
      </c>
      <c r="V29">
        <f>IF(COUNT(C29:E29)&lt;1,0,IF(COUNT($C$6:E29)&gt;9,C29+N29,0))</f>
        <v>241</v>
      </c>
      <c r="W29">
        <f>IF(COUNT(C29:E29)&lt;1,0,IF(COUNT($C$6:E29)&gt;9,D29+N29,0))</f>
        <v>267</v>
      </c>
      <c r="X29">
        <f>IF(COUNT(C29:E29)&lt;1,0,IF(COUNT($C$6:E29)&gt;9,E29+N29,0))</f>
        <v>204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116</v>
      </c>
      <c r="D30">
        <v>146</v>
      </c>
      <c r="E30">
        <v>147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409</v>
      </c>
      <c r="I30">
        <f t="shared" si="5"/>
        <v>136</v>
      </c>
      <c r="J30">
        <f>_xlfn.IFS(SUM(C30:E30)&lt;1,"",SUM(C30:E30)&gt;=1,SUM($C$6:E30))</f>
        <v>9927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137</v>
      </c>
      <c r="M30">
        <f>IF(COUNT($C$6:E30)&gt;=1,TRUNC(SUM($C$6:E30)/COUNT($C$6:E30)),0)</f>
        <v>137</v>
      </c>
      <c r="N30">
        <f>IF(COUNT($C$6:E30)&lt;=6,0,TRUNC((230-M29)*0.9))</f>
        <v>83</v>
      </c>
      <c r="O30">
        <f>_xlfn.IFS(SUM(C30:E30)&lt;1,"",COUNT($C$6:E30)&gt;9,TRUNC((230-M29)*(0.9)),COUNT($C$6:E30)&lt;=9,0)</f>
        <v>83</v>
      </c>
      <c r="P30">
        <f>_xlfn.IFS(SUM(C30:E30)&lt;1,"",COUNT($C$6:E30)&gt;9,N30*3+H30,COUNT($C$6:E30)&lt;=9,0)</f>
        <v>658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199</v>
      </c>
      <c r="W30">
        <f>IF(COUNT(C30:E30)&lt;1,0,IF(COUNT($C$6:E30)&gt;9,D30+N30,0))</f>
        <v>229</v>
      </c>
      <c r="X30">
        <f>IF(COUNT(C30:E30)&lt;1,0,IF(COUNT($C$6:E30)&gt;9,E30+N30,0))</f>
        <v>230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105</v>
      </c>
      <c r="D31">
        <v>161</v>
      </c>
      <c r="E31">
        <v>141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407</v>
      </c>
      <c r="I31">
        <f t="shared" si="5"/>
        <v>135</v>
      </c>
      <c r="J31">
        <f>_xlfn.IFS(SUM(C31:E31)&lt;1,"",SUM(C31:E31)&gt;=1,SUM($C$6:E31))</f>
        <v>10334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137</v>
      </c>
      <c r="M31">
        <f>IF(COUNT($C$6:E31)&gt;=1,TRUNC(SUM($C$6:E31)/COUNT($C$6:E31)),0)</f>
        <v>137</v>
      </c>
      <c r="N31">
        <f>IF(COUNT($C$6:E31)&lt;=6,0,TRUNC((230-M30)*0.9))</f>
        <v>83</v>
      </c>
      <c r="O31">
        <f>_xlfn.IFS(SUM(C31:E31)&lt;1,"",COUNT($C$6:E31)&gt;9,TRUNC((230-M30)*(0.9)),COUNT($C$6:E31)&lt;=9,0)</f>
        <v>83</v>
      </c>
      <c r="P31">
        <f>_xlfn.IFS(SUM(C31:E31)&lt;1,"",COUNT($C$6:E31)&gt;9,N31*3+H31,COUNT($C$6:E31)&lt;=9,0)</f>
        <v>656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188</v>
      </c>
      <c r="W31">
        <f>IF(COUNT(C31:E31)&lt;1,0,IF(COUNT($C$6:E31)&gt;9,D31+N31,0))</f>
        <v>244</v>
      </c>
      <c r="X31">
        <f>IF(COUNT(C31:E31)&lt;1,0,IF(COUNT($C$6:E31)&gt;9,E31+N31,0))</f>
        <v>224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150</v>
      </c>
      <c r="D32">
        <v>122</v>
      </c>
      <c r="E32">
        <v>169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441</v>
      </c>
      <c r="I32">
        <f t="shared" si="5"/>
        <v>147</v>
      </c>
      <c r="J32">
        <f>_xlfn.IFS(SUM(C32:E32)&lt;1,"",SUM(C32:E32)&gt;=1,SUM($C$6:E32))</f>
        <v>10775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138</v>
      </c>
      <c r="M32">
        <f>IF(COUNT($C$6:E32)&gt;=1,TRUNC(SUM($C$6:E32)/COUNT($C$6:E32)),0)</f>
        <v>138</v>
      </c>
      <c r="N32">
        <f>IF(COUNT($C$6:E32)&lt;=6,0,TRUNC((230-M31)*0.9))</f>
        <v>83</v>
      </c>
      <c r="O32">
        <f>_xlfn.IFS(SUM(C32:E32)&lt;1,"",COUNT($C$6:E32)&gt;9,TRUNC((230-M31)*(0.9)),COUNT($C$6:E32)&lt;=9,0)</f>
        <v>83</v>
      </c>
      <c r="P32">
        <f>_xlfn.IFS(SUM(C32:E32)&lt;1,"",COUNT($C$6:E32)&gt;9,N32*3+H32,COUNT($C$6:E32)&lt;=9,0)</f>
        <v>690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233</v>
      </c>
      <c r="W32">
        <f>IF(COUNT(C32:E32)&lt;1,0,IF(COUNT($C$6:E32)&gt;9,D32+N32,0))</f>
        <v>205</v>
      </c>
      <c r="X32">
        <f>IF(COUNT(C32:E32)&lt;1,0,IF(COUNT($C$6:E32)&gt;9,E32+N32,0))</f>
        <v>252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130</v>
      </c>
      <c r="D33">
        <v>146</v>
      </c>
      <c r="E33">
        <v>115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391</v>
      </c>
      <c r="I33">
        <f t="shared" si="5"/>
        <v>130</v>
      </c>
      <c r="J33">
        <f>_xlfn.IFS(SUM(C33:E33)&lt;1,"",SUM(C33:E33)&gt;=1,SUM($C$6:E33))</f>
        <v>11166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137</v>
      </c>
      <c r="M33">
        <f>IF(COUNT($C$6:E33)&gt;=1,TRUNC(SUM($C$6:E33)/COUNT($C$6:E33)),0)</f>
        <v>137</v>
      </c>
      <c r="N33">
        <f>IF(COUNT($C$6:E33)&lt;=6,0,TRUNC((230-M32)*0.9))</f>
        <v>82</v>
      </c>
      <c r="O33">
        <f>_xlfn.IFS(SUM(C33:E33)&lt;1,"",COUNT($C$6:E33)&gt;9,TRUNC((230-M32)*(0.9)),COUNT($C$6:E33)&lt;=9,0)</f>
        <v>82</v>
      </c>
      <c r="P33">
        <f>_xlfn.IFS(SUM(C33:E33)&lt;1,"",COUNT($C$6:E33)&gt;9,N33*3+H33,COUNT($C$6:E33)&lt;=9,0)</f>
        <v>637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212</v>
      </c>
      <c r="W33">
        <f>IF(COUNT(C33:E33)&lt;1,0,IF(COUNT($C$6:E33)&gt;9,D33+N33,0))</f>
        <v>228</v>
      </c>
      <c r="X33">
        <f>IF(COUNT(C33:E33)&lt;1,0,IF(COUNT($C$6:E33)&gt;9,E33+N33,0))</f>
        <v>197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159</v>
      </c>
      <c r="D34">
        <v>155</v>
      </c>
      <c r="E34">
        <v>140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454</v>
      </c>
      <c r="I34">
        <f t="shared" si="5"/>
        <v>151</v>
      </c>
      <c r="J34">
        <f>_xlfn.IFS(SUM(C34:E34)&lt;1,"",SUM(C34:E34)&gt;=1,SUM($C$6:E34))</f>
        <v>11620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138</v>
      </c>
      <c r="M34">
        <f>IF(COUNT($C$6:E34)&gt;=1,TRUNC(SUM($C$6:E34)/COUNT($C$6:E34)),0)</f>
        <v>138</v>
      </c>
      <c r="N34">
        <f>IF(COUNT($C$6:E34)&lt;=6,0,TRUNC((230-M33)*0.9))</f>
        <v>83</v>
      </c>
      <c r="O34">
        <f>_xlfn.IFS(SUM(C34:E34)&lt;1,"",COUNT($C$6:E34)&gt;9,TRUNC((230-M33)*(0.9)),COUNT($C$6:E34)&lt;=9,0)</f>
        <v>83</v>
      </c>
      <c r="P34">
        <f>_xlfn.IFS(SUM(C34:E34)&lt;1,"",COUNT($C$6:E34)&gt;9,N34*3+H34,COUNT($C$6:E34)&lt;=9,0)</f>
        <v>703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242</v>
      </c>
      <c r="W34">
        <f>IF(COUNT(C34:E34)&lt;1,0,IF(COUNT($C$6:E34)&gt;9,D34+N34,0))</f>
        <v>238</v>
      </c>
      <c r="X34">
        <f>IF(COUNT(C34:E34)&lt;1,0,IF(COUNT($C$6:E34)&gt;9,E34+N34,0))</f>
        <v>223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117</v>
      </c>
      <c r="D35">
        <v>120</v>
      </c>
      <c r="E35">
        <v>119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356</v>
      </c>
      <c r="I35">
        <f t="shared" si="5"/>
        <v>118</v>
      </c>
      <c r="J35">
        <f>_xlfn.IFS(SUM(C35:E35)&lt;1,"",SUM(C35:E35)&gt;=1,SUM($C$6:E35))</f>
        <v>11976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137</v>
      </c>
      <c r="M35">
        <f>IF(COUNT($C$6:E35)&gt;=1,TRUNC(SUM($C$6:E35)/COUNT($C$6:E35)),0)</f>
        <v>137</v>
      </c>
      <c r="N35">
        <f>IF(COUNT($C$6:E35)&lt;=6,0,TRUNC((230-M34)*0.9))</f>
        <v>82</v>
      </c>
      <c r="O35">
        <f>_xlfn.IFS(SUM(C35:E35)&lt;1,"",COUNT($C$6:E35)&gt;9,TRUNC((230-M34)*(0.9)),COUNT($C$6:E35)&lt;=9,0)</f>
        <v>82</v>
      </c>
      <c r="P35">
        <f>_xlfn.IFS(SUM(C35:E35)&lt;1,"",COUNT($C$6:E35)&gt;9,N35*3+H35,COUNT($C$6:E35)&lt;=9,0)</f>
        <v>602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199</v>
      </c>
      <c r="W35">
        <f>IF(COUNT(C35:E35)&lt;1,0,IF(COUNT($C$6:E35)&gt;9,D35+N35,0))</f>
        <v>202</v>
      </c>
      <c r="X35">
        <f>IF(COUNT(C35:E35)&lt;1,0,IF(COUNT($C$6:E35)&gt;9,E35+N35,0))</f>
        <v>201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137.58620689655172</v>
      </c>
      <c r="D36" s="2">
        <f>(IF(COUNT(D6:D35)=0," ",(SUM(D6:D35))/COUNT(D6:D35)))</f>
        <v>136.72413793103448</v>
      </c>
      <c r="E36" s="2">
        <f>(IF(COUNT(E6:E35)=0," ",(SUM(E6:E35))/COUNT(E6:E35)))</f>
        <v>138.65517241379311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BF57-C79B-4572-B19A-B600C3EFD23C}">
  <sheetPr codeName="Sheet29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72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156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215</v>
      </c>
      <c r="W5">
        <f>MAX(V6:X35)</f>
        <v>281</v>
      </c>
    </row>
    <row r="6" spans="1:29" x14ac:dyDescent="0.2">
      <c r="A6" t="s">
        <v>7</v>
      </c>
      <c r="B6" s="7">
        <f>Calendar!B6</f>
        <v>43348</v>
      </c>
      <c r="C6">
        <v>161</v>
      </c>
      <c r="D6">
        <v>126</v>
      </c>
      <c r="E6">
        <v>154</v>
      </c>
      <c r="H6">
        <f t="shared" ref="H6:H35" si="0">IF(COUNT(C6:E6)&lt;1," ",SUM(C6:E6))</f>
        <v>441</v>
      </c>
      <c r="I6">
        <f>IF(COUNT(C6:E6)&lt;1," ",TRUNC(H6/COUNT(C6:E6)))</f>
        <v>147</v>
      </c>
      <c r="J6">
        <f>_xlfn.IFS(SUM(C6:E6)&lt;1,"",SUM(C6:E6)&gt;=1,SUM($C$6:E6))</f>
        <v>441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156</v>
      </c>
      <c r="M6">
        <f>IF(COUNT($C$6:E6)&gt;=1,TRUNC(SUM($C$6:E6)/COUNT($C$6:E6)),0)</f>
        <v>147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152</v>
      </c>
      <c r="D7">
        <v>170</v>
      </c>
      <c r="E7">
        <v>123</v>
      </c>
      <c r="H7">
        <f t="shared" si="0"/>
        <v>445</v>
      </c>
      <c r="I7">
        <f t="shared" ref="I7:I35" si="5">IF(COUNT(C7:E7)&lt;1," ",TRUNC(H7/COUNT(C7:E7)))</f>
        <v>148</v>
      </c>
      <c r="J7">
        <f>_xlfn.IFS(SUM(C7:E7)&lt;1,"",SUM(C7:E7)&gt;=1,SUM($C$6:E7))</f>
        <v>886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156</v>
      </c>
      <c r="M7">
        <f>IF(COUNT($C$6:E7)&gt;=1,TRUNC(SUM($C$6:E7)/COUNT($C$6:E7)),0)</f>
        <v>147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207</v>
      </c>
      <c r="D8">
        <v>178</v>
      </c>
      <c r="E8">
        <v>156</v>
      </c>
      <c r="H8">
        <f t="shared" si="0"/>
        <v>541</v>
      </c>
      <c r="I8">
        <f t="shared" si="5"/>
        <v>180</v>
      </c>
      <c r="J8">
        <f>_xlfn.IFS(SUM(C8:E8)&lt;1,"",SUM(C8:E8)&gt;=1,SUM($C$6:E8))</f>
        <v>1427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156</v>
      </c>
      <c r="M8">
        <f>IF(COUNT($C$6:E8)&gt;=1,TRUNC(SUM($C$6:E8)/COUNT($C$6:E8)),0)</f>
        <v>158</v>
      </c>
      <c r="N8">
        <f>IF(COUNT($C$6:E8)&lt;=6,0,TRUNC((230-M7)*0.9))</f>
        <v>74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541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180</v>
      </c>
      <c r="D9">
        <v>160</v>
      </c>
      <c r="E9">
        <v>155</v>
      </c>
      <c r="H9">
        <f t="shared" si="0"/>
        <v>495</v>
      </c>
      <c r="I9">
        <f t="shared" si="5"/>
        <v>165</v>
      </c>
      <c r="J9">
        <f>_xlfn.IFS(SUM(C9:E9)&lt;1,"",SUM(C9:E9)&gt;=1,SUM($C$6:E9))</f>
        <v>1922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160</v>
      </c>
      <c r="M9">
        <f>IF(COUNT($C$6:E9)&gt;=1,TRUNC(SUM($C$6:E9)/COUNT($C$6:E9)),0)</f>
        <v>160</v>
      </c>
      <c r="N9">
        <f>IF(COUNT($C$6:E9)&lt;=6,0,TRUNC((230-M8)*0.9))</f>
        <v>64</v>
      </c>
      <c r="O9">
        <f>_xlfn.IFS(SUM(C9:E9)&lt;1,"",COUNT($C$6:E9)&gt;9,TRUNC((230-M8)*(0.9)),COUNT($C$6:E9)&lt;=9,0)</f>
        <v>64</v>
      </c>
      <c r="P9">
        <f>_xlfn.IFS(SUM(C9:E9)&lt;1,"",COUNT($C$6:E9)&gt;9,N9*3+H9,COUNT($C$6:E9)&lt;=9,0)</f>
        <v>687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244</v>
      </c>
      <c r="W9">
        <f>IF(COUNT(C9:E9)&lt;1,0,IF(COUNT($C$6:E9)&gt;9,D9+N9,0))</f>
        <v>224</v>
      </c>
      <c r="X9">
        <f>IF(COUNT(C9:E9)&lt;1,0,IF(COUNT($C$6:E9)&gt;9,E9+N9,0))</f>
        <v>219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163</v>
      </c>
      <c r="D10">
        <v>160</v>
      </c>
      <c r="E10">
        <v>133</v>
      </c>
      <c r="F10" t="str">
        <f>IF(COUNT(C10:E10)&lt;1," ",IF(AND(C10&gt;M9,D10&gt;M9,E10&gt;M9,COUNT($C$6:E9)&gt;=12),"*"," "))</f>
        <v xml:space="preserve"> </v>
      </c>
      <c r="H10">
        <f t="shared" si="0"/>
        <v>456</v>
      </c>
      <c r="I10">
        <f t="shared" si="5"/>
        <v>152</v>
      </c>
      <c r="J10">
        <f>_xlfn.IFS(SUM(C10:E10)&lt;1,"",SUM(C10:E10)&gt;=1,SUM($C$6:E10))</f>
        <v>2378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158</v>
      </c>
      <c r="M10">
        <f>IF(COUNT($C$6:E10)&gt;=1,TRUNC(SUM($C$6:E10)/COUNT($C$6:E10)),0)</f>
        <v>158</v>
      </c>
      <c r="N10">
        <f>IF(COUNT($C$6:E10)&lt;=6,0,TRUNC((230-M9)*0.9))</f>
        <v>63</v>
      </c>
      <c r="O10">
        <f>_xlfn.IFS(SUM(C10:E10)&lt;1,"",COUNT($C$6:E10)&gt;9,TRUNC((230-M9)*(0.9)),COUNT($C$6:E10)&lt;=9,0)</f>
        <v>63</v>
      </c>
      <c r="P10">
        <f>_xlfn.IFS(SUM(C10:E10)&lt;1,"",COUNT($C$6:E10)&gt;9,N10*3+H10,COUNT($C$6:E10)&lt;=9,0)</f>
        <v>645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226</v>
      </c>
      <c r="W10">
        <f>IF(COUNT(C10:E10)&lt;1,0,IF(COUNT($C$6:E10)&gt;9,D10+N10,0))</f>
        <v>223</v>
      </c>
      <c r="X10">
        <f>IF(COUNT(C10:E10)&lt;1,0,IF(COUNT($C$6:E10)&gt;9,E10+N10,0))</f>
        <v>196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139</v>
      </c>
      <c r="D11">
        <v>152</v>
      </c>
      <c r="E11">
        <v>103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394</v>
      </c>
      <c r="I11">
        <f t="shared" si="5"/>
        <v>131</v>
      </c>
      <c r="J11">
        <f>_xlfn.IFS(SUM(C11:E11)&lt;1,"",SUM(C11:E11)&gt;=1,SUM($C$6:E11))</f>
        <v>2772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154</v>
      </c>
      <c r="M11">
        <f>IF(COUNT($C$6:E11)&gt;=1,TRUNC(SUM($C$6:E11)/COUNT($C$6:E11)),0)</f>
        <v>154</v>
      </c>
      <c r="N11">
        <f>IF(COUNT($C$6:E11)&lt;=6,0,TRUNC((230-M10)*0.9))</f>
        <v>64</v>
      </c>
      <c r="O11">
        <f>_xlfn.IFS(SUM(C11:E11)&lt;1,"",COUNT($C$6:E11)&gt;9,TRUNC((230-M10)*(0.9)),COUNT($C$6:E11)&lt;=9,0)</f>
        <v>64</v>
      </c>
      <c r="P11">
        <f>_xlfn.IFS(SUM(C11:E11)&lt;1,"",COUNT($C$6:E11)&gt;9,N11*3+H11,COUNT($C$6:E11)&lt;=9,0)</f>
        <v>586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203</v>
      </c>
      <c r="W11">
        <f>IF(COUNT(C11:E11)&lt;1,0,IF(COUNT($C$6:E11)&gt;9,D11+N11,0))</f>
        <v>216</v>
      </c>
      <c r="X11">
        <f>IF(COUNT(C11:E11)&lt;1,0,IF(COUNT($C$6:E11)&gt;9,E11+N11,0))</f>
        <v>167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149</v>
      </c>
      <c r="D12">
        <v>133</v>
      </c>
      <c r="E12">
        <v>161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443</v>
      </c>
      <c r="I12">
        <f t="shared" si="5"/>
        <v>147</v>
      </c>
      <c r="J12">
        <f>_xlfn.IFS(SUM(C12:E12)&lt;1,"",SUM(C12:E12)&gt;=1,SUM($C$6:E12))</f>
        <v>3215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153</v>
      </c>
      <c r="M12">
        <f>IF(COUNT($C$6:E12)&gt;=1,TRUNC(SUM($C$6:E12)/COUNT($C$6:E12)),0)</f>
        <v>153</v>
      </c>
      <c r="N12">
        <f>IF(COUNT($C$6:E12)&lt;=6,0,TRUNC((230-M11)*0.9))</f>
        <v>68</v>
      </c>
      <c r="O12">
        <f>_xlfn.IFS(SUM(C12:E12)&lt;1,"",COUNT($C$6:E12)&gt;9,TRUNC((230-M11)*(0.9)),COUNT($C$6:E12)&lt;=9,0)</f>
        <v>68</v>
      </c>
      <c r="P12">
        <f>_xlfn.IFS(SUM(C12:E12)&lt;1,"",COUNT($C$6:E12)&gt;9,N12*3+H12,COUNT($C$6:E12)&lt;=9,0)</f>
        <v>647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217</v>
      </c>
      <c r="W12">
        <f>IF(COUNT(C12:E12)&lt;1,0,IF(COUNT($C$6:E12)&gt;9,D12+N12,0))</f>
        <v>201</v>
      </c>
      <c r="X12">
        <f>IF(COUNT(C12:E12)&lt;1,0,IF(COUNT($C$6:E12)&gt;9,E12+N12,0))</f>
        <v>229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145</v>
      </c>
      <c r="D13">
        <v>194</v>
      </c>
      <c r="E13">
        <v>143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482</v>
      </c>
      <c r="I13">
        <f t="shared" si="5"/>
        <v>160</v>
      </c>
      <c r="J13">
        <f>_xlfn.IFS(SUM(C13:E13)&lt;1,"",SUM(C13:E13)&gt;=1,SUM($C$6:E13))</f>
        <v>3697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154</v>
      </c>
      <c r="M13">
        <f>IF(COUNT($C$6:E13)&gt;=1,TRUNC(SUM($C$6:E13)/COUNT($C$6:E13)),0)</f>
        <v>154</v>
      </c>
      <c r="N13">
        <f>IF(COUNT($C$6:E13)&lt;=6,0,TRUNC((230-M12)*0.9))</f>
        <v>69</v>
      </c>
      <c r="O13">
        <f>_xlfn.IFS(SUM(C13:E13)&lt;1,"",COUNT($C$6:E13)&gt;9,TRUNC((230-M12)*(0.9)),COUNT($C$6:E13)&lt;=9,0)</f>
        <v>69</v>
      </c>
      <c r="P13">
        <f>_xlfn.IFS(SUM(C13:E13)&lt;1,"",COUNT($C$6:E13)&gt;9,N13*3+H13,COUNT($C$6:E13)&lt;=9,0)</f>
        <v>689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214</v>
      </c>
      <c r="W13">
        <f>IF(COUNT(C13:E13)&lt;1,0,IF(COUNT($C$6:E13)&gt;9,D13+N13,0))</f>
        <v>263</v>
      </c>
      <c r="X13">
        <f>IF(COUNT(C13:E13)&lt;1,0,IF(COUNT($C$6:E13)&gt;9,E13+N13,0))</f>
        <v>212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165</v>
      </c>
      <c r="D14">
        <v>159</v>
      </c>
      <c r="E14">
        <v>145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469</v>
      </c>
      <c r="I14">
        <f t="shared" si="5"/>
        <v>156</v>
      </c>
      <c r="J14">
        <f>_xlfn.IFS(SUM(C14:E14)&lt;1,"",SUM(C14:E14)&gt;=1,SUM($C$6:E14))</f>
        <v>4166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154</v>
      </c>
      <c r="M14">
        <f>IF(COUNT($C$6:E14)&gt;=1,TRUNC(SUM($C$6:E14)/COUNT($C$6:E14)),0)</f>
        <v>154</v>
      </c>
      <c r="N14">
        <f>IF(COUNT($C$6:E14)&lt;=6,0,TRUNC((230-M13)*0.9))</f>
        <v>68</v>
      </c>
      <c r="O14">
        <f>_xlfn.IFS(SUM(C14:E14)&lt;1,"",COUNT($C$6:E14)&gt;9,TRUNC((230-M13)*(0.9)),COUNT($C$6:E14)&lt;=9,0)</f>
        <v>68</v>
      </c>
      <c r="P14">
        <f>_xlfn.IFS(SUM(C14:E14)&lt;1,"",COUNT($C$6:E14)&gt;9,N14*3+H14,COUNT($C$6:E14)&lt;=9,0)</f>
        <v>673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233</v>
      </c>
      <c r="W14">
        <f>IF(COUNT(C14:E14)&lt;1,0,IF(COUNT($C$6:E14)&gt;9,D14+N14,0))</f>
        <v>227</v>
      </c>
      <c r="X14">
        <f>IF(COUNT(C14:E14)&lt;1,0,IF(COUNT($C$6:E14)&gt;9,E14+N14,0))</f>
        <v>213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136</v>
      </c>
      <c r="D15">
        <v>180</v>
      </c>
      <c r="E15">
        <v>162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478</v>
      </c>
      <c r="I15">
        <f t="shared" si="5"/>
        <v>159</v>
      </c>
      <c r="J15">
        <f>_xlfn.IFS(SUM(C15:E15)&lt;1,"",SUM(C15:E15)&gt;=1,SUM($C$6:E15))</f>
        <v>4644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154</v>
      </c>
      <c r="M15">
        <f>IF(COUNT($C$6:E15)&gt;=1,TRUNC(SUM($C$6:E15)/COUNT($C$6:E15)),0)</f>
        <v>154</v>
      </c>
      <c r="N15">
        <f>IF(COUNT($C$6:E15)&lt;=6,0,TRUNC((230-M14)*0.9))</f>
        <v>68</v>
      </c>
      <c r="O15">
        <f>_xlfn.IFS(SUM(C15:E15)&lt;1,"",COUNT($C$6:E15)&gt;9,TRUNC((230-M14)*(0.9)),COUNT($C$6:E15)&lt;=9,0)</f>
        <v>68</v>
      </c>
      <c r="P15">
        <f>_xlfn.IFS(SUM(C15:E15)&lt;1,"",COUNT($C$6:E15)&gt;9,N15*3+H15,COUNT($C$6:E15)&lt;=9,0)</f>
        <v>682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204</v>
      </c>
      <c r="W15">
        <f>IF(COUNT(C15:E15)&lt;1,0,IF(COUNT($C$6:E15)&gt;9,D15+N15,0))</f>
        <v>248</v>
      </c>
      <c r="X15">
        <f>IF(COUNT(C15:E15)&lt;1,0,IF(COUNT($C$6:E15)&gt;9,E15+N15,0))</f>
        <v>230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156</v>
      </c>
      <c r="D16">
        <v>143</v>
      </c>
      <c r="E16">
        <v>148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447</v>
      </c>
      <c r="I16">
        <f t="shared" si="5"/>
        <v>149</v>
      </c>
      <c r="J16">
        <f>_xlfn.IFS(SUM(C16:E16)&lt;1,"",SUM(C16:E16)&gt;=1,SUM($C$6:E16))</f>
        <v>5091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154</v>
      </c>
      <c r="M16">
        <f>IF(COUNT($C$6:E16)&gt;=1,TRUNC(SUM($C$6:E16)/COUNT($C$6:E16)),0)</f>
        <v>154</v>
      </c>
      <c r="N16">
        <f>IF(COUNT($C$6:E16)&lt;=6,0,TRUNC((230-M15)*0.9))</f>
        <v>68</v>
      </c>
      <c r="O16">
        <f>_xlfn.IFS(SUM(C16:E16)&lt;1,"",COUNT($C$6:E16)&gt;9,TRUNC((230-M15)*(0.9)),COUNT($C$6:E16)&lt;=9,0)</f>
        <v>68</v>
      </c>
      <c r="P16">
        <f>_xlfn.IFS(SUM(C16:E16)&lt;1,"",COUNT($C$6:E16)&gt;9,N16*3+H16,COUNT($C$6:E16)&lt;=9,0)</f>
        <v>651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224</v>
      </c>
      <c r="W16">
        <f>IF(COUNT(C16:E16)&lt;1,0,IF(COUNT($C$6:E16)&gt;9,D16+N16,0))</f>
        <v>211</v>
      </c>
      <c r="X16">
        <f>IF(COUNT(C16:E16)&lt;1,0,IF(COUNT($C$6:E16)&gt;9,E16+N16,0))</f>
        <v>216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147</v>
      </c>
      <c r="D17">
        <v>133</v>
      </c>
      <c r="E17">
        <v>143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423</v>
      </c>
      <c r="I17">
        <f t="shared" si="5"/>
        <v>141</v>
      </c>
      <c r="J17">
        <f>_xlfn.IFS(SUM(C17:E17)&lt;1,"",SUM(C17:E17)&gt;=1,SUM($C$6:E17))</f>
        <v>5514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153</v>
      </c>
      <c r="M17">
        <f>IF(COUNT($C$6:E17)&gt;=1,TRUNC(SUM($C$6:E17)/COUNT($C$6:E17)),0)</f>
        <v>153</v>
      </c>
      <c r="N17">
        <f>IF(COUNT($C$6:E17)&lt;=6,0,TRUNC((230-M16)*0.9))</f>
        <v>68</v>
      </c>
      <c r="O17">
        <f>_xlfn.IFS(SUM(C17:E17)&lt;1,"",COUNT($C$6:E17)&gt;9,TRUNC((230-M16)*(0.9)),COUNT($C$6:E17)&lt;=9,0)</f>
        <v>68</v>
      </c>
      <c r="P17">
        <f>_xlfn.IFS(SUM(C17:E17)&lt;1,"",COUNT($C$6:E17)&gt;9,N17*3+H17,COUNT($C$6:E17)&lt;=9,0)</f>
        <v>627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215</v>
      </c>
      <c r="W17">
        <f>IF(COUNT(C17:E17)&lt;1,0,IF(COUNT($C$6:E17)&gt;9,D17+N17,0))</f>
        <v>201</v>
      </c>
      <c r="X17">
        <f>IF(COUNT(C17:E17)&lt;1,0,IF(COUNT($C$6:E17)&gt;9,E17+N17,0))</f>
        <v>211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155</v>
      </c>
      <c r="D18">
        <v>155</v>
      </c>
      <c r="E18">
        <v>175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485</v>
      </c>
      <c r="I18">
        <f t="shared" si="5"/>
        <v>161</v>
      </c>
      <c r="J18">
        <f>_xlfn.IFS(SUM(C18:E18)&lt;1,"",SUM(C18:E18)&gt;=1,SUM($C$6:E18))</f>
        <v>5999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153</v>
      </c>
      <c r="M18">
        <f>IF(COUNT($C$6:E18)&gt;=1,TRUNC(SUM($C$6:E18)/COUNT($C$6:E18)),0)</f>
        <v>153</v>
      </c>
      <c r="N18">
        <f>IF(COUNT($C$6:E18)&lt;=6,0,TRUNC((230-M17)*0.9))</f>
        <v>69</v>
      </c>
      <c r="O18">
        <f>_xlfn.IFS(SUM(C18:E18)&lt;1,"",COUNT($C$6:E18)&gt;9,TRUNC((230-M17)*(0.9)),COUNT($C$6:E18)&lt;=9,0)</f>
        <v>69</v>
      </c>
      <c r="P18">
        <f>_xlfn.IFS(SUM(C18:E18)&lt;1,"",COUNT($C$6:E18)&gt;9,N18*3+H18,COUNT($C$6:E18)&lt;=9,0)</f>
        <v>692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224</v>
      </c>
      <c r="W18">
        <f>IF(COUNT(C18:E18)&lt;1,0,IF(COUNT($C$6:E18)&gt;9,D18+N18,0))</f>
        <v>224</v>
      </c>
      <c r="X18">
        <f>IF(COUNT(C18:E18)&lt;1,0,IF(COUNT($C$6:E18)&gt;9,E18+N18,0))</f>
        <v>244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123</v>
      </c>
      <c r="D19">
        <v>182</v>
      </c>
      <c r="E19">
        <v>155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460</v>
      </c>
      <c r="I19">
        <f t="shared" si="5"/>
        <v>153</v>
      </c>
      <c r="J19">
        <f>_xlfn.IFS(SUM(C19:E19)&lt;1,"",SUM(C19:E19)&gt;=1,SUM($C$6:E19))</f>
        <v>6459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153</v>
      </c>
      <c r="M19">
        <f>IF(COUNT($C$6:E19)&gt;=1,TRUNC(SUM($C$6:E19)/COUNT($C$6:E19)),0)</f>
        <v>153</v>
      </c>
      <c r="N19">
        <f>IF(COUNT($C$6:E19)&lt;=6,0,TRUNC((230-M18)*0.9))</f>
        <v>69</v>
      </c>
      <c r="O19">
        <f>_xlfn.IFS(SUM(C19:E19)&lt;1,"",COUNT($C$6:E19)&gt;9,TRUNC((230-M18)*(0.9)),COUNT($C$6:E19)&lt;=9,0)</f>
        <v>69</v>
      </c>
      <c r="P19">
        <f>_xlfn.IFS(SUM(C19:E19)&lt;1,"",COUNT($C$6:E19)&gt;9,N19*3+H19,COUNT($C$6:E19)&lt;=9,0)</f>
        <v>667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192</v>
      </c>
      <c r="W19">
        <f>IF(COUNT(C19:E19)&lt;1,0,IF(COUNT($C$6:E19)&gt;9,D19+N19,0))</f>
        <v>251</v>
      </c>
      <c r="X19">
        <f>IF(COUNT(C19:E19)&lt;1,0,IF(COUNT($C$6:E19)&gt;9,E19+N19,0))</f>
        <v>224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139</v>
      </c>
      <c r="D20">
        <v>172</v>
      </c>
      <c r="E20">
        <v>183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494</v>
      </c>
      <c r="I20">
        <f t="shared" si="5"/>
        <v>164</v>
      </c>
      <c r="J20">
        <f>_xlfn.IFS(SUM(C20:E20)&lt;1,"",SUM(C20:E20)&gt;=1,SUM($C$6:E20))</f>
        <v>6953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154</v>
      </c>
      <c r="M20">
        <f>IF(COUNT($C$6:E20)&gt;=1,TRUNC(SUM($C$6:E20)/COUNT($C$6:E20)),0)</f>
        <v>154</v>
      </c>
      <c r="N20">
        <f>IF(COUNT($C$6:E20)&lt;=6,0,TRUNC((230-M19)*0.9))</f>
        <v>69</v>
      </c>
      <c r="O20">
        <f>_xlfn.IFS(SUM(C20:E20)&lt;1,"",COUNT($C$6:E20)&gt;9,TRUNC((230-M19)*(0.9)),COUNT($C$6:E20)&lt;=9,0)</f>
        <v>69</v>
      </c>
      <c r="P20">
        <f>_xlfn.IFS(SUM(C20:E20)&lt;1,"",COUNT($C$6:E20)&gt;9,N20*3+H20,COUNT($C$6:E20)&lt;=9,0)</f>
        <v>701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208</v>
      </c>
      <c r="W20">
        <f>IF(COUNT(C20:E20)&lt;1,0,IF(COUNT($C$6:E20)&gt;9,D20+N20,0))</f>
        <v>241</v>
      </c>
      <c r="X20">
        <f>IF(COUNT(C20:E20)&lt;1,0,IF(COUNT($C$6:E20)&gt;9,E20+N20,0))</f>
        <v>252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154</v>
      </c>
      <c r="N21">
        <f>IF(COUNT($C$6:E21)&lt;=6,0,TRUNC((230-M20)*0.9))</f>
        <v>68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167</v>
      </c>
      <c r="D22">
        <v>155</v>
      </c>
      <c r="E22">
        <v>180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502</v>
      </c>
      <c r="I22">
        <f t="shared" si="5"/>
        <v>167</v>
      </c>
      <c r="J22">
        <f>_xlfn.IFS(SUM(C22:E22)&lt;1,"",SUM(C22:E22)&gt;=1,SUM($C$6:E22))</f>
        <v>7455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155</v>
      </c>
      <c r="M22">
        <f>IF(COUNT($C$6:E22)&gt;=1,TRUNC(SUM($C$6:E22)/COUNT($C$6:E22)),0)</f>
        <v>155</v>
      </c>
      <c r="N22">
        <f>IF(COUNT($C$6:E22)&lt;=6,0,TRUNC((230-M21)*0.9))</f>
        <v>68</v>
      </c>
      <c r="O22">
        <f>_xlfn.IFS(SUM(C22:E22)&lt;1,"",COUNT($C$6:E22)&gt;9,TRUNC((230-M21)*(0.9)),COUNT($C$6:E22)&lt;=9,0)</f>
        <v>68</v>
      </c>
      <c r="P22">
        <f>_xlfn.IFS(SUM(C22:E22)&lt;1,"",COUNT($C$6:E22)&gt;9,N22*3+H22,COUNT($C$6:E22)&lt;=9,0)</f>
        <v>706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235</v>
      </c>
      <c r="W22">
        <f>IF(COUNT(C22:E22)&lt;1,0,IF(COUNT($C$6:E22)&gt;9,D22+N22,0))</f>
        <v>223</v>
      </c>
      <c r="X22">
        <f>IF(COUNT(C22:E22)&lt;1,0,IF(COUNT($C$6:E22)&gt;9,E22+N22,0))</f>
        <v>248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166</v>
      </c>
      <c r="D23">
        <v>161</v>
      </c>
      <c r="E23">
        <v>138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465</v>
      </c>
      <c r="I23">
        <f t="shared" si="5"/>
        <v>155</v>
      </c>
      <c r="J23">
        <f>_xlfn.IFS(SUM(C23:E23)&lt;1,"",SUM(C23:E23)&gt;=1,SUM($C$6:E23))</f>
        <v>7920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155</v>
      </c>
      <c r="M23">
        <f>IF(COUNT($C$6:E23)&gt;=1,TRUNC(SUM($C$6:E23)/COUNT($C$6:E23)),0)</f>
        <v>155</v>
      </c>
      <c r="N23">
        <f>IF(COUNT($C$6:E23)&lt;=6,0,TRUNC((230-M22)*0.9))</f>
        <v>67</v>
      </c>
      <c r="O23">
        <f>_xlfn.IFS(SUM(C23:E23)&lt;1,"",COUNT($C$6:E23)&gt;9,TRUNC((230-M22)*(0.9)),COUNT($C$6:E23)&lt;=9,0)</f>
        <v>67</v>
      </c>
      <c r="P23">
        <f>_xlfn.IFS(SUM(C23:E23)&lt;1,"",COUNT($C$6:E23)&gt;9,N23*3+H23,COUNT($C$6:E23)&lt;=9,0)</f>
        <v>666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233</v>
      </c>
      <c r="W23">
        <f>IF(COUNT(C23:E23)&lt;1,0,IF(COUNT($C$6:E23)&gt;9,D23+N23,0))</f>
        <v>228</v>
      </c>
      <c r="X23">
        <f>IF(COUNT(C23:E23)&lt;1,0,IF(COUNT($C$6:E23)&gt;9,E23+N23,0))</f>
        <v>205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134</v>
      </c>
      <c r="D24">
        <v>162</v>
      </c>
      <c r="E24">
        <v>141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437</v>
      </c>
      <c r="I24">
        <f t="shared" si="5"/>
        <v>145</v>
      </c>
      <c r="J24">
        <f>_xlfn.IFS(SUM(C24:E24)&lt;1,"",SUM(C24:E24)&gt;=1,SUM($C$6:E24))</f>
        <v>8357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154</v>
      </c>
      <c r="M24">
        <f>IF(COUNT($C$6:E24)&gt;=1,TRUNC(SUM($C$6:E24)/COUNT($C$6:E24)),0)</f>
        <v>154</v>
      </c>
      <c r="N24">
        <f>IF(COUNT($C$6:E24)&lt;=6,0,TRUNC((230-M23)*0.9))</f>
        <v>67</v>
      </c>
      <c r="O24">
        <f>_xlfn.IFS(SUM(C24:E24)&lt;1,"",COUNT($C$6:E24)&gt;9,TRUNC((230-M23)*(0.9)),COUNT($C$6:E24)&lt;=9,0)</f>
        <v>67</v>
      </c>
      <c r="P24">
        <f>_xlfn.IFS(SUM(C24:E24)&lt;1,"",COUNT($C$6:E24)&gt;9,N24*3+H24,COUNT($C$6:E24)&lt;=9,0)</f>
        <v>638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201</v>
      </c>
      <c r="W24">
        <f>IF(COUNT(C24:E24)&lt;1,0,IF(COUNT($C$6:E24)&gt;9,D24+N24,0))</f>
        <v>229</v>
      </c>
      <c r="X24">
        <f>IF(COUNT(C24:E24)&lt;1,0,IF(COUNT($C$6:E24)&gt;9,E24+N24,0))</f>
        <v>208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167</v>
      </c>
      <c r="D25">
        <v>138</v>
      </c>
      <c r="E25">
        <v>150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455</v>
      </c>
      <c r="I25">
        <f t="shared" si="5"/>
        <v>151</v>
      </c>
      <c r="J25">
        <f>_xlfn.IFS(SUM(C25:E25)&lt;1,"",SUM(C25:E25)&gt;=1,SUM($C$6:E25))</f>
        <v>8812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154</v>
      </c>
      <c r="M25">
        <f>IF(COUNT($C$6:E25)&gt;=1,TRUNC(SUM($C$6:E25)/COUNT($C$6:E25)),0)</f>
        <v>154</v>
      </c>
      <c r="N25">
        <f>IF(COUNT($C$6:E25)&lt;=6,0,TRUNC((230-M24)*0.9))</f>
        <v>68</v>
      </c>
      <c r="O25">
        <f>_xlfn.IFS(SUM(C25:E25)&lt;1,"",COUNT($C$6:E25)&gt;9,TRUNC((230-M24)*(0.9)),COUNT($C$6:E25)&lt;=9,0)</f>
        <v>68</v>
      </c>
      <c r="P25">
        <f>_xlfn.IFS(SUM(C25:E25)&lt;1,"",COUNT($C$6:E25)&gt;9,N25*3+H25,COUNT($C$6:E25)&lt;=9,0)</f>
        <v>659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235</v>
      </c>
      <c r="W25">
        <f>IF(COUNT(C25:E25)&lt;1,0,IF(COUNT($C$6:E25)&gt;9,D25+N25,0))</f>
        <v>206</v>
      </c>
      <c r="X25">
        <f>IF(COUNT(C25:E25)&lt;1,0,IF(COUNT($C$6:E25)&gt;9,E25+N25,0))</f>
        <v>218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131</v>
      </c>
      <c r="D26">
        <v>151</v>
      </c>
      <c r="E26">
        <v>200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482</v>
      </c>
      <c r="I26">
        <f t="shared" si="5"/>
        <v>160</v>
      </c>
      <c r="J26">
        <f>_xlfn.IFS(SUM(C26:E26)&lt;1,"",SUM(C26:E26)&gt;=1,SUM($C$6:E26))</f>
        <v>9294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154</v>
      </c>
      <c r="M26">
        <f>IF(COUNT($C$6:E26)&gt;=1,TRUNC(SUM($C$6:E26)/COUNT($C$6:E26)),0)</f>
        <v>154</v>
      </c>
      <c r="N26">
        <f>IF(COUNT($C$6:E26)&lt;=6,0,TRUNC((230-M25)*0.9))</f>
        <v>68</v>
      </c>
      <c r="O26">
        <f>_xlfn.IFS(SUM(C26:E26)&lt;1,"",COUNT($C$6:E26)&gt;9,TRUNC((230-M25)*(0.9)),COUNT($C$6:E26)&lt;=9,0)</f>
        <v>68</v>
      </c>
      <c r="P26">
        <f>_xlfn.IFS(SUM(C26:E26)&lt;1,"",COUNT($C$6:E26)&gt;9,N26*3+H26,COUNT($C$6:E26)&lt;=9,0)</f>
        <v>686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199</v>
      </c>
      <c r="W26">
        <f>IF(COUNT(C26:E26)&lt;1,0,IF(COUNT($C$6:E26)&gt;9,D26+N26,0))</f>
        <v>219</v>
      </c>
      <c r="X26">
        <f>IF(COUNT(C26:E26)&lt;1,0,IF(COUNT($C$6:E26)&gt;9,E26+N26,0))</f>
        <v>268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171</v>
      </c>
      <c r="D27">
        <v>158</v>
      </c>
      <c r="E27">
        <v>181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510</v>
      </c>
      <c r="I27">
        <f t="shared" si="5"/>
        <v>170</v>
      </c>
      <c r="J27">
        <f>_xlfn.IFS(SUM(C27:E27)&lt;1,"",SUM(C27:E27)&gt;=1,SUM($C$6:E27))</f>
        <v>9804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155</v>
      </c>
      <c r="M27">
        <f>IF(COUNT($C$6:E27)&gt;=1,TRUNC(SUM($C$6:E27)/COUNT($C$6:E27)),0)</f>
        <v>155</v>
      </c>
      <c r="N27">
        <f>IF(COUNT($C$6:E27)&lt;=6,0,TRUNC((230-M26)*0.9))</f>
        <v>68</v>
      </c>
      <c r="O27">
        <f>_xlfn.IFS(SUM(C27:E27)&lt;1,"",COUNT($C$6:E27)&gt;9,TRUNC((230-M26)*(0.9)),COUNT($C$6:E27)&lt;=9,0)</f>
        <v>68</v>
      </c>
      <c r="P27">
        <f>_xlfn.IFS(SUM(C27:E27)&lt;1,"",COUNT($C$6:E27)&gt;9,N27*3+H27,COUNT($C$6:E27)&lt;=9,0)</f>
        <v>714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239</v>
      </c>
      <c r="W27">
        <f>IF(COUNT(C27:E27)&lt;1,0,IF(COUNT($C$6:E27)&gt;9,D27+N27,0))</f>
        <v>226</v>
      </c>
      <c r="X27">
        <f>IF(COUNT(C27:E27)&lt;1,0,IF(COUNT($C$6:E27)&gt;9,E27+N27,0))</f>
        <v>249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199</v>
      </c>
      <c r="D28">
        <v>153</v>
      </c>
      <c r="E28">
        <v>175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527</v>
      </c>
      <c r="I28">
        <f t="shared" si="5"/>
        <v>175</v>
      </c>
      <c r="J28">
        <f>_xlfn.IFS(SUM(C28:E28)&lt;1,"",SUM(C28:E28)&gt;=1,SUM($C$6:E28))</f>
        <v>10331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156</v>
      </c>
      <c r="M28">
        <f>IF(COUNT($C$6:E28)&gt;=1,TRUNC(SUM($C$6:E28)/COUNT($C$6:E28)),0)</f>
        <v>156</v>
      </c>
      <c r="N28">
        <f>IF(COUNT($C$6:E28)&lt;=6,0,TRUNC((230-M27)*0.9))</f>
        <v>67</v>
      </c>
      <c r="O28">
        <f>_xlfn.IFS(SUM(C28:E28)&lt;1,"",COUNT($C$6:E28)&gt;9,TRUNC((230-M27)*(0.9)),COUNT($C$6:E28)&lt;=9,0)</f>
        <v>67</v>
      </c>
      <c r="P28">
        <f>_xlfn.IFS(SUM(C28:E28)&lt;1,"",COUNT($C$6:E28)&gt;9,N28*3+H28,COUNT($C$6:E28)&lt;=9,0)</f>
        <v>728</v>
      </c>
      <c r="Q28" t="str">
        <f t="shared" si="1"/>
        <v xml:space="preserve"> </v>
      </c>
      <c r="R28" t="str">
        <f t="shared" si="2"/>
        <v xml:space="preserve"> </v>
      </c>
      <c r="S28">
        <f>IF(COUNT($C$6:E28)&gt;9,IF(P28=MAX($P$6:$P$35),P28," "),"")</f>
        <v>728</v>
      </c>
      <c r="T28" t="str">
        <f t="shared" si="3"/>
        <v xml:space="preserve"> </v>
      </c>
      <c r="V28">
        <f>IF(COUNT(C28:E28)&lt;1,0,IF(COUNT($C$6:E28)&gt;9,C28+N28,0))</f>
        <v>266</v>
      </c>
      <c r="W28">
        <f>IF(COUNT(C28:E28)&lt;1,0,IF(COUNT($C$6:E28)&gt;9,D28+N28,0))</f>
        <v>220</v>
      </c>
      <c r="X28">
        <f>IF(COUNT(C28:E28)&lt;1,0,IF(COUNT($C$6:E28)&gt;9,E28+N28,0))</f>
        <v>242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215</v>
      </c>
      <c r="D29">
        <v>147</v>
      </c>
      <c r="E29">
        <v>157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519</v>
      </c>
      <c r="I29">
        <f t="shared" si="5"/>
        <v>173</v>
      </c>
      <c r="J29">
        <f>_xlfn.IFS(SUM(C29:E29)&lt;1,"",SUM(C29:E29)&gt;=1,SUM($C$6:E29))</f>
        <v>10850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157</v>
      </c>
      <c r="M29">
        <f>IF(COUNT($C$6:E29)&gt;=1,TRUNC(SUM($C$6:E29)/COUNT($C$6:E29)),0)</f>
        <v>157</v>
      </c>
      <c r="N29">
        <f>IF(COUNT($C$6:E29)&lt;=6,0,TRUNC((230-M28)*0.9))</f>
        <v>66</v>
      </c>
      <c r="O29">
        <f>_xlfn.IFS(SUM(C29:E29)&lt;1,"",COUNT($C$6:E29)&gt;9,TRUNC((230-M28)*(0.9)),COUNT($C$6:E29)&lt;=9,0)</f>
        <v>66</v>
      </c>
      <c r="P29">
        <f>_xlfn.IFS(SUM(C29:E29)&lt;1,"",COUNT($C$6:E29)&gt;9,N29*3+H29,COUNT($C$6:E29)&lt;=9,0)</f>
        <v>717</v>
      </c>
      <c r="Q29" t="str">
        <f t="shared" si="1"/>
        <v xml:space="preserve"> </v>
      </c>
      <c r="R29">
        <f t="shared" si="2"/>
        <v>215</v>
      </c>
      <c r="S29" t="str">
        <f>IF(COUNT($C$6:E29)&gt;9,IF(P29=MAX($P$6:$P$35),P29," "),"")</f>
        <v xml:space="preserve"> </v>
      </c>
      <c r="T29">
        <f t="shared" si="3"/>
        <v>281</v>
      </c>
      <c r="V29">
        <f>IF(COUNT(C29:E29)&lt;1,0,IF(COUNT($C$6:E29)&gt;9,C29+N29,0))</f>
        <v>281</v>
      </c>
      <c r="W29">
        <f>IF(COUNT(C29:E29)&lt;1,0,IF(COUNT($C$6:E29)&gt;9,D29+N29,0))</f>
        <v>213</v>
      </c>
      <c r="X29">
        <f>IF(COUNT(C29:E29)&lt;1,0,IF(COUNT($C$6:E29)&gt;9,E29+N29,0))</f>
        <v>223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133</v>
      </c>
      <c r="D30">
        <v>186</v>
      </c>
      <c r="E30">
        <v>159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478</v>
      </c>
      <c r="I30">
        <f t="shared" si="5"/>
        <v>159</v>
      </c>
      <c r="J30">
        <f>_xlfn.IFS(SUM(C30:E30)&lt;1,"",SUM(C30:E30)&gt;=1,SUM($C$6:E30))</f>
        <v>11328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157</v>
      </c>
      <c r="M30">
        <f>IF(COUNT($C$6:E30)&gt;=1,TRUNC(SUM($C$6:E30)/COUNT($C$6:E30)),0)</f>
        <v>157</v>
      </c>
      <c r="N30">
        <f>IF(COUNT($C$6:E30)&lt;=6,0,TRUNC((230-M29)*0.9))</f>
        <v>65</v>
      </c>
      <c r="O30">
        <f>_xlfn.IFS(SUM(C30:E30)&lt;1,"",COUNT($C$6:E30)&gt;9,TRUNC((230-M29)*(0.9)),COUNT($C$6:E30)&lt;=9,0)</f>
        <v>65</v>
      </c>
      <c r="P30">
        <f>_xlfn.IFS(SUM(C30:E30)&lt;1,"",COUNT($C$6:E30)&gt;9,N30*3+H30,COUNT($C$6:E30)&lt;=9,0)</f>
        <v>673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198</v>
      </c>
      <c r="W30">
        <f>IF(COUNT(C30:E30)&lt;1,0,IF(COUNT($C$6:E30)&gt;9,D30+N30,0))</f>
        <v>251</v>
      </c>
      <c r="X30">
        <f>IF(COUNT(C30:E30)&lt;1,0,IF(COUNT($C$6:E30)&gt;9,E30+N30,0))</f>
        <v>224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156</v>
      </c>
      <c r="D31">
        <v>166</v>
      </c>
      <c r="E31">
        <v>184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506</v>
      </c>
      <c r="I31">
        <f t="shared" si="5"/>
        <v>168</v>
      </c>
      <c r="J31">
        <f>_xlfn.IFS(SUM(C31:E31)&lt;1,"",SUM(C31:E31)&gt;=1,SUM($C$6:E31))</f>
        <v>11834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157</v>
      </c>
      <c r="M31">
        <f>IF(COUNT($C$6:E31)&gt;=1,TRUNC(SUM($C$6:E31)/COUNT($C$6:E31)),0)</f>
        <v>157</v>
      </c>
      <c r="N31">
        <f>IF(COUNT($C$6:E31)&lt;=6,0,TRUNC((230-M30)*0.9))</f>
        <v>65</v>
      </c>
      <c r="O31">
        <f>_xlfn.IFS(SUM(C31:E31)&lt;1,"",COUNT($C$6:E31)&gt;9,TRUNC((230-M30)*(0.9)),COUNT($C$6:E31)&lt;=9,0)</f>
        <v>65</v>
      </c>
      <c r="P31">
        <f>_xlfn.IFS(SUM(C31:E31)&lt;1,"",COUNT($C$6:E31)&gt;9,N31*3+H31,COUNT($C$6:E31)&lt;=9,0)</f>
        <v>701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221</v>
      </c>
      <c r="W31">
        <f>IF(COUNT(C31:E31)&lt;1,0,IF(COUNT($C$6:E31)&gt;9,D31+N31,0))</f>
        <v>231</v>
      </c>
      <c r="X31">
        <f>IF(COUNT(C31:E31)&lt;1,0,IF(COUNT($C$6:E31)&gt;9,E31+N31,0))</f>
        <v>249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182</v>
      </c>
      <c r="D32">
        <v>161</v>
      </c>
      <c r="E32">
        <v>143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486</v>
      </c>
      <c r="I32">
        <f t="shared" si="5"/>
        <v>162</v>
      </c>
      <c r="J32">
        <f>_xlfn.IFS(SUM(C32:E32)&lt;1,"",SUM(C32:E32)&gt;=1,SUM($C$6:E32))</f>
        <v>12320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157</v>
      </c>
      <c r="M32">
        <f>IF(COUNT($C$6:E32)&gt;=1,TRUNC(SUM($C$6:E32)/COUNT($C$6:E32)),0)</f>
        <v>157</v>
      </c>
      <c r="N32">
        <f>IF(COUNT($C$6:E32)&lt;=6,0,TRUNC((230-M31)*0.9))</f>
        <v>65</v>
      </c>
      <c r="O32">
        <f>_xlfn.IFS(SUM(C32:E32)&lt;1,"",COUNT($C$6:E32)&gt;9,TRUNC((230-M31)*(0.9)),COUNT($C$6:E32)&lt;=9,0)</f>
        <v>65</v>
      </c>
      <c r="P32">
        <f>_xlfn.IFS(SUM(C32:E32)&lt;1,"",COUNT($C$6:E32)&gt;9,N32*3+H32,COUNT($C$6:E32)&lt;=9,0)</f>
        <v>681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247</v>
      </c>
      <c r="W32">
        <f>IF(COUNT(C32:E32)&lt;1,0,IF(COUNT($C$6:E32)&gt;9,D32+N32,0))</f>
        <v>226</v>
      </c>
      <c r="X32">
        <f>IF(COUNT(C32:E32)&lt;1,0,IF(COUNT($C$6:E32)&gt;9,E32+N32,0))</f>
        <v>208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136</v>
      </c>
      <c r="D33">
        <v>160</v>
      </c>
      <c r="E33">
        <v>118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414</v>
      </c>
      <c r="I33">
        <f t="shared" si="5"/>
        <v>138</v>
      </c>
      <c r="J33">
        <f>_xlfn.IFS(SUM(C33:E33)&lt;1,"",SUM(C33:E33)&gt;=1,SUM($C$6:E33))</f>
        <v>12734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157</v>
      </c>
      <c r="M33">
        <f>IF(COUNT($C$6:E33)&gt;=1,TRUNC(SUM($C$6:E33)/COUNT($C$6:E33)),0)</f>
        <v>157</v>
      </c>
      <c r="N33">
        <f>IF(COUNT($C$6:E33)&lt;=6,0,TRUNC((230-M32)*0.9))</f>
        <v>65</v>
      </c>
      <c r="O33">
        <f>_xlfn.IFS(SUM(C33:E33)&lt;1,"",COUNT($C$6:E33)&gt;9,TRUNC((230-M32)*(0.9)),COUNT($C$6:E33)&lt;=9,0)</f>
        <v>65</v>
      </c>
      <c r="P33">
        <f>_xlfn.IFS(SUM(C33:E33)&lt;1,"",COUNT($C$6:E33)&gt;9,N33*3+H33,COUNT($C$6:E33)&lt;=9,0)</f>
        <v>609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201</v>
      </c>
      <c r="W33">
        <f>IF(COUNT(C33:E33)&lt;1,0,IF(COUNT($C$6:E33)&gt;9,D33+N33,0))</f>
        <v>225</v>
      </c>
      <c r="X33">
        <f>IF(COUNT(C33:E33)&lt;1,0,IF(COUNT($C$6:E33)&gt;9,E33+N33,0))</f>
        <v>183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117</v>
      </c>
      <c r="D34">
        <v>137</v>
      </c>
      <c r="E34">
        <v>137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391</v>
      </c>
      <c r="I34">
        <f t="shared" si="5"/>
        <v>130</v>
      </c>
      <c r="J34">
        <f>_xlfn.IFS(SUM(C34:E34)&lt;1,"",SUM(C34:E34)&gt;=1,SUM($C$6:E34))</f>
        <v>13125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156</v>
      </c>
      <c r="M34">
        <f>IF(COUNT($C$6:E34)&gt;=1,TRUNC(SUM($C$6:E34)/COUNT($C$6:E34)),0)</f>
        <v>156</v>
      </c>
      <c r="N34">
        <f>IF(COUNT($C$6:E34)&lt;=6,0,TRUNC((230-M33)*0.9))</f>
        <v>65</v>
      </c>
      <c r="O34">
        <f>_xlfn.IFS(SUM(C34:E34)&lt;1,"",COUNT($C$6:E34)&gt;9,TRUNC((230-M33)*(0.9)),COUNT($C$6:E34)&lt;=9,0)</f>
        <v>65</v>
      </c>
      <c r="P34">
        <f>_xlfn.IFS(SUM(C34:E34)&lt;1,"",COUNT($C$6:E34)&gt;9,N34*3+H34,COUNT($C$6:E34)&lt;=9,0)</f>
        <v>586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182</v>
      </c>
      <c r="W34">
        <f>IF(COUNT(C34:E34)&lt;1,0,IF(COUNT($C$6:E34)&gt;9,D34+N34,0))</f>
        <v>202</v>
      </c>
      <c r="X34">
        <f>IF(COUNT(C34:E34)&lt;1,0,IF(COUNT($C$6:E34)&gt;9,E34+N34,0))</f>
        <v>202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203</v>
      </c>
      <c r="D35">
        <v>133</v>
      </c>
      <c r="E35">
        <v>160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496</v>
      </c>
      <c r="I35">
        <f t="shared" si="5"/>
        <v>165</v>
      </c>
      <c r="J35">
        <f>_xlfn.IFS(SUM(C35:E35)&lt;1,"",SUM(C35:E35)&gt;=1,SUM($C$6:E35))</f>
        <v>13621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156</v>
      </c>
      <c r="M35">
        <f>IF(COUNT($C$6:E35)&gt;=1,TRUNC(SUM($C$6:E35)/COUNT($C$6:E35)),0)</f>
        <v>156</v>
      </c>
      <c r="N35">
        <f>IF(COUNT($C$6:E35)&lt;=6,0,TRUNC((230-M34)*0.9))</f>
        <v>66</v>
      </c>
      <c r="O35">
        <f>_xlfn.IFS(SUM(C35:E35)&lt;1,"",COUNT($C$6:E35)&gt;9,TRUNC((230-M34)*(0.9)),COUNT($C$6:E35)&lt;=9,0)</f>
        <v>66</v>
      </c>
      <c r="P35">
        <f>_xlfn.IFS(SUM(C35:E35)&lt;1,"",COUNT($C$6:E35)&gt;9,N35*3+H35,COUNT($C$6:E35)&lt;=9,0)</f>
        <v>694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269</v>
      </c>
      <c r="W35">
        <f>IF(COUNT(C35:E35)&lt;1,0,IF(COUNT($C$6:E35)&gt;9,D35+N35,0))</f>
        <v>199</v>
      </c>
      <c r="X35">
        <f>IF(COUNT(C35:E35)&lt;1,0,IF(COUNT($C$6:E35)&gt;9,E35+N35,0))</f>
        <v>226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158.41379310344828</v>
      </c>
      <c r="D36" s="2">
        <f>(IF(COUNT(D6:D35)=0," ",(SUM(D6:D35))/COUNT(D6:D35)))</f>
        <v>157.41379310344828</v>
      </c>
      <c r="E36" s="2">
        <f>(IF(COUNT(E6:E35)=0," ",(SUM(E6:E35))/COUNT(E6:E35)))</f>
        <v>153.86206896551724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73CE-17CF-43F3-B7F1-2E9D6D7C69EF}">
  <sheetPr codeName="Sheet28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27</v>
      </c>
    </row>
    <row r="3" spans="1:29" x14ac:dyDescent="0.2">
      <c r="A3" t="s">
        <v>45</v>
      </c>
      <c r="B3" s="3" t="s">
        <v>73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175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234</v>
      </c>
      <c r="W5">
        <f>MAX(V6:X35)</f>
        <v>279</v>
      </c>
    </row>
    <row r="6" spans="1:29" x14ac:dyDescent="0.2">
      <c r="A6" t="s">
        <v>7</v>
      </c>
      <c r="B6" s="7">
        <f>Calendar!B6</f>
        <v>43348</v>
      </c>
      <c r="C6">
        <v>184</v>
      </c>
      <c r="D6">
        <v>171</v>
      </c>
      <c r="E6">
        <v>234</v>
      </c>
      <c r="H6">
        <f t="shared" ref="H6:H35" si="0">IF(COUNT(C6:E6)&lt;1," ",SUM(C6:E6))</f>
        <v>589</v>
      </c>
      <c r="I6">
        <f>IF(COUNT(C6:E6)&lt;1," ",TRUNC(H6/COUNT(C6:E6)))</f>
        <v>196</v>
      </c>
      <c r="J6">
        <f>_xlfn.IFS(SUM(C6:E6)&lt;1,"",SUM(C6:E6)&gt;=1,SUM($C$6:E6))</f>
        <v>589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175</v>
      </c>
      <c r="M6">
        <f>IF(COUNT($C$6:E6)&gt;=1,TRUNC(SUM($C$6:E6)/COUNT($C$6:E6)),0)</f>
        <v>196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>
        <f t="shared" ref="R6:R35" si="2">IF((OR(C6=$V$5,D6=$V$5,E6=$V$5)),$V$5," ")</f>
        <v>234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198</v>
      </c>
      <c r="D7">
        <v>181</v>
      </c>
      <c r="E7">
        <v>185</v>
      </c>
      <c r="H7">
        <f t="shared" si="0"/>
        <v>564</v>
      </c>
      <c r="I7">
        <f t="shared" ref="I7:I35" si="5">IF(COUNT(C7:E7)&lt;1," ",TRUNC(H7/COUNT(C7:E7)))</f>
        <v>188</v>
      </c>
      <c r="J7">
        <f>_xlfn.IFS(SUM(C7:E7)&lt;1,"",SUM(C7:E7)&gt;=1,SUM($C$6:E7))</f>
        <v>1153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175</v>
      </c>
      <c r="M7">
        <f>IF(COUNT($C$6:E7)&gt;=1,TRUNC(SUM($C$6:E7)/COUNT($C$6:E7)),0)</f>
        <v>192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192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149</v>
      </c>
      <c r="D9">
        <v>137</v>
      </c>
      <c r="E9">
        <v>189</v>
      </c>
      <c r="H9">
        <f t="shared" si="0"/>
        <v>475</v>
      </c>
      <c r="I9">
        <f t="shared" si="5"/>
        <v>158</v>
      </c>
      <c r="J9">
        <f>_xlfn.IFS(SUM(C9:E9)&lt;1,"",SUM(C9:E9)&gt;=1,SUM($C$6:E9))</f>
        <v>1628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175</v>
      </c>
      <c r="M9">
        <f>IF(COUNT($C$6:E9)&gt;=1,TRUNC(SUM($C$6:E9)/COUNT($C$6:E9)),0)</f>
        <v>180</v>
      </c>
      <c r="N9">
        <f>IF(COUNT($C$6:E9)&lt;=6,0,TRUNC((230-M8)*0.9))</f>
        <v>34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153</v>
      </c>
      <c r="D10">
        <v>149</v>
      </c>
      <c r="E10">
        <v>191</v>
      </c>
      <c r="F10" t="str">
        <f>IF(COUNT(C10:E10)&lt;1," ",IF(AND(C10&gt;M9,D10&gt;M9,E10&gt;M9,COUNT($C$6:E9)&gt;=12),"*"," "))</f>
        <v xml:space="preserve"> </v>
      </c>
      <c r="H10">
        <f t="shared" si="0"/>
        <v>493</v>
      </c>
      <c r="I10">
        <f t="shared" si="5"/>
        <v>164</v>
      </c>
      <c r="J10">
        <f>_xlfn.IFS(SUM(C10:E10)&lt;1,"",SUM(C10:E10)&gt;=1,SUM($C$6:E10))</f>
        <v>2121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176</v>
      </c>
      <c r="M10">
        <f>IF(COUNT($C$6:E10)&gt;=1,TRUNC(SUM($C$6:E10)/COUNT($C$6:E10)),0)</f>
        <v>176</v>
      </c>
      <c r="N10">
        <f>IF(COUNT($C$6:E10)&lt;=6,0,TRUNC((230-M9)*0.9))</f>
        <v>45</v>
      </c>
      <c r="O10">
        <f>_xlfn.IFS(SUM(C10:E10)&lt;1,"",COUNT($C$6:E10)&gt;9,TRUNC((230-M9)*(0.9)),COUNT($C$6:E10)&lt;=9,0)</f>
        <v>45</v>
      </c>
      <c r="P10">
        <f>_xlfn.IFS(SUM(C10:E10)&lt;1,"",COUNT($C$6:E10)&gt;9,N10*3+H10,COUNT($C$6:E10)&lt;=9,0)</f>
        <v>628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198</v>
      </c>
      <c r="W10">
        <f>IF(COUNT(C10:E10)&lt;1,0,IF(COUNT($C$6:E10)&gt;9,D10+N10,0))</f>
        <v>194</v>
      </c>
      <c r="X10">
        <f>IF(COUNT(C10:E10)&lt;1,0,IF(COUNT($C$6:E10)&gt;9,E10+N10,0))</f>
        <v>236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139</v>
      </c>
      <c r="D11">
        <v>224</v>
      </c>
      <c r="E11">
        <v>224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587</v>
      </c>
      <c r="I11">
        <f t="shared" si="5"/>
        <v>195</v>
      </c>
      <c r="J11">
        <f>_xlfn.IFS(SUM(C11:E11)&lt;1,"",SUM(C11:E11)&gt;=1,SUM($C$6:E11))</f>
        <v>2708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180</v>
      </c>
      <c r="M11">
        <f>IF(COUNT($C$6:E11)&gt;=1,TRUNC(SUM($C$6:E11)/COUNT($C$6:E11)),0)</f>
        <v>180</v>
      </c>
      <c r="N11">
        <f>IF(COUNT($C$6:E11)&lt;=6,0,TRUNC((230-M10)*0.9))</f>
        <v>48</v>
      </c>
      <c r="O11">
        <f>_xlfn.IFS(SUM(C11:E11)&lt;1,"",COUNT($C$6:E11)&gt;9,TRUNC((230-M10)*(0.9)),COUNT($C$6:E11)&lt;=9,0)</f>
        <v>48</v>
      </c>
      <c r="P11">
        <f>_xlfn.IFS(SUM(C11:E11)&lt;1,"",COUNT($C$6:E11)&gt;9,N11*3+H11,COUNT($C$6:E11)&lt;=9,0)</f>
        <v>731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187</v>
      </c>
      <c r="W11">
        <f>IF(COUNT(C11:E11)&lt;1,0,IF(COUNT($C$6:E11)&gt;9,D11+N11,0))</f>
        <v>272</v>
      </c>
      <c r="X11">
        <f>IF(COUNT(C11:E11)&lt;1,0,IF(COUNT($C$6:E11)&gt;9,E11+N11,0))</f>
        <v>272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189</v>
      </c>
      <c r="D12">
        <v>201</v>
      </c>
      <c r="E12">
        <v>160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550</v>
      </c>
      <c r="I12">
        <f t="shared" si="5"/>
        <v>183</v>
      </c>
      <c r="J12">
        <f>_xlfn.IFS(SUM(C12:E12)&lt;1,"",SUM(C12:E12)&gt;=1,SUM($C$6:E12))</f>
        <v>3258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181</v>
      </c>
      <c r="M12">
        <f>IF(COUNT($C$6:E12)&gt;=1,TRUNC(SUM($C$6:E12)/COUNT($C$6:E12)),0)</f>
        <v>181</v>
      </c>
      <c r="N12">
        <f>IF(COUNT($C$6:E12)&lt;=6,0,TRUNC((230-M11)*0.9))</f>
        <v>45</v>
      </c>
      <c r="O12">
        <f>_xlfn.IFS(SUM(C12:E12)&lt;1,"",COUNT($C$6:E12)&gt;9,TRUNC((230-M11)*(0.9)),COUNT($C$6:E12)&lt;=9,0)</f>
        <v>45</v>
      </c>
      <c r="P12">
        <f>_xlfn.IFS(SUM(C12:E12)&lt;1,"",COUNT($C$6:E12)&gt;9,N12*3+H12,COUNT($C$6:E12)&lt;=9,0)</f>
        <v>685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234</v>
      </c>
      <c r="W12">
        <f>IF(COUNT(C12:E12)&lt;1,0,IF(COUNT($C$6:E12)&gt;9,D12+N12,0))</f>
        <v>246</v>
      </c>
      <c r="X12">
        <f>IF(COUNT(C12:E12)&lt;1,0,IF(COUNT($C$6:E12)&gt;9,E12+N12,0))</f>
        <v>205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188</v>
      </c>
      <c r="D13">
        <v>177</v>
      </c>
      <c r="E13">
        <v>137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502</v>
      </c>
      <c r="I13">
        <f t="shared" si="5"/>
        <v>167</v>
      </c>
      <c r="J13">
        <f>_xlfn.IFS(SUM(C13:E13)&lt;1,"",SUM(C13:E13)&gt;=1,SUM($C$6:E13))</f>
        <v>3760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179</v>
      </c>
      <c r="M13">
        <f>IF(COUNT($C$6:E13)&gt;=1,TRUNC(SUM($C$6:E13)/COUNT($C$6:E13)),0)</f>
        <v>179</v>
      </c>
      <c r="N13">
        <f>IF(COUNT($C$6:E13)&lt;=6,0,TRUNC((230-M12)*0.9))</f>
        <v>44</v>
      </c>
      <c r="O13">
        <f>_xlfn.IFS(SUM(C13:E13)&lt;1,"",COUNT($C$6:E13)&gt;9,TRUNC((230-M12)*(0.9)),COUNT($C$6:E13)&lt;=9,0)</f>
        <v>44</v>
      </c>
      <c r="P13">
        <f>_xlfn.IFS(SUM(C13:E13)&lt;1,"",COUNT($C$6:E13)&gt;9,N13*3+H13,COUNT($C$6:E13)&lt;=9,0)</f>
        <v>634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232</v>
      </c>
      <c r="W13">
        <f>IF(COUNT(C13:E13)&lt;1,0,IF(COUNT($C$6:E13)&gt;9,D13+N13,0))</f>
        <v>221</v>
      </c>
      <c r="X13">
        <f>IF(COUNT(C13:E13)&lt;1,0,IF(COUNT($C$6:E13)&gt;9,E13+N13,0))</f>
        <v>181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136</v>
      </c>
      <c r="D14">
        <v>140</v>
      </c>
      <c r="E14">
        <v>188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464</v>
      </c>
      <c r="I14">
        <f t="shared" si="5"/>
        <v>154</v>
      </c>
      <c r="J14">
        <f>_xlfn.IFS(SUM(C14:E14)&lt;1,"",SUM(C14:E14)&gt;=1,SUM($C$6:E14))</f>
        <v>4224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176</v>
      </c>
      <c r="M14">
        <f>IF(COUNT($C$6:E14)&gt;=1,TRUNC(SUM($C$6:E14)/COUNT($C$6:E14)),0)</f>
        <v>176</v>
      </c>
      <c r="N14">
        <f>IF(COUNT($C$6:E14)&lt;=6,0,TRUNC((230-M13)*0.9))</f>
        <v>45</v>
      </c>
      <c r="O14">
        <f>_xlfn.IFS(SUM(C14:E14)&lt;1,"",COUNT($C$6:E14)&gt;9,TRUNC((230-M13)*(0.9)),COUNT($C$6:E14)&lt;=9,0)</f>
        <v>45</v>
      </c>
      <c r="P14">
        <f>_xlfn.IFS(SUM(C14:E14)&lt;1,"",COUNT($C$6:E14)&gt;9,N14*3+H14,COUNT($C$6:E14)&lt;=9,0)</f>
        <v>599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181</v>
      </c>
      <c r="W14">
        <f>IF(COUNT(C14:E14)&lt;1,0,IF(COUNT($C$6:E14)&gt;9,D14+N14,0))</f>
        <v>185</v>
      </c>
      <c r="X14">
        <f>IF(COUNT(C14:E14)&lt;1,0,IF(COUNT($C$6:E14)&gt;9,E14+N14,0))</f>
        <v>233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193</v>
      </c>
      <c r="D15">
        <v>175</v>
      </c>
      <c r="E15">
        <v>199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567</v>
      </c>
      <c r="I15">
        <f t="shared" si="5"/>
        <v>189</v>
      </c>
      <c r="J15">
        <f>_xlfn.IFS(SUM(C15:E15)&lt;1,"",SUM(C15:E15)&gt;=1,SUM($C$6:E15))</f>
        <v>4791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177</v>
      </c>
      <c r="M15">
        <f>IF(COUNT($C$6:E15)&gt;=1,TRUNC(SUM($C$6:E15)/COUNT($C$6:E15)),0)</f>
        <v>177</v>
      </c>
      <c r="N15">
        <f>IF(COUNT($C$6:E15)&lt;=6,0,TRUNC((230-M14)*0.9))</f>
        <v>48</v>
      </c>
      <c r="O15">
        <f>_xlfn.IFS(SUM(C15:E15)&lt;1,"",COUNT($C$6:E15)&gt;9,TRUNC((230-M14)*(0.9)),COUNT($C$6:E15)&lt;=9,0)</f>
        <v>48</v>
      </c>
      <c r="P15">
        <f>_xlfn.IFS(SUM(C15:E15)&lt;1,"",COUNT($C$6:E15)&gt;9,N15*3+H15,COUNT($C$6:E15)&lt;=9,0)</f>
        <v>711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241</v>
      </c>
      <c r="W15">
        <f>IF(COUNT(C15:E15)&lt;1,0,IF(COUNT($C$6:E15)&gt;9,D15+N15,0))</f>
        <v>223</v>
      </c>
      <c r="X15">
        <f>IF(COUNT(C15:E15)&lt;1,0,IF(COUNT($C$6:E15)&gt;9,E15+N15,0))</f>
        <v>247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147</v>
      </c>
      <c r="D16">
        <v>132</v>
      </c>
      <c r="E16">
        <v>200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479</v>
      </c>
      <c r="I16">
        <f t="shared" si="5"/>
        <v>159</v>
      </c>
      <c r="J16">
        <f>_xlfn.IFS(SUM(C16:E16)&lt;1,"",SUM(C16:E16)&gt;=1,SUM($C$6:E16))</f>
        <v>5270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175</v>
      </c>
      <c r="M16">
        <f>IF(COUNT($C$6:E16)&gt;=1,TRUNC(SUM($C$6:E16)/COUNT($C$6:E16)),0)</f>
        <v>175</v>
      </c>
      <c r="N16">
        <f>IF(COUNT($C$6:E16)&lt;=6,0,TRUNC((230-M15)*0.9))</f>
        <v>47</v>
      </c>
      <c r="O16">
        <f>_xlfn.IFS(SUM(C16:E16)&lt;1,"",COUNT($C$6:E16)&gt;9,TRUNC((230-M15)*(0.9)),COUNT($C$6:E16)&lt;=9,0)</f>
        <v>47</v>
      </c>
      <c r="P16">
        <f>_xlfn.IFS(SUM(C16:E16)&lt;1,"",COUNT($C$6:E16)&gt;9,N16*3+H16,COUNT($C$6:E16)&lt;=9,0)</f>
        <v>620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194</v>
      </c>
      <c r="W16">
        <f>IF(COUNT(C16:E16)&lt;1,0,IF(COUNT($C$6:E16)&gt;9,D16+N16,0))</f>
        <v>179</v>
      </c>
      <c r="X16">
        <f>IF(COUNT(C16:E16)&lt;1,0,IF(COUNT($C$6:E16)&gt;9,E16+N16,0))</f>
        <v>247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135</v>
      </c>
      <c r="D17">
        <v>172</v>
      </c>
      <c r="E17">
        <v>159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466</v>
      </c>
      <c r="I17">
        <f t="shared" si="5"/>
        <v>155</v>
      </c>
      <c r="J17">
        <f>_xlfn.IFS(SUM(C17:E17)&lt;1,"",SUM(C17:E17)&gt;=1,SUM($C$6:E17))</f>
        <v>5736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173</v>
      </c>
      <c r="M17">
        <f>IF(COUNT($C$6:E17)&gt;=1,TRUNC(SUM($C$6:E17)/COUNT($C$6:E17)),0)</f>
        <v>173</v>
      </c>
      <c r="N17">
        <f>IF(COUNT($C$6:E17)&lt;=6,0,TRUNC((230-M16)*0.9))</f>
        <v>49</v>
      </c>
      <c r="O17">
        <f>_xlfn.IFS(SUM(C17:E17)&lt;1,"",COUNT($C$6:E17)&gt;9,TRUNC((230-M16)*(0.9)),COUNT($C$6:E17)&lt;=9,0)</f>
        <v>49</v>
      </c>
      <c r="P17">
        <f>_xlfn.IFS(SUM(C17:E17)&lt;1,"",COUNT($C$6:E17)&gt;9,N17*3+H17,COUNT($C$6:E17)&lt;=9,0)</f>
        <v>613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184</v>
      </c>
      <c r="W17">
        <f>IF(COUNT(C17:E17)&lt;1,0,IF(COUNT($C$6:E17)&gt;9,D17+N17,0))</f>
        <v>221</v>
      </c>
      <c r="X17">
        <f>IF(COUNT(C17:E17)&lt;1,0,IF(COUNT($C$6:E17)&gt;9,E17+N17,0))</f>
        <v>208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151</v>
      </c>
      <c r="D18">
        <v>165</v>
      </c>
      <c r="E18">
        <v>180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496</v>
      </c>
      <c r="I18">
        <f t="shared" si="5"/>
        <v>165</v>
      </c>
      <c r="J18">
        <f>_xlfn.IFS(SUM(C18:E18)&lt;1,"",SUM(C18:E18)&gt;=1,SUM($C$6:E18))</f>
        <v>6232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173</v>
      </c>
      <c r="M18">
        <f>IF(COUNT($C$6:E18)&gt;=1,TRUNC(SUM($C$6:E18)/COUNT($C$6:E18)),0)</f>
        <v>173</v>
      </c>
      <c r="N18">
        <f>IF(COUNT($C$6:E18)&lt;=6,0,TRUNC((230-M17)*0.9))</f>
        <v>51</v>
      </c>
      <c r="O18">
        <f>_xlfn.IFS(SUM(C18:E18)&lt;1,"",COUNT($C$6:E18)&gt;9,TRUNC((230-M17)*(0.9)),COUNT($C$6:E18)&lt;=9,0)</f>
        <v>51</v>
      </c>
      <c r="P18">
        <f>_xlfn.IFS(SUM(C18:E18)&lt;1,"",COUNT($C$6:E18)&gt;9,N18*3+H18,COUNT($C$6:E18)&lt;=9,0)</f>
        <v>649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202</v>
      </c>
      <c r="W18">
        <f>IF(COUNT(C18:E18)&lt;1,0,IF(COUNT($C$6:E18)&gt;9,D18+N18,0))</f>
        <v>216</v>
      </c>
      <c r="X18">
        <f>IF(COUNT(C18:E18)&lt;1,0,IF(COUNT($C$6:E18)&gt;9,E18+N18,0))</f>
        <v>231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173</v>
      </c>
      <c r="N19">
        <f>IF(COUNT($C$6:E19)&lt;=6,0,TRUNC((230-M18)*0.9))</f>
        <v>51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155</v>
      </c>
      <c r="D20">
        <v>149</v>
      </c>
      <c r="E20">
        <v>171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475</v>
      </c>
      <c r="I20">
        <f t="shared" si="5"/>
        <v>158</v>
      </c>
      <c r="J20">
        <f>_xlfn.IFS(SUM(C20:E20)&lt;1,"",SUM(C20:E20)&gt;=1,SUM($C$6:E20))</f>
        <v>6707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171</v>
      </c>
      <c r="M20">
        <f>IF(COUNT($C$6:E20)&gt;=1,TRUNC(SUM($C$6:E20)/COUNT($C$6:E20)),0)</f>
        <v>171</v>
      </c>
      <c r="N20">
        <f>IF(COUNT($C$6:E20)&lt;=6,0,TRUNC((230-M19)*0.9))</f>
        <v>51</v>
      </c>
      <c r="O20">
        <f>_xlfn.IFS(SUM(C20:E20)&lt;1,"",COUNT($C$6:E20)&gt;9,TRUNC((230-M19)*(0.9)),COUNT($C$6:E20)&lt;=9,0)</f>
        <v>51</v>
      </c>
      <c r="P20">
        <f>_xlfn.IFS(SUM(C20:E20)&lt;1,"",COUNT($C$6:E20)&gt;9,N20*3+H20,COUNT($C$6:E20)&lt;=9,0)</f>
        <v>628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206</v>
      </c>
      <c r="W20">
        <f>IF(COUNT(C20:E20)&lt;1,0,IF(COUNT($C$6:E20)&gt;9,D20+N20,0))</f>
        <v>200</v>
      </c>
      <c r="X20">
        <f>IF(COUNT(C20:E20)&lt;1,0,IF(COUNT($C$6:E20)&gt;9,E20+N20,0))</f>
        <v>222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206</v>
      </c>
      <c r="D21">
        <v>174</v>
      </c>
      <c r="E21">
        <v>224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604</v>
      </c>
      <c r="I21">
        <f t="shared" si="5"/>
        <v>201</v>
      </c>
      <c r="J21">
        <f>_xlfn.IFS(SUM(C21:E21)&lt;1,"",SUM(C21:E21)&gt;=1,SUM($C$6:E21))</f>
        <v>7311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174</v>
      </c>
      <c r="M21">
        <f>IF(COUNT($C$6:E21)&gt;=1,TRUNC(SUM($C$6:E21)/COUNT($C$6:E21)),0)</f>
        <v>174</v>
      </c>
      <c r="N21">
        <f>IF(COUNT($C$6:E21)&lt;=6,0,TRUNC((230-M20)*0.9))</f>
        <v>53</v>
      </c>
      <c r="O21">
        <f>_xlfn.IFS(SUM(C21:E21)&lt;1,"",COUNT($C$6:E21)&gt;9,TRUNC((230-M20)*(0.9)),COUNT($C$6:E21)&lt;=9,0)</f>
        <v>53</v>
      </c>
      <c r="P21">
        <f>_xlfn.IFS(SUM(C21:E21)&lt;1,"",COUNT($C$6:E21)&gt;9,N21*3+H21,COUNT($C$6:E21)&lt;=9,0)</f>
        <v>763</v>
      </c>
      <c r="Q21">
        <f t="shared" si="1"/>
        <v>604</v>
      </c>
      <c r="R21" t="str">
        <f t="shared" si="2"/>
        <v xml:space="preserve"> </v>
      </c>
      <c r="S21">
        <f>IF(COUNT($C$6:E21)&gt;9,IF(P21=MAX($P$6:$P$35),P21," "),"")</f>
        <v>763</v>
      </c>
      <c r="T21" t="str">
        <f t="shared" si="3"/>
        <v xml:space="preserve"> </v>
      </c>
      <c r="V21">
        <f>IF(COUNT(C21:E21)&lt;1,0,IF(COUNT($C$6:E21)&gt;9,C21+N21,0))</f>
        <v>259</v>
      </c>
      <c r="W21">
        <f>IF(COUNT(C21:E21)&lt;1,0,IF(COUNT($C$6:E21)&gt;9,D21+N21,0))</f>
        <v>227</v>
      </c>
      <c r="X21">
        <f>IF(COUNT(C21:E21)&lt;1,0,IF(COUNT($C$6:E21)&gt;9,E21+N21,0))</f>
        <v>277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203</v>
      </c>
      <c r="D22">
        <v>195</v>
      </c>
      <c r="E22">
        <v>151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549</v>
      </c>
      <c r="I22">
        <f t="shared" si="5"/>
        <v>183</v>
      </c>
      <c r="J22">
        <f>_xlfn.IFS(SUM(C22:E22)&lt;1,"",SUM(C22:E22)&gt;=1,SUM($C$6:E22))</f>
        <v>7860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174</v>
      </c>
      <c r="M22">
        <f>IF(COUNT($C$6:E22)&gt;=1,TRUNC(SUM($C$6:E22)/COUNT($C$6:E22)),0)</f>
        <v>174</v>
      </c>
      <c r="N22">
        <f>IF(COUNT($C$6:E22)&lt;=6,0,TRUNC((230-M21)*0.9))</f>
        <v>50</v>
      </c>
      <c r="O22">
        <f>_xlfn.IFS(SUM(C22:E22)&lt;1,"",COUNT($C$6:E22)&gt;9,TRUNC((230-M21)*(0.9)),COUNT($C$6:E22)&lt;=9,0)</f>
        <v>50</v>
      </c>
      <c r="P22">
        <f>_xlfn.IFS(SUM(C22:E22)&lt;1,"",COUNT($C$6:E22)&gt;9,N22*3+H22,COUNT($C$6:E22)&lt;=9,0)</f>
        <v>699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253</v>
      </c>
      <c r="W22">
        <f>IF(COUNT(C22:E22)&lt;1,0,IF(COUNT($C$6:E22)&gt;9,D22+N22,0))</f>
        <v>245</v>
      </c>
      <c r="X22">
        <f>IF(COUNT(C22:E22)&lt;1,0,IF(COUNT($C$6:E22)&gt;9,E22+N22,0))</f>
        <v>201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185</v>
      </c>
      <c r="D23">
        <v>198</v>
      </c>
      <c r="E23">
        <v>139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522</v>
      </c>
      <c r="I23">
        <f t="shared" si="5"/>
        <v>174</v>
      </c>
      <c r="J23">
        <f>_xlfn.IFS(SUM(C23:E23)&lt;1,"",SUM(C23:E23)&gt;=1,SUM($C$6:E23))</f>
        <v>8382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174</v>
      </c>
      <c r="M23">
        <f>IF(COUNT($C$6:E23)&gt;=1,TRUNC(SUM($C$6:E23)/COUNT($C$6:E23)),0)</f>
        <v>174</v>
      </c>
      <c r="N23">
        <f>IF(COUNT($C$6:E23)&lt;=6,0,TRUNC((230-M22)*0.9))</f>
        <v>50</v>
      </c>
      <c r="O23">
        <f>_xlfn.IFS(SUM(C23:E23)&lt;1,"",COUNT($C$6:E23)&gt;9,TRUNC((230-M22)*(0.9)),COUNT($C$6:E23)&lt;=9,0)</f>
        <v>50</v>
      </c>
      <c r="P23">
        <f>_xlfn.IFS(SUM(C23:E23)&lt;1,"",COUNT($C$6:E23)&gt;9,N23*3+H23,COUNT($C$6:E23)&lt;=9,0)</f>
        <v>672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235</v>
      </c>
      <c r="W23">
        <f>IF(COUNT(C23:E23)&lt;1,0,IF(COUNT($C$6:E23)&gt;9,D23+N23,0))</f>
        <v>248</v>
      </c>
      <c r="X23">
        <f>IF(COUNT(C23:E23)&lt;1,0,IF(COUNT($C$6:E23)&gt;9,E23+N23,0))</f>
        <v>189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188</v>
      </c>
      <c r="D24">
        <v>170</v>
      </c>
      <c r="E24">
        <v>160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518</v>
      </c>
      <c r="I24">
        <f t="shared" si="5"/>
        <v>172</v>
      </c>
      <c r="J24">
        <f>_xlfn.IFS(SUM(C24:E24)&lt;1,"",SUM(C24:E24)&gt;=1,SUM($C$6:E24))</f>
        <v>8900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174</v>
      </c>
      <c r="M24">
        <f>IF(COUNT($C$6:E24)&gt;=1,TRUNC(SUM($C$6:E24)/COUNT($C$6:E24)),0)</f>
        <v>174</v>
      </c>
      <c r="N24">
        <f>IF(COUNT($C$6:E24)&lt;=6,0,TRUNC((230-M23)*0.9))</f>
        <v>50</v>
      </c>
      <c r="O24">
        <f>_xlfn.IFS(SUM(C24:E24)&lt;1,"",COUNT($C$6:E24)&gt;9,TRUNC((230-M23)*(0.9)),COUNT($C$6:E24)&lt;=9,0)</f>
        <v>50</v>
      </c>
      <c r="P24">
        <f>_xlfn.IFS(SUM(C24:E24)&lt;1,"",COUNT($C$6:E24)&gt;9,N24*3+H24,COUNT($C$6:E24)&lt;=9,0)</f>
        <v>668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238</v>
      </c>
      <c r="W24">
        <f>IF(COUNT(C24:E24)&lt;1,0,IF(COUNT($C$6:E24)&gt;9,D24+N24,0))</f>
        <v>220</v>
      </c>
      <c r="X24">
        <f>IF(COUNT(C24:E24)&lt;1,0,IF(COUNT($C$6:E24)&gt;9,E24+N24,0))</f>
        <v>210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151</v>
      </c>
      <c r="D25">
        <v>148</v>
      </c>
      <c r="E25">
        <v>183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482</v>
      </c>
      <c r="I25">
        <f t="shared" si="5"/>
        <v>160</v>
      </c>
      <c r="J25">
        <f>_xlfn.IFS(SUM(C25:E25)&lt;1,"",SUM(C25:E25)&gt;=1,SUM($C$6:E25))</f>
        <v>9382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173</v>
      </c>
      <c r="M25">
        <f>IF(COUNT($C$6:E25)&gt;=1,TRUNC(SUM($C$6:E25)/COUNT($C$6:E25)),0)</f>
        <v>173</v>
      </c>
      <c r="N25">
        <f>IF(COUNT($C$6:E25)&lt;=6,0,TRUNC((230-M24)*0.9))</f>
        <v>50</v>
      </c>
      <c r="O25">
        <f>_xlfn.IFS(SUM(C25:E25)&lt;1,"",COUNT($C$6:E25)&gt;9,TRUNC((230-M24)*(0.9)),COUNT($C$6:E25)&lt;=9,0)</f>
        <v>50</v>
      </c>
      <c r="P25">
        <f>_xlfn.IFS(SUM(C25:E25)&lt;1,"",COUNT($C$6:E25)&gt;9,N25*3+H25,COUNT($C$6:E25)&lt;=9,0)</f>
        <v>632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201</v>
      </c>
      <c r="W25">
        <f>IF(COUNT(C25:E25)&lt;1,0,IF(COUNT($C$6:E25)&gt;9,D25+N25,0))</f>
        <v>198</v>
      </c>
      <c r="X25">
        <f>IF(COUNT(C25:E25)&lt;1,0,IF(COUNT($C$6:E25)&gt;9,E25+N25,0))</f>
        <v>233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224</v>
      </c>
      <c r="D26">
        <v>167</v>
      </c>
      <c r="E26">
        <v>142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533</v>
      </c>
      <c r="I26">
        <f t="shared" si="5"/>
        <v>177</v>
      </c>
      <c r="J26">
        <f>_xlfn.IFS(SUM(C26:E26)&lt;1,"",SUM(C26:E26)&gt;=1,SUM($C$6:E26))</f>
        <v>9915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173</v>
      </c>
      <c r="M26">
        <f>IF(COUNT($C$6:E26)&gt;=1,TRUNC(SUM($C$6:E26)/COUNT($C$6:E26)),0)</f>
        <v>173</v>
      </c>
      <c r="N26">
        <f>IF(COUNT($C$6:E26)&lt;=6,0,TRUNC((230-M25)*0.9))</f>
        <v>51</v>
      </c>
      <c r="O26">
        <f>_xlfn.IFS(SUM(C26:E26)&lt;1,"",COUNT($C$6:E26)&gt;9,TRUNC((230-M25)*(0.9)),COUNT($C$6:E26)&lt;=9,0)</f>
        <v>51</v>
      </c>
      <c r="P26">
        <f>_xlfn.IFS(SUM(C26:E26)&lt;1,"",COUNT($C$6:E26)&gt;9,N26*3+H26,COUNT($C$6:E26)&lt;=9,0)</f>
        <v>686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275</v>
      </c>
      <c r="W26">
        <f>IF(COUNT(C26:E26)&lt;1,0,IF(COUNT($C$6:E26)&gt;9,D26+N26,0))</f>
        <v>218</v>
      </c>
      <c r="X26">
        <f>IF(COUNT(C26:E26)&lt;1,0,IF(COUNT($C$6:E26)&gt;9,E26+N26,0))</f>
        <v>193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167</v>
      </c>
      <c r="D27">
        <v>183</v>
      </c>
      <c r="E27">
        <v>158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508</v>
      </c>
      <c r="I27">
        <f t="shared" si="5"/>
        <v>169</v>
      </c>
      <c r="J27">
        <f>_xlfn.IFS(SUM(C27:E27)&lt;1,"",SUM(C27:E27)&gt;=1,SUM($C$6:E27))</f>
        <v>10423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173</v>
      </c>
      <c r="M27">
        <f>IF(COUNT($C$6:E27)&gt;=1,TRUNC(SUM($C$6:E27)/COUNT($C$6:E27)),0)</f>
        <v>173</v>
      </c>
      <c r="N27">
        <f>IF(COUNT($C$6:E27)&lt;=6,0,TRUNC((230-M26)*0.9))</f>
        <v>51</v>
      </c>
      <c r="O27">
        <f>_xlfn.IFS(SUM(C27:E27)&lt;1,"",COUNT($C$6:E27)&gt;9,TRUNC((230-M26)*(0.9)),COUNT($C$6:E27)&lt;=9,0)</f>
        <v>51</v>
      </c>
      <c r="P27">
        <f>_xlfn.IFS(SUM(C27:E27)&lt;1,"",COUNT($C$6:E27)&gt;9,N27*3+H27,COUNT($C$6:E27)&lt;=9,0)</f>
        <v>661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218</v>
      </c>
      <c r="W27">
        <f>IF(COUNT(C27:E27)&lt;1,0,IF(COUNT($C$6:E27)&gt;9,D27+N27,0))</f>
        <v>234</v>
      </c>
      <c r="X27">
        <f>IF(COUNT(C27:E27)&lt;1,0,IF(COUNT($C$6:E27)&gt;9,E27+N27,0))</f>
        <v>209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156</v>
      </c>
      <c r="D28">
        <v>210</v>
      </c>
      <c r="E28">
        <v>143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509</v>
      </c>
      <c r="I28">
        <f t="shared" si="5"/>
        <v>169</v>
      </c>
      <c r="J28">
        <f>_xlfn.IFS(SUM(C28:E28)&lt;1,"",SUM(C28:E28)&gt;=1,SUM($C$6:E28))</f>
        <v>10932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173</v>
      </c>
      <c r="M28">
        <f>IF(COUNT($C$6:E28)&gt;=1,TRUNC(SUM($C$6:E28)/COUNT($C$6:E28)),0)</f>
        <v>173</v>
      </c>
      <c r="N28">
        <f>IF(COUNT($C$6:E28)&lt;=6,0,TRUNC((230-M27)*0.9))</f>
        <v>51</v>
      </c>
      <c r="O28">
        <f>_xlfn.IFS(SUM(C28:E28)&lt;1,"",COUNT($C$6:E28)&gt;9,TRUNC((230-M27)*(0.9)),COUNT($C$6:E28)&lt;=9,0)</f>
        <v>51</v>
      </c>
      <c r="P28">
        <f>_xlfn.IFS(SUM(C28:E28)&lt;1,"",COUNT($C$6:E28)&gt;9,N28*3+H28,COUNT($C$6:E28)&lt;=9,0)</f>
        <v>662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207</v>
      </c>
      <c r="W28">
        <f>IF(COUNT(C28:E28)&lt;1,0,IF(COUNT($C$6:E28)&gt;9,D28+N28,0))</f>
        <v>261</v>
      </c>
      <c r="X28">
        <f>IF(COUNT(C28:E28)&lt;1,0,IF(COUNT($C$6:E28)&gt;9,E28+N28,0))</f>
        <v>194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183</v>
      </c>
      <c r="D29">
        <v>160</v>
      </c>
      <c r="E29">
        <v>211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554</v>
      </c>
      <c r="I29">
        <f t="shared" si="5"/>
        <v>184</v>
      </c>
      <c r="J29">
        <f>_xlfn.IFS(SUM(C29:E29)&lt;1,"",SUM(C29:E29)&gt;=1,SUM($C$6:E29))</f>
        <v>11486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174</v>
      </c>
      <c r="M29">
        <f>IF(COUNT($C$6:E29)&gt;=1,TRUNC(SUM($C$6:E29)/COUNT($C$6:E29)),0)</f>
        <v>174</v>
      </c>
      <c r="N29">
        <f>IF(COUNT($C$6:E29)&lt;=6,0,TRUNC((230-M28)*0.9))</f>
        <v>51</v>
      </c>
      <c r="O29">
        <f>_xlfn.IFS(SUM(C29:E29)&lt;1,"",COUNT($C$6:E29)&gt;9,TRUNC((230-M28)*(0.9)),COUNT($C$6:E29)&lt;=9,0)</f>
        <v>51</v>
      </c>
      <c r="P29">
        <f>_xlfn.IFS(SUM(C29:E29)&lt;1,"",COUNT($C$6:E29)&gt;9,N29*3+H29,COUNT($C$6:E29)&lt;=9,0)</f>
        <v>707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234</v>
      </c>
      <c r="W29">
        <f>IF(COUNT(C29:E29)&lt;1,0,IF(COUNT($C$6:E29)&gt;9,D29+N29,0))</f>
        <v>211</v>
      </c>
      <c r="X29">
        <f>IF(COUNT(C29:E29)&lt;1,0,IF(COUNT($C$6:E29)&gt;9,E29+N29,0))</f>
        <v>262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174</v>
      </c>
      <c r="D30">
        <v>121</v>
      </c>
      <c r="E30">
        <v>149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444</v>
      </c>
      <c r="I30">
        <f t="shared" si="5"/>
        <v>148</v>
      </c>
      <c r="J30">
        <f>_xlfn.IFS(SUM(C30:E30)&lt;1,"",SUM(C30:E30)&gt;=1,SUM($C$6:E30))</f>
        <v>11930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172</v>
      </c>
      <c r="M30">
        <f>IF(COUNT($C$6:E30)&gt;=1,TRUNC(SUM($C$6:E30)/COUNT($C$6:E30)),0)</f>
        <v>172</v>
      </c>
      <c r="N30">
        <f>IF(COUNT($C$6:E30)&lt;=6,0,TRUNC((230-M29)*0.9))</f>
        <v>50</v>
      </c>
      <c r="O30">
        <f>_xlfn.IFS(SUM(C30:E30)&lt;1,"",COUNT($C$6:E30)&gt;9,TRUNC((230-M29)*(0.9)),COUNT($C$6:E30)&lt;=9,0)</f>
        <v>50</v>
      </c>
      <c r="P30">
        <f>_xlfn.IFS(SUM(C30:E30)&lt;1,"",COUNT($C$6:E30)&gt;9,N30*3+H30,COUNT($C$6:E30)&lt;=9,0)</f>
        <v>594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224</v>
      </c>
      <c r="W30">
        <f>IF(COUNT(C30:E30)&lt;1,0,IF(COUNT($C$6:E30)&gt;9,D30+N30,0))</f>
        <v>171</v>
      </c>
      <c r="X30">
        <f>IF(COUNT(C30:E30)&lt;1,0,IF(COUNT($C$6:E30)&gt;9,E30+N30,0))</f>
        <v>199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181</v>
      </c>
      <c r="D31">
        <v>169</v>
      </c>
      <c r="E31">
        <v>166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516</v>
      </c>
      <c r="I31">
        <f t="shared" si="5"/>
        <v>172</v>
      </c>
      <c r="J31">
        <f>_xlfn.IFS(SUM(C31:E31)&lt;1,"",SUM(C31:E31)&gt;=1,SUM($C$6:E31))</f>
        <v>12446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172</v>
      </c>
      <c r="M31">
        <f>IF(COUNT($C$6:E31)&gt;=1,TRUNC(SUM($C$6:E31)/COUNT($C$6:E31)),0)</f>
        <v>172</v>
      </c>
      <c r="N31">
        <f>IF(COUNT($C$6:E31)&lt;=6,0,TRUNC((230-M30)*0.9))</f>
        <v>52</v>
      </c>
      <c r="O31">
        <f>_xlfn.IFS(SUM(C31:E31)&lt;1,"",COUNT($C$6:E31)&gt;9,TRUNC((230-M30)*(0.9)),COUNT($C$6:E31)&lt;=9,0)</f>
        <v>52</v>
      </c>
      <c r="P31">
        <f>_xlfn.IFS(SUM(C31:E31)&lt;1,"",COUNT($C$6:E31)&gt;9,N31*3+H31,COUNT($C$6:E31)&lt;=9,0)</f>
        <v>672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233</v>
      </c>
      <c r="W31">
        <f>IF(COUNT(C31:E31)&lt;1,0,IF(COUNT($C$6:E31)&gt;9,D31+N31,0))</f>
        <v>221</v>
      </c>
      <c r="X31">
        <f>IF(COUNT(C31:E31)&lt;1,0,IF(COUNT($C$6:E31)&gt;9,E31+N31,0))</f>
        <v>218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190</v>
      </c>
      <c r="D32">
        <v>180</v>
      </c>
      <c r="E32">
        <v>191</v>
      </c>
      <c r="F32" t="str">
        <f>IF(COUNT(C32:E32)&lt;1," ",IF(AND(C32&gt;M31,D32&gt;M31,E32&gt;M31,COUNT($C$6:E31)&gt;=12),"*"," "))</f>
        <v>*</v>
      </c>
      <c r="G32" t="str">
        <f>IF(COUNT(C32:E32)&lt;1," ",IF(AND(C32&gt;M30,D32&gt;M30,E32&gt;M30,COUNT($C$6:E30)&gt;=12),"*"," "))</f>
        <v>*</v>
      </c>
      <c r="H32">
        <f t="shared" si="0"/>
        <v>561</v>
      </c>
      <c r="I32">
        <f t="shared" si="5"/>
        <v>187</v>
      </c>
      <c r="J32">
        <f>_xlfn.IFS(SUM(C32:E32)&lt;1,"",SUM(C32:E32)&gt;=1,SUM($C$6:E32))</f>
        <v>13007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173</v>
      </c>
      <c r="M32">
        <f>IF(COUNT($C$6:E32)&gt;=1,TRUNC(SUM($C$6:E32)/COUNT($C$6:E32)),0)</f>
        <v>173</v>
      </c>
      <c r="N32">
        <f>IF(COUNT($C$6:E32)&lt;=6,0,TRUNC((230-M31)*0.9))</f>
        <v>52</v>
      </c>
      <c r="O32">
        <f>_xlfn.IFS(SUM(C32:E32)&lt;1,"",COUNT($C$6:E32)&gt;9,TRUNC((230-M31)*(0.9)),COUNT($C$6:E32)&lt;=9,0)</f>
        <v>52</v>
      </c>
      <c r="P32">
        <f>_xlfn.IFS(SUM(C32:E32)&lt;1,"",COUNT($C$6:E32)&gt;9,N32*3+H32,COUNT($C$6:E32)&lt;=9,0)</f>
        <v>717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242</v>
      </c>
      <c r="W32">
        <f>IF(COUNT(C32:E32)&lt;1,0,IF(COUNT($C$6:E32)&gt;9,D32+N32,0))</f>
        <v>232</v>
      </c>
      <c r="X32">
        <f>IF(COUNT(C32:E32)&lt;1,0,IF(COUNT($C$6:E32)&gt;9,E32+N32,0))</f>
        <v>243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182</v>
      </c>
      <c r="D33">
        <v>175</v>
      </c>
      <c r="E33">
        <v>197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554</v>
      </c>
      <c r="I33">
        <f t="shared" si="5"/>
        <v>184</v>
      </c>
      <c r="J33">
        <f>_xlfn.IFS(SUM(C33:E33)&lt;1,"",SUM(C33:E33)&gt;=1,SUM($C$6:E33))</f>
        <v>13561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173</v>
      </c>
      <c r="M33">
        <f>IF(COUNT($C$6:E33)&gt;=1,TRUNC(SUM($C$6:E33)/COUNT($C$6:E33)),0)</f>
        <v>173</v>
      </c>
      <c r="N33">
        <f>IF(COUNT($C$6:E33)&lt;=6,0,TRUNC((230-M32)*0.9))</f>
        <v>51</v>
      </c>
      <c r="O33">
        <f>_xlfn.IFS(SUM(C33:E33)&lt;1,"",COUNT($C$6:E33)&gt;9,TRUNC((230-M32)*(0.9)),COUNT($C$6:E33)&lt;=9,0)</f>
        <v>51</v>
      </c>
      <c r="P33">
        <f>_xlfn.IFS(SUM(C33:E33)&lt;1,"",COUNT($C$6:E33)&gt;9,N33*3+H33,COUNT($C$6:E33)&lt;=9,0)</f>
        <v>707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233</v>
      </c>
      <c r="W33">
        <f>IF(COUNT(C33:E33)&lt;1,0,IF(COUNT($C$6:E33)&gt;9,D33+N33,0))</f>
        <v>226</v>
      </c>
      <c r="X33">
        <f>IF(COUNT(C33:E33)&lt;1,0,IF(COUNT($C$6:E33)&gt;9,E33+N33,0))</f>
        <v>248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173</v>
      </c>
      <c r="N34">
        <f>IF(COUNT($C$6:E34)&lt;=6,0,TRUNC((230-M33)*0.9))</f>
        <v>51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1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228</v>
      </c>
      <c r="D35">
        <v>163</v>
      </c>
      <c r="E35">
        <v>161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552</v>
      </c>
      <c r="I35">
        <f t="shared" si="5"/>
        <v>184</v>
      </c>
      <c r="J35">
        <f>_xlfn.IFS(SUM(C35:E35)&lt;1,"",SUM(C35:E35)&gt;=1,SUM($C$6:E35))</f>
        <v>14113</v>
      </c>
      <c r="K35">
        <f>_xlfn.IFS(COUNT(C35:E35)&lt;1,"",COUNT($C$6:E35)&gt;=1,COUNT($C$6:E35))</f>
        <v>81</v>
      </c>
      <c r="L35">
        <f>_xlfn.IFS(COUNT(C35:E35)&lt;1,"",AND(COUNT($C$6:E35)&lt;=9,$C$4&gt;1),$C$4,COUNT(C35:E35)&gt;=1,M35)</f>
        <v>174</v>
      </c>
      <c r="M35">
        <f>IF(COUNT($C$6:E35)&gt;=1,TRUNC(SUM($C$6:E35)/COUNT($C$6:E35)),0)</f>
        <v>174</v>
      </c>
      <c r="N35">
        <f>IF(COUNT($C$6:E35)&lt;=6,0,TRUNC((230-M34)*0.9))</f>
        <v>51</v>
      </c>
      <c r="O35">
        <f>_xlfn.IFS(SUM(C35:E35)&lt;1,"",COUNT($C$6:E35)&gt;9,TRUNC((230-M34)*(0.9)),COUNT($C$6:E35)&lt;=9,0)</f>
        <v>51</v>
      </c>
      <c r="P35">
        <f>_xlfn.IFS(SUM(C35:E35)&lt;1,"",COUNT($C$6:E35)&gt;9,N35*3+H35,COUNT($C$6:E35)&lt;=9,0)</f>
        <v>705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>
        <f t="shared" si="3"/>
        <v>279</v>
      </c>
      <c r="V35">
        <f>IF(COUNT(C35:E35)&lt;1,0,IF(COUNT($C$6:E35)&gt;9,C35+N35,0))</f>
        <v>279</v>
      </c>
      <c r="W35">
        <f>IF(COUNT(C35:E35)&lt;1,0,IF(COUNT($C$6:E35)&gt;9,D35+N35,0))</f>
        <v>214</v>
      </c>
      <c r="X35">
        <f>IF(COUNT(C35:E35)&lt;1,0,IF(COUNT($C$6:E35)&gt;9,E35+N35,0))</f>
        <v>212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175.37037037037038</v>
      </c>
      <c r="D36" s="2">
        <f>(IF(COUNT(D6:D35)=0," ",(SUM(D6:D35))/COUNT(D6:D35)))</f>
        <v>169.85185185185185</v>
      </c>
      <c r="E36" s="2">
        <f>(IF(COUNT(E6:E35)=0," ",(SUM(E6:E35))/COUNT(E6:E35)))</f>
        <v>177.4814814814815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921C-D56E-4C40-A693-DD2D18F262DD}">
  <sheetPr codeName="Sheet26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22</v>
      </c>
    </row>
    <row r="3" spans="1:29" x14ac:dyDescent="0.2">
      <c r="A3" t="s">
        <v>45</v>
      </c>
      <c r="B3" s="3" t="s">
        <v>74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147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227</v>
      </c>
      <c r="W5">
        <f>MAX(V6:X35)</f>
        <v>308</v>
      </c>
    </row>
    <row r="6" spans="1:29" x14ac:dyDescent="0.2">
      <c r="A6" t="s">
        <v>7</v>
      </c>
      <c r="B6" s="7">
        <f>Calendar!B6</f>
        <v>43348</v>
      </c>
      <c r="C6">
        <v>158</v>
      </c>
      <c r="D6">
        <v>98</v>
      </c>
      <c r="E6">
        <v>130</v>
      </c>
      <c r="H6">
        <f t="shared" ref="H6:H35" si="0">IF(COUNT(C6:E6)&lt;1," ",SUM(C6:E6))</f>
        <v>386</v>
      </c>
      <c r="I6">
        <f>IF(COUNT(C6:E6)&lt;1," ",TRUNC(H6/COUNT(C6:E6)))</f>
        <v>128</v>
      </c>
      <c r="J6">
        <f>_xlfn.IFS(SUM(C6:E6)&lt;1,"",SUM(C6:E6)&gt;=1,SUM($C$6:E6))</f>
        <v>386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147</v>
      </c>
      <c r="M6">
        <f>IF(COUNT($C$6:E6)&gt;=1,TRUNC(SUM($C$6:E6)/COUNT($C$6:E6)),0)</f>
        <v>128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144</v>
      </c>
      <c r="D7">
        <v>122</v>
      </c>
      <c r="E7">
        <v>142</v>
      </c>
      <c r="H7">
        <f t="shared" si="0"/>
        <v>408</v>
      </c>
      <c r="I7">
        <f t="shared" ref="I7:I35" si="5">IF(COUNT(C7:E7)&lt;1," ",TRUNC(H7/COUNT(C7:E7)))</f>
        <v>136</v>
      </c>
      <c r="J7">
        <f>_xlfn.IFS(SUM(C7:E7)&lt;1,"",SUM(C7:E7)&gt;=1,SUM($C$6:E7))</f>
        <v>794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147</v>
      </c>
      <c r="M7">
        <f>IF(COUNT($C$6:E7)&gt;=1,TRUNC(SUM($C$6:E7)/COUNT($C$6:E7)),0)</f>
        <v>132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173</v>
      </c>
      <c r="D8">
        <v>161</v>
      </c>
      <c r="E8">
        <v>161</v>
      </c>
      <c r="H8">
        <f t="shared" si="0"/>
        <v>495</v>
      </c>
      <c r="I8">
        <f t="shared" si="5"/>
        <v>165</v>
      </c>
      <c r="J8">
        <f>_xlfn.IFS(SUM(C8:E8)&lt;1,"",SUM(C8:E8)&gt;=1,SUM($C$6:E8))</f>
        <v>1289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147</v>
      </c>
      <c r="M8">
        <f>IF(COUNT($C$6:E8)&gt;=1,TRUNC(SUM($C$6:E8)/COUNT($C$6:E8)),0)</f>
        <v>143</v>
      </c>
      <c r="N8">
        <f>IF(COUNT($C$6:E8)&lt;=6,0,TRUNC((230-M7)*0.9))</f>
        <v>88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166</v>
      </c>
      <c r="D9">
        <v>142</v>
      </c>
      <c r="E9">
        <v>169</v>
      </c>
      <c r="H9">
        <f t="shared" si="0"/>
        <v>477</v>
      </c>
      <c r="I9">
        <f t="shared" si="5"/>
        <v>159</v>
      </c>
      <c r="J9">
        <f>_xlfn.IFS(SUM(C9:E9)&lt;1,"",SUM(C9:E9)&gt;=1,SUM($C$6:E9))</f>
        <v>1766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147</v>
      </c>
      <c r="M9">
        <f>IF(COUNT($C$6:E9)&gt;=1,TRUNC(SUM($C$6:E9)/COUNT($C$6:E9)),0)</f>
        <v>147</v>
      </c>
      <c r="N9">
        <f>IF(COUNT($C$6:E9)&lt;=6,0,TRUNC((230-M8)*0.9))</f>
        <v>78</v>
      </c>
      <c r="O9">
        <f>_xlfn.IFS(SUM(C9:E9)&lt;1,"",COUNT($C$6:E9)&gt;9,TRUNC((230-M8)*(0.9)),COUNT($C$6:E9)&lt;=9,0)</f>
        <v>78</v>
      </c>
      <c r="P9">
        <f>_xlfn.IFS(SUM(C9:E9)&lt;1,"",COUNT($C$6:E9)&gt;9,N9*3+H9,COUNT($C$6:E9)&lt;=9,0)</f>
        <v>711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244</v>
      </c>
      <c r="W9">
        <f>IF(COUNT(C9:E9)&lt;1,0,IF(COUNT($C$6:E9)&gt;9,D9+N9,0))</f>
        <v>220</v>
      </c>
      <c r="X9">
        <f>IF(COUNT(C9:E9)&lt;1,0,IF(COUNT($C$6:E9)&gt;9,E9+N9,0))</f>
        <v>247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117</v>
      </c>
      <c r="D10">
        <v>158</v>
      </c>
      <c r="E10">
        <v>130</v>
      </c>
      <c r="F10" t="str">
        <f>IF(COUNT(C10:E10)&lt;1," ",IF(AND(C10&gt;M9,D10&gt;M9,E10&gt;M9,COUNT($C$6:E9)&gt;=12),"*"," "))</f>
        <v xml:space="preserve"> </v>
      </c>
      <c r="H10">
        <f t="shared" si="0"/>
        <v>405</v>
      </c>
      <c r="I10">
        <f t="shared" si="5"/>
        <v>135</v>
      </c>
      <c r="J10">
        <f>_xlfn.IFS(SUM(C10:E10)&lt;1,"",SUM(C10:E10)&gt;=1,SUM($C$6:E10))</f>
        <v>2171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144</v>
      </c>
      <c r="M10">
        <f>IF(COUNT($C$6:E10)&gt;=1,TRUNC(SUM($C$6:E10)/COUNT($C$6:E10)),0)</f>
        <v>144</v>
      </c>
      <c r="N10">
        <f>IF(COUNT($C$6:E10)&lt;=6,0,TRUNC((230-M9)*0.9))</f>
        <v>74</v>
      </c>
      <c r="O10">
        <f>_xlfn.IFS(SUM(C10:E10)&lt;1,"",COUNT($C$6:E10)&gt;9,TRUNC((230-M9)*(0.9)),COUNT($C$6:E10)&lt;=9,0)</f>
        <v>74</v>
      </c>
      <c r="P10">
        <f>_xlfn.IFS(SUM(C10:E10)&lt;1,"",COUNT($C$6:E10)&gt;9,N10*3+H10,COUNT($C$6:E10)&lt;=9,0)</f>
        <v>627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191</v>
      </c>
      <c r="W10">
        <f>IF(COUNT(C10:E10)&lt;1,0,IF(COUNT($C$6:E10)&gt;9,D10+N10,0))</f>
        <v>232</v>
      </c>
      <c r="X10">
        <f>IF(COUNT(C10:E10)&lt;1,0,IF(COUNT($C$6:E10)&gt;9,E10+N10,0))</f>
        <v>204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115</v>
      </c>
      <c r="D11">
        <v>160</v>
      </c>
      <c r="E11">
        <v>109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384</v>
      </c>
      <c r="I11">
        <f t="shared" si="5"/>
        <v>128</v>
      </c>
      <c r="J11">
        <f>_xlfn.IFS(SUM(C11:E11)&lt;1,"",SUM(C11:E11)&gt;=1,SUM($C$6:E11))</f>
        <v>2555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141</v>
      </c>
      <c r="M11">
        <f>IF(COUNT($C$6:E11)&gt;=1,TRUNC(SUM($C$6:E11)/COUNT($C$6:E11)),0)</f>
        <v>141</v>
      </c>
      <c r="N11">
        <f>IF(COUNT($C$6:E11)&lt;=6,0,TRUNC((230-M10)*0.9))</f>
        <v>77</v>
      </c>
      <c r="O11">
        <f>_xlfn.IFS(SUM(C11:E11)&lt;1,"",COUNT($C$6:E11)&gt;9,TRUNC((230-M10)*(0.9)),COUNT($C$6:E11)&lt;=9,0)</f>
        <v>77</v>
      </c>
      <c r="P11">
        <f>_xlfn.IFS(SUM(C11:E11)&lt;1,"",COUNT($C$6:E11)&gt;9,N11*3+H11,COUNT($C$6:E11)&lt;=9,0)</f>
        <v>615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192</v>
      </c>
      <c r="W11">
        <f>IF(COUNT(C11:E11)&lt;1,0,IF(COUNT($C$6:E11)&gt;9,D11+N11,0))</f>
        <v>237</v>
      </c>
      <c r="X11">
        <f>IF(COUNT(C11:E11)&lt;1,0,IF(COUNT($C$6:E11)&gt;9,E11+N11,0))</f>
        <v>186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129</v>
      </c>
      <c r="D12">
        <v>140</v>
      </c>
      <c r="E12">
        <v>118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387</v>
      </c>
      <c r="I12">
        <f t="shared" si="5"/>
        <v>129</v>
      </c>
      <c r="J12">
        <f>_xlfn.IFS(SUM(C12:E12)&lt;1,"",SUM(C12:E12)&gt;=1,SUM($C$6:E12))</f>
        <v>2942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140</v>
      </c>
      <c r="M12">
        <f>IF(COUNT($C$6:E12)&gt;=1,TRUNC(SUM($C$6:E12)/COUNT($C$6:E12)),0)</f>
        <v>140</v>
      </c>
      <c r="N12">
        <f>IF(COUNT($C$6:E12)&lt;=6,0,TRUNC((230-M11)*0.9))</f>
        <v>80</v>
      </c>
      <c r="O12">
        <f>_xlfn.IFS(SUM(C12:E12)&lt;1,"",COUNT($C$6:E12)&gt;9,TRUNC((230-M11)*(0.9)),COUNT($C$6:E12)&lt;=9,0)</f>
        <v>80</v>
      </c>
      <c r="P12">
        <f>_xlfn.IFS(SUM(C12:E12)&lt;1,"",COUNT($C$6:E12)&gt;9,N12*3+H12,COUNT($C$6:E12)&lt;=9,0)</f>
        <v>627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209</v>
      </c>
      <c r="W12">
        <f>IF(COUNT(C12:E12)&lt;1,0,IF(COUNT($C$6:E12)&gt;9,D12+N12,0))</f>
        <v>220</v>
      </c>
      <c r="X12">
        <f>IF(COUNT(C12:E12)&lt;1,0,IF(COUNT($C$6:E12)&gt;9,E12+N12,0))</f>
        <v>198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155</v>
      </c>
      <c r="D13">
        <v>148</v>
      </c>
      <c r="E13">
        <v>128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431</v>
      </c>
      <c r="I13">
        <f t="shared" si="5"/>
        <v>143</v>
      </c>
      <c r="J13">
        <f>_xlfn.IFS(SUM(C13:E13)&lt;1,"",SUM(C13:E13)&gt;=1,SUM($C$6:E13))</f>
        <v>3373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140</v>
      </c>
      <c r="M13">
        <f>IF(COUNT($C$6:E13)&gt;=1,TRUNC(SUM($C$6:E13)/COUNT($C$6:E13)),0)</f>
        <v>140</v>
      </c>
      <c r="N13">
        <f>IF(COUNT($C$6:E13)&lt;=6,0,TRUNC((230-M12)*0.9))</f>
        <v>81</v>
      </c>
      <c r="O13">
        <f>_xlfn.IFS(SUM(C13:E13)&lt;1,"",COUNT($C$6:E13)&gt;9,TRUNC((230-M12)*(0.9)),COUNT($C$6:E13)&lt;=9,0)</f>
        <v>81</v>
      </c>
      <c r="P13">
        <f>_xlfn.IFS(SUM(C13:E13)&lt;1,"",COUNT($C$6:E13)&gt;9,N13*3+H13,COUNT($C$6:E13)&lt;=9,0)</f>
        <v>674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236</v>
      </c>
      <c r="W13">
        <f>IF(COUNT(C13:E13)&lt;1,0,IF(COUNT($C$6:E13)&gt;9,D13+N13,0))</f>
        <v>229</v>
      </c>
      <c r="X13">
        <f>IF(COUNT(C13:E13)&lt;1,0,IF(COUNT($C$6:E13)&gt;9,E13+N13,0))</f>
        <v>209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131</v>
      </c>
      <c r="D14">
        <v>123</v>
      </c>
      <c r="E14">
        <v>148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402</v>
      </c>
      <c r="I14">
        <f t="shared" si="5"/>
        <v>134</v>
      </c>
      <c r="J14">
        <f>_xlfn.IFS(SUM(C14:E14)&lt;1,"",SUM(C14:E14)&gt;=1,SUM($C$6:E14))</f>
        <v>3775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139</v>
      </c>
      <c r="M14">
        <f>IF(COUNT($C$6:E14)&gt;=1,TRUNC(SUM($C$6:E14)/COUNT($C$6:E14)),0)</f>
        <v>139</v>
      </c>
      <c r="N14">
        <f>IF(COUNT($C$6:E14)&lt;=6,0,TRUNC((230-M13)*0.9))</f>
        <v>81</v>
      </c>
      <c r="O14">
        <f>_xlfn.IFS(SUM(C14:E14)&lt;1,"",COUNT($C$6:E14)&gt;9,TRUNC((230-M13)*(0.9)),COUNT($C$6:E14)&lt;=9,0)</f>
        <v>81</v>
      </c>
      <c r="P14">
        <f>_xlfn.IFS(SUM(C14:E14)&lt;1,"",COUNT($C$6:E14)&gt;9,N14*3+H14,COUNT($C$6:E14)&lt;=9,0)</f>
        <v>645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212</v>
      </c>
      <c r="W14">
        <f>IF(COUNT(C14:E14)&lt;1,0,IF(COUNT($C$6:E14)&gt;9,D14+N14,0))</f>
        <v>204</v>
      </c>
      <c r="X14">
        <f>IF(COUNT(C14:E14)&lt;1,0,IF(COUNT($C$6:E14)&gt;9,E14+N14,0))</f>
        <v>229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157</v>
      </c>
      <c r="D15">
        <v>153</v>
      </c>
      <c r="E15">
        <v>141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451</v>
      </c>
      <c r="I15">
        <f t="shared" si="5"/>
        <v>150</v>
      </c>
      <c r="J15">
        <f>_xlfn.IFS(SUM(C15:E15)&lt;1,"",SUM(C15:E15)&gt;=1,SUM($C$6:E15))</f>
        <v>4226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140</v>
      </c>
      <c r="M15">
        <f>IF(COUNT($C$6:E15)&gt;=1,TRUNC(SUM($C$6:E15)/COUNT($C$6:E15)),0)</f>
        <v>140</v>
      </c>
      <c r="N15">
        <f>IF(COUNT($C$6:E15)&lt;=6,0,TRUNC((230-M14)*0.9))</f>
        <v>81</v>
      </c>
      <c r="O15">
        <f>_xlfn.IFS(SUM(C15:E15)&lt;1,"",COUNT($C$6:E15)&gt;9,TRUNC((230-M14)*(0.9)),COUNT($C$6:E15)&lt;=9,0)</f>
        <v>81</v>
      </c>
      <c r="P15">
        <f>_xlfn.IFS(SUM(C15:E15)&lt;1,"",COUNT($C$6:E15)&gt;9,N15*3+H15,COUNT($C$6:E15)&lt;=9,0)</f>
        <v>694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238</v>
      </c>
      <c r="W15">
        <f>IF(COUNT(C15:E15)&lt;1,0,IF(COUNT($C$6:E15)&gt;9,D15+N15,0))</f>
        <v>234</v>
      </c>
      <c r="X15">
        <f>IF(COUNT(C15:E15)&lt;1,0,IF(COUNT($C$6:E15)&gt;9,E15+N15,0))</f>
        <v>222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146</v>
      </c>
      <c r="D16">
        <v>227</v>
      </c>
      <c r="E16">
        <v>116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489</v>
      </c>
      <c r="I16">
        <f t="shared" si="5"/>
        <v>163</v>
      </c>
      <c r="J16">
        <f>_xlfn.IFS(SUM(C16:E16)&lt;1,"",SUM(C16:E16)&gt;=1,SUM($C$6:E16))</f>
        <v>4715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142</v>
      </c>
      <c r="M16">
        <f>IF(COUNT($C$6:E16)&gt;=1,TRUNC(SUM($C$6:E16)/COUNT($C$6:E16)),0)</f>
        <v>142</v>
      </c>
      <c r="N16">
        <f>IF(COUNT($C$6:E16)&lt;=6,0,TRUNC((230-M15)*0.9))</f>
        <v>81</v>
      </c>
      <c r="O16">
        <f>_xlfn.IFS(SUM(C16:E16)&lt;1,"",COUNT($C$6:E16)&gt;9,TRUNC((230-M15)*(0.9)),COUNT($C$6:E16)&lt;=9,0)</f>
        <v>81</v>
      </c>
      <c r="P16">
        <f>_xlfn.IFS(SUM(C16:E16)&lt;1,"",COUNT($C$6:E16)&gt;9,N16*3+H16,COUNT($C$6:E16)&lt;=9,0)</f>
        <v>732</v>
      </c>
      <c r="Q16" t="str">
        <f t="shared" si="1"/>
        <v xml:space="preserve"> </v>
      </c>
      <c r="R16">
        <f t="shared" si="2"/>
        <v>227</v>
      </c>
      <c r="S16" t="str">
        <f>IF(COUNT($C$6:E16)&gt;9,IF(P16=MAX($P$6:$P$35),P16," "),"")</f>
        <v xml:space="preserve"> </v>
      </c>
      <c r="T16">
        <f t="shared" si="3"/>
        <v>308</v>
      </c>
      <c r="V16">
        <f>IF(COUNT(C16:E16)&lt;1,0,IF(COUNT($C$6:E16)&gt;9,C16+N16,0))</f>
        <v>227</v>
      </c>
      <c r="W16">
        <f>IF(COUNT(C16:E16)&lt;1,0,IF(COUNT($C$6:E16)&gt;9,D16+N16,0))</f>
        <v>308</v>
      </c>
      <c r="X16">
        <f>IF(COUNT(C16:E16)&lt;1,0,IF(COUNT($C$6:E16)&gt;9,E16+N16,0))</f>
        <v>197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125</v>
      </c>
      <c r="D17">
        <v>153</v>
      </c>
      <c r="E17">
        <v>197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475</v>
      </c>
      <c r="I17">
        <f t="shared" si="5"/>
        <v>158</v>
      </c>
      <c r="J17">
        <f>_xlfn.IFS(SUM(C17:E17)&lt;1,"",SUM(C17:E17)&gt;=1,SUM($C$6:E17))</f>
        <v>5190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144</v>
      </c>
      <c r="M17">
        <f>IF(COUNT($C$6:E17)&gt;=1,TRUNC(SUM($C$6:E17)/COUNT($C$6:E17)),0)</f>
        <v>144</v>
      </c>
      <c r="N17">
        <f>IF(COUNT($C$6:E17)&lt;=6,0,TRUNC((230-M16)*0.9))</f>
        <v>79</v>
      </c>
      <c r="O17">
        <f>_xlfn.IFS(SUM(C17:E17)&lt;1,"",COUNT($C$6:E17)&gt;9,TRUNC((230-M16)*(0.9)),COUNT($C$6:E17)&lt;=9,0)</f>
        <v>79</v>
      </c>
      <c r="P17">
        <f>_xlfn.IFS(SUM(C17:E17)&lt;1,"",COUNT($C$6:E17)&gt;9,N17*3+H17,COUNT($C$6:E17)&lt;=9,0)</f>
        <v>712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204</v>
      </c>
      <c r="W17">
        <f>IF(COUNT(C17:E17)&lt;1,0,IF(COUNT($C$6:E17)&gt;9,D17+N17,0))</f>
        <v>232</v>
      </c>
      <c r="X17">
        <f>IF(COUNT(C17:E17)&lt;1,0,IF(COUNT($C$6:E17)&gt;9,E17+N17,0))</f>
        <v>276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162</v>
      </c>
      <c r="D18">
        <v>136</v>
      </c>
      <c r="E18">
        <v>140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438</v>
      </c>
      <c r="I18">
        <f t="shared" si="5"/>
        <v>146</v>
      </c>
      <c r="J18">
        <f>_xlfn.IFS(SUM(C18:E18)&lt;1,"",SUM(C18:E18)&gt;=1,SUM($C$6:E18))</f>
        <v>5628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144</v>
      </c>
      <c r="M18">
        <f>IF(COUNT($C$6:E18)&gt;=1,TRUNC(SUM($C$6:E18)/COUNT($C$6:E18)),0)</f>
        <v>144</v>
      </c>
      <c r="N18">
        <f>IF(COUNT($C$6:E18)&lt;=6,0,TRUNC((230-M17)*0.9))</f>
        <v>77</v>
      </c>
      <c r="O18">
        <f>_xlfn.IFS(SUM(C18:E18)&lt;1,"",COUNT($C$6:E18)&gt;9,TRUNC((230-M17)*(0.9)),COUNT($C$6:E18)&lt;=9,0)</f>
        <v>77</v>
      </c>
      <c r="P18">
        <f>_xlfn.IFS(SUM(C18:E18)&lt;1,"",COUNT($C$6:E18)&gt;9,N18*3+H18,COUNT($C$6:E18)&lt;=9,0)</f>
        <v>669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239</v>
      </c>
      <c r="W18">
        <f>IF(COUNT(C18:E18)&lt;1,0,IF(COUNT($C$6:E18)&gt;9,D18+N18,0))</f>
        <v>213</v>
      </c>
      <c r="X18">
        <f>IF(COUNT(C18:E18)&lt;1,0,IF(COUNT($C$6:E18)&gt;9,E18+N18,0))</f>
        <v>217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131</v>
      </c>
      <c r="D19">
        <v>102</v>
      </c>
      <c r="E19">
        <v>127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360</v>
      </c>
      <c r="I19">
        <f t="shared" si="5"/>
        <v>120</v>
      </c>
      <c r="J19">
        <f>_xlfn.IFS(SUM(C19:E19)&lt;1,"",SUM(C19:E19)&gt;=1,SUM($C$6:E19))</f>
        <v>5988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142</v>
      </c>
      <c r="M19">
        <f>IF(COUNT($C$6:E19)&gt;=1,TRUNC(SUM($C$6:E19)/COUNT($C$6:E19)),0)</f>
        <v>142</v>
      </c>
      <c r="N19">
        <f>IF(COUNT($C$6:E19)&lt;=6,0,TRUNC((230-M18)*0.9))</f>
        <v>77</v>
      </c>
      <c r="O19">
        <f>_xlfn.IFS(SUM(C19:E19)&lt;1,"",COUNT($C$6:E19)&gt;9,TRUNC((230-M18)*(0.9)),COUNT($C$6:E19)&lt;=9,0)</f>
        <v>77</v>
      </c>
      <c r="P19">
        <f>_xlfn.IFS(SUM(C19:E19)&lt;1,"",COUNT($C$6:E19)&gt;9,N19*3+H19,COUNT($C$6:E19)&lt;=9,0)</f>
        <v>591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208</v>
      </c>
      <c r="W19">
        <f>IF(COUNT(C19:E19)&lt;1,0,IF(COUNT($C$6:E19)&gt;9,D19+N19,0))</f>
        <v>179</v>
      </c>
      <c r="X19">
        <f>IF(COUNT(C19:E19)&lt;1,0,IF(COUNT($C$6:E19)&gt;9,E19+N19,0))</f>
        <v>204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104</v>
      </c>
      <c r="D20">
        <v>146</v>
      </c>
      <c r="E20">
        <v>122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372</v>
      </c>
      <c r="I20">
        <f t="shared" si="5"/>
        <v>124</v>
      </c>
      <c r="J20">
        <f>_xlfn.IFS(SUM(C20:E20)&lt;1,"",SUM(C20:E20)&gt;=1,SUM($C$6:E20))</f>
        <v>6360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141</v>
      </c>
      <c r="M20">
        <f>IF(COUNT($C$6:E20)&gt;=1,TRUNC(SUM($C$6:E20)/COUNT($C$6:E20)),0)</f>
        <v>141</v>
      </c>
      <c r="N20">
        <f>IF(COUNT($C$6:E20)&lt;=6,0,TRUNC((230-M19)*0.9))</f>
        <v>79</v>
      </c>
      <c r="O20">
        <f>_xlfn.IFS(SUM(C20:E20)&lt;1,"",COUNT($C$6:E20)&gt;9,TRUNC((230-M19)*(0.9)),COUNT($C$6:E20)&lt;=9,0)</f>
        <v>79</v>
      </c>
      <c r="P20">
        <f>_xlfn.IFS(SUM(C20:E20)&lt;1,"",COUNT($C$6:E20)&gt;9,N20*3+H20,COUNT($C$6:E20)&lt;=9,0)</f>
        <v>609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183</v>
      </c>
      <c r="W20">
        <f>IF(COUNT(C20:E20)&lt;1,0,IF(COUNT($C$6:E20)&gt;9,D20+N20,0))</f>
        <v>225</v>
      </c>
      <c r="X20">
        <f>IF(COUNT(C20:E20)&lt;1,0,IF(COUNT($C$6:E20)&gt;9,E20+N20,0))</f>
        <v>201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150</v>
      </c>
      <c r="D21">
        <v>130</v>
      </c>
      <c r="E21">
        <v>148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428</v>
      </c>
      <c r="I21">
        <f t="shared" si="5"/>
        <v>142</v>
      </c>
      <c r="J21">
        <f>_xlfn.IFS(SUM(C21:E21)&lt;1,"",SUM(C21:E21)&gt;=1,SUM($C$6:E21))</f>
        <v>6788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141</v>
      </c>
      <c r="M21">
        <f>IF(COUNT($C$6:E21)&gt;=1,TRUNC(SUM($C$6:E21)/COUNT($C$6:E21)),0)</f>
        <v>141</v>
      </c>
      <c r="N21">
        <f>IF(COUNT($C$6:E21)&lt;=6,0,TRUNC((230-M20)*0.9))</f>
        <v>80</v>
      </c>
      <c r="O21">
        <f>_xlfn.IFS(SUM(C21:E21)&lt;1,"",COUNT($C$6:E21)&gt;9,TRUNC((230-M20)*(0.9)),COUNT($C$6:E21)&lt;=9,0)</f>
        <v>80</v>
      </c>
      <c r="P21">
        <f>_xlfn.IFS(SUM(C21:E21)&lt;1,"",COUNT($C$6:E21)&gt;9,N21*3+H21,COUNT($C$6:E21)&lt;=9,0)</f>
        <v>668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230</v>
      </c>
      <c r="W21">
        <f>IF(COUNT(C21:E21)&lt;1,0,IF(COUNT($C$6:E21)&gt;9,D21+N21,0))</f>
        <v>210</v>
      </c>
      <c r="X21">
        <f>IF(COUNT(C21:E21)&lt;1,0,IF(COUNT($C$6:E21)&gt;9,E21+N21,0))</f>
        <v>228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141</v>
      </c>
      <c r="N22">
        <f>IF(COUNT($C$6:E22)&lt;=6,0,TRUNC((230-M21)*0.9))</f>
        <v>80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141</v>
      </c>
      <c r="N23">
        <f>IF(COUNT($C$6:E23)&lt;=6,0,TRUNC((230-M22)*0.9))</f>
        <v>80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146</v>
      </c>
      <c r="D24">
        <v>138</v>
      </c>
      <c r="E24">
        <v>114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398</v>
      </c>
      <c r="I24">
        <f t="shared" si="5"/>
        <v>132</v>
      </c>
      <c r="J24">
        <f>_xlfn.IFS(SUM(C24:E24)&lt;1,"",SUM(C24:E24)&gt;=1,SUM($C$6:E24))</f>
        <v>7186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140</v>
      </c>
      <c r="M24">
        <f>IF(COUNT($C$6:E24)&gt;=1,TRUNC(SUM($C$6:E24)/COUNT($C$6:E24)),0)</f>
        <v>140</v>
      </c>
      <c r="N24">
        <f>IF(COUNT($C$6:E24)&lt;=6,0,TRUNC((230-M23)*0.9))</f>
        <v>80</v>
      </c>
      <c r="O24">
        <f>_xlfn.IFS(SUM(C24:E24)&lt;1,"",COUNT($C$6:E24)&gt;9,TRUNC((230-M23)*(0.9)),COUNT($C$6:E24)&lt;=9,0)</f>
        <v>80</v>
      </c>
      <c r="P24">
        <f>_xlfn.IFS(SUM(C24:E24)&lt;1,"",COUNT($C$6:E24)&gt;9,N24*3+H24,COUNT($C$6:E24)&lt;=9,0)</f>
        <v>638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226</v>
      </c>
      <c r="W24">
        <f>IF(COUNT(C24:E24)&lt;1,0,IF(COUNT($C$6:E24)&gt;9,D24+N24,0))</f>
        <v>218</v>
      </c>
      <c r="X24">
        <f>IF(COUNT(C24:E24)&lt;1,0,IF(COUNT($C$6:E24)&gt;9,E24+N24,0))</f>
        <v>194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131</v>
      </c>
      <c r="D25">
        <v>134</v>
      </c>
      <c r="E25">
        <v>141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406</v>
      </c>
      <c r="I25">
        <f t="shared" si="5"/>
        <v>135</v>
      </c>
      <c r="J25">
        <f>_xlfn.IFS(SUM(C25:E25)&lt;1,"",SUM(C25:E25)&gt;=1,SUM($C$6:E25))</f>
        <v>7592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140</v>
      </c>
      <c r="M25">
        <f>IF(COUNT($C$6:E25)&gt;=1,TRUNC(SUM($C$6:E25)/COUNT($C$6:E25)),0)</f>
        <v>140</v>
      </c>
      <c r="N25">
        <f>IF(COUNT($C$6:E25)&lt;=6,0,TRUNC((230-M24)*0.9))</f>
        <v>81</v>
      </c>
      <c r="O25">
        <f>_xlfn.IFS(SUM(C25:E25)&lt;1,"",COUNT($C$6:E25)&gt;9,TRUNC((230-M24)*(0.9)),COUNT($C$6:E25)&lt;=9,0)</f>
        <v>81</v>
      </c>
      <c r="P25">
        <f>_xlfn.IFS(SUM(C25:E25)&lt;1,"",COUNT($C$6:E25)&gt;9,N25*3+H25,COUNT($C$6:E25)&lt;=9,0)</f>
        <v>649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212</v>
      </c>
      <c r="W25">
        <f>IF(COUNT(C25:E25)&lt;1,0,IF(COUNT($C$6:E25)&gt;9,D25+N25,0))</f>
        <v>215</v>
      </c>
      <c r="X25">
        <f>IF(COUNT(C25:E25)&lt;1,0,IF(COUNT($C$6:E25)&gt;9,E25+N25,0))</f>
        <v>222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160</v>
      </c>
      <c r="D26">
        <v>158</v>
      </c>
      <c r="E26">
        <v>126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444</v>
      </c>
      <c r="I26">
        <f t="shared" si="5"/>
        <v>148</v>
      </c>
      <c r="J26">
        <f>_xlfn.IFS(SUM(C26:E26)&lt;1,"",SUM(C26:E26)&gt;=1,SUM($C$6:E26))</f>
        <v>8036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140</v>
      </c>
      <c r="M26">
        <f>IF(COUNT($C$6:E26)&gt;=1,TRUNC(SUM($C$6:E26)/COUNT($C$6:E26)),0)</f>
        <v>140</v>
      </c>
      <c r="N26">
        <f>IF(COUNT($C$6:E26)&lt;=6,0,TRUNC((230-M25)*0.9))</f>
        <v>81</v>
      </c>
      <c r="O26">
        <f>_xlfn.IFS(SUM(C26:E26)&lt;1,"",COUNT($C$6:E26)&gt;9,TRUNC((230-M25)*(0.9)),COUNT($C$6:E26)&lt;=9,0)</f>
        <v>81</v>
      </c>
      <c r="P26">
        <f>_xlfn.IFS(SUM(C26:E26)&lt;1,"",COUNT($C$6:E26)&gt;9,N26*3+H26,COUNT($C$6:E26)&lt;=9,0)</f>
        <v>687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241</v>
      </c>
      <c r="W26">
        <f>IF(COUNT(C26:E26)&lt;1,0,IF(COUNT($C$6:E26)&gt;9,D26+N26,0))</f>
        <v>239</v>
      </c>
      <c r="X26">
        <f>IF(COUNT(C26:E26)&lt;1,0,IF(COUNT($C$6:E26)&gt;9,E26+N26,0))</f>
        <v>207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176</v>
      </c>
      <c r="D27">
        <v>147</v>
      </c>
      <c r="E27">
        <v>179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502</v>
      </c>
      <c r="I27">
        <f t="shared" si="5"/>
        <v>167</v>
      </c>
      <c r="J27">
        <f>_xlfn.IFS(SUM(C27:E27)&lt;1,"",SUM(C27:E27)&gt;=1,SUM($C$6:E27))</f>
        <v>8538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142</v>
      </c>
      <c r="M27">
        <f>IF(COUNT($C$6:E27)&gt;=1,TRUNC(SUM($C$6:E27)/COUNT($C$6:E27)),0)</f>
        <v>142</v>
      </c>
      <c r="N27">
        <f>IF(COUNT($C$6:E27)&lt;=6,0,TRUNC((230-M26)*0.9))</f>
        <v>81</v>
      </c>
      <c r="O27">
        <f>_xlfn.IFS(SUM(C27:E27)&lt;1,"",COUNT($C$6:E27)&gt;9,TRUNC((230-M26)*(0.9)),COUNT($C$6:E27)&lt;=9,0)</f>
        <v>81</v>
      </c>
      <c r="P27">
        <f>_xlfn.IFS(SUM(C27:E27)&lt;1,"",COUNT($C$6:E27)&gt;9,N27*3+H27,COUNT($C$6:E27)&lt;=9,0)</f>
        <v>745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257</v>
      </c>
      <c r="W27">
        <f>IF(COUNT(C27:E27)&lt;1,0,IF(COUNT($C$6:E27)&gt;9,D27+N27,0))</f>
        <v>228</v>
      </c>
      <c r="X27">
        <f>IF(COUNT(C27:E27)&lt;1,0,IF(COUNT($C$6:E27)&gt;9,E27+N27,0))</f>
        <v>260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164</v>
      </c>
      <c r="D28">
        <v>149</v>
      </c>
      <c r="E28">
        <v>167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480</v>
      </c>
      <c r="I28">
        <f t="shared" si="5"/>
        <v>160</v>
      </c>
      <c r="J28">
        <f>_xlfn.IFS(SUM(C28:E28)&lt;1,"",SUM(C28:E28)&gt;=1,SUM($C$6:E28))</f>
        <v>9018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143</v>
      </c>
      <c r="M28">
        <f>IF(COUNT($C$6:E28)&gt;=1,TRUNC(SUM($C$6:E28)/COUNT($C$6:E28)),0)</f>
        <v>143</v>
      </c>
      <c r="N28">
        <f>IF(COUNT($C$6:E28)&lt;=6,0,TRUNC((230-M27)*0.9))</f>
        <v>79</v>
      </c>
      <c r="O28">
        <f>_xlfn.IFS(SUM(C28:E28)&lt;1,"",COUNT($C$6:E28)&gt;9,TRUNC((230-M27)*(0.9)),COUNT($C$6:E28)&lt;=9,0)</f>
        <v>79</v>
      </c>
      <c r="P28">
        <f>_xlfn.IFS(SUM(C28:E28)&lt;1,"",COUNT($C$6:E28)&gt;9,N28*3+H28,COUNT($C$6:E28)&lt;=9,0)</f>
        <v>717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243</v>
      </c>
      <c r="W28">
        <f>IF(COUNT(C28:E28)&lt;1,0,IF(COUNT($C$6:E28)&gt;9,D28+N28,0))</f>
        <v>228</v>
      </c>
      <c r="X28">
        <f>IF(COUNT(C28:E28)&lt;1,0,IF(COUNT($C$6:E28)&gt;9,E28+N28,0))</f>
        <v>246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163</v>
      </c>
      <c r="D29">
        <v>167</v>
      </c>
      <c r="E29">
        <v>155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485</v>
      </c>
      <c r="I29">
        <f t="shared" si="5"/>
        <v>161</v>
      </c>
      <c r="J29">
        <f>_xlfn.IFS(SUM(C29:E29)&lt;1,"",SUM(C29:E29)&gt;=1,SUM($C$6:E29))</f>
        <v>9503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143</v>
      </c>
      <c r="M29">
        <f>IF(COUNT($C$6:E29)&gt;=1,TRUNC(SUM($C$6:E29)/COUNT($C$6:E29)),0)</f>
        <v>143</v>
      </c>
      <c r="N29">
        <f>IF(COUNT($C$6:E29)&lt;=6,0,TRUNC((230-M28)*0.9))</f>
        <v>78</v>
      </c>
      <c r="O29">
        <f>_xlfn.IFS(SUM(C29:E29)&lt;1,"",COUNT($C$6:E29)&gt;9,TRUNC((230-M28)*(0.9)),COUNT($C$6:E29)&lt;=9,0)</f>
        <v>78</v>
      </c>
      <c r="P29">
        <f>_xlfn.IFS(SUM(C29:E29)&lt;1,"",COUNT($C$6:E29)&gt;9,N29*3+H29,COUNT($C$6:E29)&lt;=9,0)</f>
        <v>719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241</v>
      </c>
      <c r="W29">
        <f>IF(COUNT(C29:E29)&lt;1,0,IF(COUNT($C$6:E29)&gt;9,D29+N29,0))</f>
        <v>245</v>
      </c>
      <c r="X29">
        <f>IF(COUNT(C29:E29)&lt;1,0,IF(COUNT($C$6:E29)&gt;9,E29+N29,0))</f>
        <v>233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159</v>
      </c>
      <c r="D30">
        <v>148</v>
      </c>
      <c r="E30">
        <v>164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471</v>
      </c>
      <c r="I30">
        <f t="shared" si="5"/>
        <v>157</v>
      </c>
      <c r="J30">
        <f>_xlfn.IFS(SUM(C30:E30)&lt;1,"",SUM(C30:E30)&gt;=1,SUM($C$6:E30))</f>
        <v>9974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144</v>
      </c>
      <c r="M30">
        <f>IF(COUNT($C$6:E30)&gt;=1,TRUNC(SUM($C$6:E30)/COUNT($C$6:E30)),0)</f>
        <v>144</v>
      </c>
      <c r="N30">
        <f>IF(COUNT($C$6:E30)&lt;=6,0,TRUNC((230-M29)*0.9))</f>
        <v>78</v>
      </c>
      <c r="O30">
        <f>_xlfn.IFS(SUM(C30:E30)&lt;1,"",COUNT($C$6:E30)&gt;9,TRUNC((230-M29)*(0.9)),COUNT($C$6:E30)&lt;=9,0)</f>
        <v>78</v>
      </c>
      <c r="P30">
        <f>_xlfn.IFS(SUM(C30:E30)&lt;1,"",COUNT($C$6:E30)&gt;9,N30*3+H30,COUNT($C$6:E30)&lt;=9,0)</f>
        <v>705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237</v>
      </c>
      <c r="W30">
        <f>IF(COUNT(C30:E30)&lt;1,0,IF(COUNT($C$6:E30)&gt;9,D30+N30,0))</f>
        <v>226</v>
      </c>
      <c r="X30">
        <f>IF(COUNT(C30:E30)&lt;1,0,IF(COUNT($C$6:E30)&gt;9,E30+N30,0))</f>
        <v>242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140</v>
      </c>
      <c r="D31">
        <v>191</v>
      </c>
      <c r="E31">
        <v>156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487</v>
      </c>
      <c r="I31">
        <f t="shared" si="5"/>
        <v>162</v>
      </c>
      <c r="J31">
        <f>_xlfn.IFS(SUM(C31:E31)&lt;1,"",SUM(C31:E31)&gt;=1,SUM($C$6:E31))</f>
        <v>10461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145</v>
      </c>
      <c r="M31">
        <f>IF(COUNT($C$6:E31)&gt;=1,TRUNC(SUM($C$6:E31)/COUNT($C$6:E31)),0)</f>
        <v>145</v>
      </c>
      <c r="N31">
        <f>IF(COUNT($C$6:E31)&lt;=6,0,TRUNC((230-M30)*0.9))</f>
        <v>77</v>
      </c>
      <c r="O31">
        <f>_xlfn.IFS(SUM(C31:E31)&lt;1,"",COUNT($C$6:E31)&gt;9,TRUNC((230-M30)*(0.9)),COUNT($C$6:E31)&lt;=9,0)</f>
        <v>77</v>
      </c>
      <c r="P31">
        <f>_xlfn.IFS(SUM(C31:E31)&lt;1,"",COUNT($C$6:E31)&gt;9,N31*3+H31,COUNT($C$6:E31)&lt;=9,0)</f>
        <v>718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217</v>
      </c>
      <c r="W31">
        <f>IF(COUNT(C31:E31)&lt;1,0,IF(COUNT($C$6:E31)&gt;9,D31+N31,0))</f>
        <v>268</v>
      </c>
      <c r="X31">
        <f>IF(COUNT(C31:E31)&lt;1,0,IF(COUNT($C$6:E31)&gt;9,E31+N31,0))</f>
        <v>233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148</v>
      </c>
      <c r="D32">
        <v>138</v>
      </c>
      <c r="E32">
        <v>154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440</v>
      </c>
      <c r="I32">
        <f t="shared" si="5"/>
        <v>146</v>
      </c>
      <c r="J32">
        <f>_xlfn.IFS(SUM(C32:E32)&lt;1,"",SUM(C32:E32)&gt;=1,SUM($C$6:E32))</f>
        <v>10901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145</v>
      </c>
      <c r="M32">
        <f>IF(COUNT($C$6:E32)&gt;=1,TRUNC(SUM($C$6:E32)/COUNT($C$6:E32)),0)</f>
        <v>145</v>
      </c>
      <c r="N32">
        <f>IF(COUNT($C$6:E32)&lt;=6,0,TRUNC((230-M31)*0.9))</f>
        <v>76</v>
      </c>
      <c r="O32">
        <f>_xlfn.IFS(SUM(C32:E32)&lt;1,"",COUNT($C$6:E32)&gt;9,TRUNC((230-M31)*(0.9)),COUNT($C$6:E32)&lt;=9,0)</f>
        <v>76</v>
      </c>
      <c r="P32">
        <f>_xlfn.IFS(SUM(C32:E32)&lt;1,"",COUNT($C$6:E32)&gt;9,N32*3+H32,COUNT($C$6:E32)&lt;=9,0)</f>
        <v>668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224</v>
      </c>
      <c r="W32">
        <f>IF(COUNT(C32:E32)&lt;1,0,IF(COUNT($C$6:E32)&gt;9,D32+N32,0))</f>
        <v>214</v>
      </c>
      <c r="X32">
        <f>IF(COUNT(C32:E32)&lt;1,0,IF(COUNT($C$6:E32)&gt;9,E32+N32,0))</f>
        <v>230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185</v>
      </c>
      <c r="D33">
        <v>143</v>
      </c>
      <c r="E33">
        <v>140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468</v>
      </c>
      <c r="I33">
        <f t="shared" si="5"/>
        <v>156</v>
      </c>
      <c r="J33">
        <f>_xlfn.IFS(SUM(C33:E33)&lt;1,"",SUM(C33:E33)&gt;=1,SUM($C$6:E33))</f>
        <v>11369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145</v>
      </c>
      <c r="M33">
        <f>IF(COUNT($C$6:E33)&gt;=1,TRUNC(SUM($C$6:E33)/COUNT($C$6:E33)),0)</f>
        <v>145</v>
      </c>
      <c r="N33">
        <f>IF(COUNT($C$6:E33)&lt;=6,0,TRUNC((230-M32)*0.9))</f>
        <v>76</v>
      </c>
      <c r="O33">
        <f>_xlfn.IFS(SUM(C33:E33)&lt;1,"",COUNT($C$6:E33)&gt;9,TRUNC((230-M32)*(0.9)),COUNT($C$6:E33)&lt;=9,0)</f>
        <v>76</v>
      </c>
      <c r="P33">
        <f>_xlfn.IFS(SUM(C33:E33)&lt;1,"",COUNT($C$6:E33)&gt;9,N33*3+H33,COUNT($C$6:E33)&lt;=9,0)</f>
        <v>696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261</v>
      </c>
      <c r="W33">
        <f>IF(COUNT(C33:E33)&lt;1,0,IF(COUNT($C$6:E33)&gt;9,D33+N33,0))</f>
        <v>219</v>
      </c>
      <c r="X33">
        <f>IF(COUNT(C33:E33)&lt;1,0,IF(COUNT($C$6:E33)&gt;9,E33+N33,0))</f>
        <v>216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145</v>
      </c>
      <c r="D34">
        <v>135</v>
      </c>
      <c r="E34">
        <v>163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443</v>
      </c>
      <c r="I34">
        <f t="shared" si="5"/>
        <v>147</v>
      </c>
      <c r="J34">
        <f>_xlfn.IFS(SUM(C34:E34)&lt;1,"",SUM(C34:E34)&gt;=1,SUM($C$6:E34))</f>
        <v>11812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145</v>
      </c>
      <c r="M34">
        <f>IF(COUNT($C$6:E34)&gt;=1,TRUNC(SUM($C$6:E34)/COUNT($C$6:E34)),0)</f>
        <v>145</v>
      </c>
      <c r="N34">
        <f>IF(COUNT($C$6:E34)&lt;=6,0,TRUNC((230-M33)*0.9))</f>
        <v>76</v>
      </c>
      <c r="O34">
        <f>_xlfn.IFS(SUM(C34:E34)&lt;1,"",COUNT($C$6:E34)&gt;9,TRUNC((230-M33)*(0.9)),COUNT($C$6:E34)&lt;=9,0)</f>
        <v>76</v>
      </c>
      <c r="P34">
        <f>_xlfn.IFS(SUM(C34:E34)&lt;1,"",COUNT($C$6:E34)&gt;9,N34*3+H34,COUNT($C$6:E34)&lt;=9,0)</f>
        <v>671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221</v>
      </c>
      <c r="W34">
        <f>IF(COUNT(C34:E34)&lt;1,0,IF(COUNT($C$6:E34)&gt;9,D34+N34,0))</f>
        <v>211</v>
      </c>
      <c r="X34">
        <f>IF(COUNT(C34:E34)&lt;1,0,IF(COUNT($C$6:E34)&gt;9,E34+N34,0))</f>
        <v>239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162</v>
      </c>
      <c r="D35">
        <v>197</v>
      </c>
      <c r="E35">
        <v>178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537</v>
      </c>
      <c r="I35">
        <f t="shared" si="5"/>
        <v>179</v>
      </c>
      <c r="J35">
        <f>_xlfn.IFS(SUM(C35:E35)&lt;1,"",SUM(C35:E35)&gt;=1,SUM($C$6:E35))</f>
        <v>12349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147</v>
      </c>
      <c r="M35">
        <f>IF(COUNT($C$6:E35)&gt;=1,TRUNC(SUM($C$6:E35)/COUNT($C$6:E35)),0)</f>
        <v>147</v>
      </c>
      <c r="N35">
        <f>IF(COUNT($C$6:E35)&lt;=6,0,TRUNC((230-M34)*0.9))</f>
        <v>76</v>
      </c>
      <c r="O35">
        <f>_xlfn.IFS(SUM(C35:E35)&lt;1,"",COUNT($C$6:E35)&gt;9,TRUNC((230-M34)*(0.9)),COUNT($C$6:E35)&lt;=9,0)</f>
        <v>76</v>
      </c>
      <c r="P35">
        <f>_xlfn.IFS(SUM(C35:E35)&lt;1,"",COUNT($C$6:E35)&gt;9,N35*3+H35,COUNT($C$6:E35)&lt;=9,0)</f>
        <v>765</v>
      </c>
      <c r="Q35">
        <f t="shared" si="1"/>
        <v>537</v>
      </c>
      <c r="R35" t="str">
        <f t="shared" si="2"/>
        <v xml:space="preserve"> </v>
      </c>
      <c r="S35">
        <f>IF(COUNT($C$6:E35)&gt;9,IF(P35=MAX($P$6:$P$35),P35," "),"")</f>
        <v>765</v>
      </c>
      <c r="T35" t="str">
        <f t="shared" si="3"/>
        <v xml:space="preserve"> </v>
      </c>
      <c r="V35">
        <f>IF(COUNT(C35:E35)&lt;1,0,IF(COUNT($C$6:E35)&gt;9,C35+N35,0))</f>
        <v>238</v>
      </c>
      <c r="W35">
        <f>IF(COUNT(C35:E35)&lt;1,0,IF(COUNT($C$6:E35)&gt;9,D35+N35,0))</f>
        <v>273</v>
      </c>
      <c r="X35">
        <f>IF(COUNT(C35:E35)&lt;1,0,IF(COUNT($C$6:E35)&gt;9,E35+N35,0))</f>
        <v>254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147.92857142857142</v>
      </c>
      <c r="D36" s="2">
        <f>(IF(COUNT(D6:D35)=0," ",(SUM(D6:D35))/COUNT(D6:D35)))</f>
        <v>148</v>
      </c>
      <c r="E36" s="2">
        <f>(IF(COUNT(E6:E35)=0," ",(SUM(E6:E35))/COUNT(E6:E35)))</f>
        <v>145.10714285714286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533D-92F6-4A3E-AF1B-56C22AB2081C}">
  <sheetPr codeName="Sheet4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11" customWidth="1"/>
  </cols>
  <sheetData>
    <row r="1" spans="1:29" x14ac:dyDescent="0.2">
      <c r="H1" s="7" t="str">
        <f>Calendar!H1</f>
        <v>Wednesday Fun Fours 2018/19 season</v>
      </c>
      <c r="R1" s="10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t="s">
        <v>55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113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142</v>
      </c>
      <c r="W5">
        <f>MAX(V6:X35)</f>
        <v>246</v>
      </c>
    </row>
    <row r="6" spans="1:29" x14ac:dyDescent="0.2">
      <c r="A6" t="s">
        <v>7</v>
      </c>
      <c r="B6" s="7">
        <f>Calendar!B6</f>
        <v>43348</v>
      </c>
      <c r="C6">
        <v>112</v>
      </c>
      <c r="D6">
        <v>138</v>
      </c>
      <c r="E6">
        <v>121</v>
      </c>
      <c r="H6">
        <f t="shared" ref="H6:H35" si="0">IF(COUNT(C6:E6)&lt;1," ",SUM(C6:E6))</f>
        <v>371</v>
      </c>
      <c r="I6">
        <f>IF(COUNT(C6:E6)&lt;1," ",TRUNC(H6/COUNT(C6:E6)))</f>
        <v>123</v>
      </c>
      <c r="J6">
        <f>_xlfn.IFS(SUM(C6:E6)&lt;1,"",SUM(C6:E6)&gt;=1,SUM($C$6:E6))</f>
        <v>371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113</v>
      </c>
      <c r="M6">
        <f>IF(COUNT($C$6:E6)&gt;=1,TRUNC(SUM($C$6:E6)/COUNT($C$6:E6)),0)</f>
        <v>123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108</v>
      </c>
      <c r="D7">
        <v>105</v>
      </c>
      <c r="E7">
        <v>127</v>
      </c>
      <c r="H7">
        <f t="shared" si="0"/>
        <v>340</v>
      </c>
      <c r="I7">
        <f t="shared" ref="I7:I35" si="5">IF(COUNT(C7:E7)&lt;1," ",TRUNC(H7/COUNT(C7:E7)))</f>
        <v>113</v>
      </c>
      <c r="J7">
        <f>_xlfn.IFS(SUM(C7:E7)&lt;1,"",SUM(C7:E7)&gt;=1,SUM($C$6:E7))</f>
        <v>711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113</v>
      </c>
      <c r="M7">
        <f>IF(COUNT($C$6:E7)&gt;=1,TRUNC(SUM($C$6:E7)/COUNT($C$6:E7)),0)</f>
        <v>118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142</v>
      </c>
      <c r="D8">
        <v>112</v>
      </c>
      <c r="E8">
        <v>123</v>
      </c>
      <c r="H8">
        <f t="shared" si="0"/>
        <v>377</v>
      </c>
      <c r="I8">
        <f t="shared" si="5"/>
        <v>125</v>
      </c>
      <c r="J8">
        <f>_xlfn.IFS(SUM(C8:E8)&lt;1,"",SUM(C8:E8)&gt;=1,SUM($C$6:E8))</f>
        <v>1088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113</v>
      </c>
      <c r="M8">
        <f>IF(COUNT($C$6:E8)&gt;=1,TRUNC(SUM($C$6:E8)/COUNT($C$6:E8)),0)</f>
        <v>120</v>
      </c>
      <c r="N8">
        <f>IF(COUNT($C$6:E8)&lt;=6,0,TRUNC((230-M7)*0.9))</f>
        <v>100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>
        <f t="shared" si="2"/>
        <v>142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106</v>
      </c>
      <c r="D9">
        <v>85</v>
      </c>
      <c r="E9">
        <v>141</v>
      </c>
      <c r="H9">
        <f t="shared" si="0"/>
        <v>332</v>
      </c>
      <c r="I9">
        <f t="shared" si="5"/>
        <v>110</v>
      </c>
      <c r="J9">
        <f>_xlfn.IFS(SUM(C9:E9)&lt;1,"",SUM(C9:E9)&gt;=1,SUM($C$6:E9))</f>
        <v>1420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118</v>
      </c>
      <c r="M9">
        <f>IF(COUNT($C$6:E9)&gt;=1,TRUNC(SUM($C$6:E9)/COUNT($C$6:E9)),0)</f>
        <v>118</v>
      </c>
      <c r="N9">
        <f>IF(COUNT($C$6:E9)&lt;=6,0,TRUNC((230-M8)*0.9))</f>
        <v>99</v>
      </c>
      <c r="O9">
        <f>_xlfn.IFS(SUM(C9:E9)&lt;1,"",COUNT($C$6:E9)&gt;9,TRUNC((230-M8)*(0.9)),COUNT($C$6:E9)&lt;=9,0)</f>
        <v>99</v>
      </c>
      <c r="P9">
        <f>_xlfn.IFS(SUM(C9:E9)&lt;1,"",COUNT($C$6:E9)&gt;9,N9*3+H9,COUNT($C$6:E9)&lt;=9,0)</f>
        <v>629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205</v>
      </c>
      <c r="W9">
        <f>IF(COUNT(C9:E9)&lt;1,0,IF(COUNT($C$6:E9)&gt;9,D9+N9,0))</f>
        <v>184</v>
      </c>
      <c r="X9">
        <f>IF(COUNT(C9:E9)&lt;1,0,IF(COUNT($C$6:E9)&gt;9,E9+N9,0))</f>
        <v>240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119</v>
      </c>
      <c r="D10">
        <v>102</v>
      </c>
      <c r="E10">
        <v>114</v>
      </c>
      <c r="F10" t="str">
        <f>IF(COUNT(C10:E10)&lt;1," ",IF(AND(C10&gt;M9,D10&gt;M9,E10&gt;M9,COUNT($C$6:E9)&gt;=12),"*"," "))</f>
        <v xml:space="preserve"> </v>
      </c>
      <c r="H10">
        <f t="shared" si="0"/>
        <v>335</v>
      </c>
      <c r="I10">
        <f t="shared" si="5"/>
        <v>111</v>
      </c>
      <c r="J10">
        <f>_xlfn.IFS(SUM(C10:E10)&lt;1,"",SUM(C10:E10)&gt;=1,SUM($C$6:E10))</f>
        <v>1755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117</v>
      </c>
      <c r="M10">
        <f>IF(COUNT($C$6:E10)&gt;=1,TRUNC(SUM($C$6:E10)/COUNT($C$6:E10)),0)</f>
        <v>117</v>
      </c>
      <c r="N10">
        <f>IF(COUNT($C$6:E10)&lt;=6,0,TRUNC((230-M9)*0.9))</f>
        <v>100</v>
      </c>
      <c r="O10">
        <f>_xlfn.IFS(SUM(C10:E10)&lt;1,"",COUNT($C$6:E10)&gt;9,TRUNC((230-M9)*(0.9)),COUNT($C$6:E10)&lt;=9,0)</f>
        <v>100</v>
      </c>
      <c r="P10">
        <f>_xlfn.IFS(SUM(C10:E10)&lt;1,"",COUNT($C$6:E10)&gt;9,N10*3+H10,COUNT($C$6:E10)&lt;=9,0)</f>
        <v>635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219</v>
      </c>
      <c r="W10">
        <f>IF(COUNT(C10:E10)&lt;1,0,IF(COUNT($C$6:E10)&gt;9,D10+N10,0))</f>
        <v>202</v>
      </c>
      <c r="X10">
        <f>IF(COUNT(C10:E10)&lt;1,0,IF(COUNT($C$6:E10)&gt;9,E10+N10,0))</f>
        <v>214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117</v>
      </c>
      <c r="N11">
        <f>IF(COUNT($C$6:E11)&lt;=6,0,TRUNC((230-M10)*0.9))</f>
        <v>101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102</v>
      </c>
      <c r="D12">
        <v>130</v>
      </c>
      <c r="E12">
        <v>114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346</v>
      </c>
      <c r="I12">
        <f t="shared" si="5"/>
        <v>115</v>
      </c>
      <c r="J12">
        <f>_xlfn.IFS(SUM(C12:E12)&lt;1,"",SUM(C12:E12)&gt;=1,SUM($C$6:E12))</f>
        <v>2101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116</v>
      </c>
      <c r="M12">
        <f>IF(COUNT($C$6:E12)&gt;=1,TRUNC(SUM($C$6:E12)/COUNT($C$6:E12)),0)</f>
        <v>116</v>
      </c>
      <c r="N12">
        <f>IF(COUNT($C$6:E12)&lt;=6,0,TRUNC((230-M11)*0.9))</f>
        <v>101</v>
      </c>
      <c r="O12">
        <f>_xlfn.IFS(SUM(C12:E12)&lt;1,"",COUNT($C$6:E12)&gt;9,TRUNC((230-M11)*(0.9)),COUNT($C$6:E12)&lt;=9,0)</f>
        <v>101</v>
      </c>
      <c r="P12">
        <f>_xlfn.IFS(SUM(C12:E12)&lt;1,"",COUNT($C$6:E12)&gt;9,N12*3+H12,COUNT($C$6:E12)&lt;=9,0)</f>
        <v>649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203</v>
      </c>
      <c r="W12">
        <f>IF(COUNT(C12:E12)&lt;1,0,IF(COUNT($C$6:E12)&gt;9,D12+N12,0))</f>
        <v>231</v>
      </c>
      <c r="X12">
        <f>IF(COUNT(C12:E12)&lt;1,0,IF(COUNT($C$6:E12)&gt;9,E12+N12,0))</f>
        <v>215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131</v>
      </c>
      <c r="D13">
        <v>102</v>
      </c>
      <c r="E13">
        <v>108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341</v>
      </c>
      <c r="I13">
        <f t="shared" si="5"/>
        <v>113</v>
      </c>
      <c r="J13">
        <f>_xlfn.IFS(SUM(C13:E13)&lt;1,"",SUM(C13:E13)&gt;=1,SUM($C$6:E13))</f>
        <v>2442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116</v>
      </c>
      <c r="M13">
        <f>IF(COUNT($C$6:E13)&gt;=1,TRUNC(SUM($C$6:E13)/COUNT($C$6:E13)),0)</f>
        <v>116</v>
      </c>
      <c r="N13">
        <f>IF(COUNT($C$6:E13)&lt;=6,0,TRUNC((230-M12)*0.9))</f>
        <v>102</v>
      </c>
      <c r="O13">
        <f>_xlfn.IFS(SUM(C13:E13)&lt;1,"",COUNT($C$6:E13)&gt;9,TRUNC((230-M12)*(0.9)),COUNT($C$6:E13)&lt;=9,0)</f>
        <v>102</v>
      </c>
      <c r="P13">
        <f>_xlfn.IFS(SUM(C13:E13)&lt;1,"",COUNT($C$6:E13)&gt;9,N13*3+H13,COUNT($C$6:E13)&lt;=9,0)</f>
        <v>647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233</v>
      </c>
      <c r="W13">
        <f>IF(COUNT(C13:E13)&lt;1,0,IF(COUNT($C$6:E13)&gt;9,D13+N13,0))</f>
        <v>204</v>
      </c>
      <c r="X13">
        <f>IF(COUNT(C13:E13)&lt;1,0,IF(COUNT($C$6:E13)&gt;9,E13+N13,0))</f>
        <v>210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91</v>
      </c>
      <c r="D14">
        <v>91</v>
      </c>
      <c r="E14">
        <v>127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309</v>
      </c>
      <c r="I14">
        <f t="shared" si="5"/>
        <v>103</v>
      </c>
      <c r="J14">
        <f>_xlfn.IFS(SUM(C14:E14)&lt;1,"",SUM(C14:E14)&gt;=1,SUM($C$6:E14))</f>
        <v>2751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114</v>
      </c>
      <c r="M14">
        <f>IF(COUNT($C$6:E14)&gt;=1,TRUNC(SUM($C$6:E14)/COUNT($C$6:E14)),0)</f>
        <v>114</v>
      </c>
      <c r="N14">
        <f>IF(COUNT($C$6:E14)&lt;=6,0,TRUNC((230-M13)*0.9))</f>
        <v>102</v>
      </c>
      <c r="O14">
        <f>_xlfn.IFS(SUM(C14:E14)&lt;1,"",COUNT($C$6:E14)&gt;9,TRUNC((230-M13)*(0.9)),COUNT($C$6:E14)&lt;=9,0)</f>
        <v>102</v>
      </c>
      <c r="P14">
        <f>_xlfn.IFS(SUM(C14:E14)&lt;1,"",COUNT($C$6:E14)&gt;9,N14*3+H14,COUNT($C$6:E14)&lt;=9,0)</f>
        <v>615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193</v>
      </c>
      <c r="W14">
        <f>IF(COUNT(C14:E14)&lt;1,0,IF(COUNT($C$6:E14)&gt;9,D14+N14,0))</f>
        <v>193</v>
      </c>
      <c r="X14">
        <f>IF(COUNT(C14:E14)&lt;1,0,IF(COUNT($C$6:E14)&gt;9,E14+N14,0))</f>
        <v>229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114</v>
      </c>
      <c r="N15">
        <f>IF(COUNT($C$6:E15)&lt;=6,0,TRUNC((230-M14)*0.9))</f>
        <v>104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120</v>
      </c>
      <c r="D16">
        <v>120</v>
      </c>
      <c r="E16">
        <v>105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345</v>
      </c>
      <c r="I16">
        <f t="shared" si="5"/>
        <v>115</v>
      </c>
      <c r="J16">
        <f>_xlfn.IFS(SUM(C16:E16)&lt;1,"",SUM(C16:E16)&gt;=1,SUM($C$6:E16))</f>
        <v>3096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114</v>
      </c>
      <c r="M16">
        <f>IF(COUNT($C$6:E16)&gt;=1,TRUNC(SUM($C$6:E16)/COUNT($C$6:E16)),0)</f>
        <v>114</v>
      </c>
      <c r="N16">
        <f>IF(COUNT($C$6:E16)&lt;=6,0,TRUNC((230-M15)*0.9))</f>
        <v>104</v>
      </c>
      <c r="O16">
        <f>_xlfn.IFS(SUM(C16:E16)&lt;1,"",COUNT($C$6:E16)&gt;9,TRUNC((230-M15)*(0.9)),COUNT($C$6:E16)&lt;=9,0)</f>
        <v>104</v>
      </c>
      <c r="P16">
        <f>_xlfn.IFS(SUM(C16:E16)&lt;1,"",COUNT($C$6:E16)&gt;9,N16*3+H16,COUNT($C$6:E16)&lt;=9,0)</f>
        <v>657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224</v>
      </c>
      <c r="W16">
        <f>IF(COUNT(C16:E16)&lt;1,0,IF(COUNT($C$6:E16)&gt;9,D16+N16,0))</f>
        <v>224</v>
      </c>
      <c r="X16">
        <f>IF(COUNT(C16:E16)&lt;1,0,IF(COUNT($C$6:E16)&gt;9,E16+N16,0))</f>
        <v>209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105</v>
      </c>
      <c r="D17">
        <v>120</v>
      </c>
      <c r="E17">
        <v>134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359</v>
      </c>
      <c r="I17">
        <f t="shared" si="5"/>
        <v>119</v>
      </c>
      <c r="J17">
        <f>_xlfn.IFS(SUM(C17:E17)&lt;1,"",SUM(C17:E17)&gt;=1,SUM($C$6:E17))</f>
        <v>3455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115</v>
      </c>
      <c r="M17">
        <f>IF(COUNT($C$6:E17)&gt;=1,TRUNC(SUM($C$6:E17)/COUNT($C$6:E17)),0)</f>
        <v>115</v>
      </c>
      <c r="N17">
        <f>IF(COUNT($C$6:E17)&lt;=6,0,TRUNC((230-M16)*0.9))</f>
        <v>104</v>
      </c>
      <c r="O17">
        <f>_xlfn.IFS(SUM(C17:E17)&lt;1,"",COUNT($C$6:E17)&gt;9,TRUNC((230-M16)*(0.9)),COUNT($C$6:E17)&lt;=9,0)</f>
        <v>104</v>
      </c>
      <c r="P17">
        <f>_xlfn.IFS(SUM(C17:E17)&lt;1,"",COUNT($C$6:E17)&gt;9,N17*3+H17,COUNT($C$6:E17)&lt;=9,0)</f>
        <v>671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209</v>
      </c>
      <c r="W17">
        <f>IF(COUNT(C17:E17)&lt;1,0,IF(COUNT($C$6:E17)&gt;9,D17+N17,0))</f>
        <v>224</v>
      </c>
      <c r="X17">
        <f>IF(COUNT(C17:E17)&lt;1,0,IF(COUNT($C$6:E17)&gt;9,E17+N17,0))</f>
        <v>238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109</v>
      </c>
      <c r="D18">
        <v>111</v>
      </c>
      <c r="E18">
        <v>110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330</v>
      </c>
      <c r="I18">
        <f t="shared" si="5"/>
        <v>110</v>
      </c>
      <c r="J18">
        <f>_xlfn.IFS(SUM(C18:E18)&lt;1,"",SUM(C18:E18)&gt;=1,SUM($C$6:E18))</f>
        <v>3785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114</v>
      </c>
      <c r="M18">
        <f>IF(COUNT($C$6:E18)&gt;=1,TRUNC(SUM($C$6:E18)/COUNT($C$6:E18)),0)</f>
        <v>114</v>
      </c>
      <c r="N18">
        <f>IF(COUNT($C$6:E18)&lt;=6,0,TRUNC((230-M17)*0.9))</f>
        <v>103</v>
      </c>
      <c r="O18">
        <f>_xlfn.IFS(SUM(C18:E18)&lt;1,"",COUNT($C$6:E18)&gt;9,TRUNC((230-M17)*(0.9)),COUNT($C$6:E18)&lt;=9,0)</f>
        <v>103</v>
      </c>
      <c r="P18">
        <f>_xlfn.IFS(SUM(C18:E18)&lt;1,"",COUNT($C$6:E18)&gt;9,N18*3+H18,COUNT($C$6:E18)&lt;=9,0)</f>
        <v>639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212</v>
      </c>
      <c r="W18">
        <f>IF(COUNT(C18:E18)&lt;1,0,IF(COUNT($C$6:E18)&gt;9,D18+N18,0))</f>
        <v>214</v>
      </c>
      <c r="X18">
        <f>IF(COUNT(C18:E18)&lt;1,0,IF(COUNT($C$6:E18)&gt;9,E18+N18,0))</f>
        <v>213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104</v>
      </c>
      <c r="D19">
        <v>114</v>
      </c>
      <c r="E19">
        <v>123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341</v>
      </c>
      <c r="I19">
        <f t="shared" si="5"/>
        <v>113</v>
      </c>
      <c r="J19">
        <f>_xlfn.IFS(SUM(C19:E19)&lt;1,"",SUM(C19:E19)&gt;=1,SUM($C$6:E19))</f>
        <v>4126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114</v>
      </c>
      <c r="M19">
        <f>IF(COUNT($C$6:E19)&gt;=1,TRUNC(SUM($C$6:E19)/COUNT($C$6:E19)),0)</f>
        <v>114</v>
      </c>
      <c r="N19">
        <f>IF(COUNT($C$6:E19)&lt;=6,0,TRUNC((230-M18)*0.9))</f>
        <v>104</v>
      </c>
      <c r="O19">
        <f>_xlfn.IFS(SUM(C19:E19)&lt;1,"",COUNT($C$6:E19)&gt;9,TRUNC((230-M18)*(0.9)),COUNT($C$6:E19)&lt;=9,0)</f>
        <v>104</v>
      </c>
      <c r="P19">
        <f>_xlfn.IFS(SUM(C19:E19)&lt;1,"",COUNT($C$6:E19)&gt;9,N19*3+H19,COUNT($C$6:E19)&lt;=9,0)</f>
        <v>653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208</v>
      </c>
      <c r="W19">
        <f>IF(COUNT(C19:E19)&lt;1,0,IF(COUNT($C$6:E19)&gt;9,D19+N19,0))</f>
        <v>218</v>
      </c>
      <c r="X19">
        <f>IF(COUNT(C19:E19)&lt;1,0,IF(COUNT($C$6:E19)&gt;9,E19+N19,0))</f>
        <v>227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99</v>
      </c>
      <c r="D20">
        <v>98</v>
      </c>
      <c r="E20">
        <v>109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306</v>
      </c>
      <c r="I20">
        <f t="shared" si="5"/>
        <v>102</v>
      </c>
      <c r="J20">
        <f>_xlfn.IFS(SUM(C20:E20)&lt;1,"",SUM(C20:E20)&gt;=1,SUM($C$6:E20))</f>
        <v>4432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113</v>
      </c>
      <c r="M20">
        <f>IF(COUNT($C$6:E20)&gt;=1,TRUNC(SUM($C$6:E20)/COUNT($C$6:E20)),0)</f>
        <v>113</v>
      </c>
      <c r="N20">
        <f>IF(COUNT($C$6:E20)&lt;=6,0,TRUNC((230-M19)*0.9))</f>
        <v>104</v>
      </c>
      <c r="O20">
        <f>_xlfn.IFS(SUM(C20:E20)&lt;1,"",COUNT($C$6:E20)&gt;9,TRUNC((230-M19)*(0.9)),COUNT($C$6:E20)&lt;=9,0)</f>
        <v>104</v>
      </c>
      <c r="P20">
        <f>_xlfn.IFS(SUM(C20:E20)&lt;1,"",COUNT($C$6:E20)&gt;9,N20*3+H20,COUNT($C$6:E20)&lt;=9,0)</f>
        <v>618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203</v>
      </c>
      <c r="W20">
        <f>IF(COUNT(C20:E20)&lt;1,0,IF(COUNT($C$6:E20)&gt;9,D20+N20,0))</f>
        <v>202</v>
      </c>
      <c r="X20">
        <f>IF(COUNT(C20:E20)&lt;1,0,IF(COUNT($C$6:E20)&gt;9,E20+N20,0))</f>
        <v>213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87</v>
      </c>
      <c r="D21">
        <v>92</v>
      </c>
      <c r="E21">
        <v>105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284</v>
      </c>
      <c r="I21">
        <f t="shared" si="5"/>
        <v>94</v>
      </c>
      <c r="J21">
        <f>_xlfn.IFS(SUM(C21:E21)&lt;1,"",SUM(C21:E21)&gt;=1,SUM($C$6:E21))</f>
        <v>4716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112</v>
      </c>
      <c r="M21">
        <f>IF(COUNT($C$6:E21)&gt;=1,TRUNC(SUM($C$6:E21)/COUNT($C$6:E21)),0)</f>
        <v>112</v>
      </c>
      <c r="N21">
        <f>IF(COUNT($C$6:E21)&lt;=6,0,TRUNC((230-M20)*0.9))</f>
        <v>105</v>
      </c>
      <c r="O21">
        <f>_xlfn.IFS(SUM(C21:E21)&lt;1,"",COUNT($C$6:E21)&gt;9,TRUNC((230-M20)*(0.9)),COUNT($C$6:E21)&lt;=9,0)</f>
        <v>105</v>
      </c>
      <c r="P21">
        <f>_xlfn.IFS(SUM(C21:E21)&lt;1,"",COUNT($C$6:E21)&gt;9,N21*3+H21,COUNT($C$6:E21)&lt;=9,0)</f>
        <v>599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192</v>
      </c>
      <c r="W21">
        <f>IF(COUNT(C21:E21)&lt;1,0,IF(COUNT($C$6:E21)&gt;9,D21+N21,0))</f>
        <v>197</v>
      </c>
      <c r="X21">
        <f>IF(COUNT(C21:E21)&lt;1,0,IF(COUNT($C$6:E21)&gt;9,E21+N21,0))</f>
        <v>210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93</v>
      </c>
      <c r="D22">
        <v>111</v>
      </c>
      <c r="E22">
        <v>92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296</v>
      </c>
      <c r="I22">
        <f t="shared" si="5"/>
        <v>98</v>
      </c>
      <c r="J22">
        <f>_xlfn.IFS(SUM(C22:E22)&lt;1,"",SUM(C22:E22)&gt;=1,SUM($C$6:E22))</f>
        <v>5012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111</v>
      </c>
      <c r="M22">
        <f>IF(COUNT($C$6:E22)&gt;=1,TRUNC(SUM($C$6:E22)/COUNT($C$6:E22)),0)</f>
        <v>111</v>
      </c>
      <c r="N22">
        <f>IF(COUNT($C$6:E22)&lt;=6,0,TRUNC((230-M21)*0.9))</f>
        <v>106</v>
      </c>
      <c r="O22">
        <f>_xlfn.IFS(SUM(C22:E22)&lt;1,"",COUNT($C$6:E22)&gt;9,TRUNC((230-M21)*(0.9)),COUNT($C$6:E22)&lt;=9,0)</f>
        <v>106</v>
      </c>
      <c r="P22">
        <f>_xlfn.IFS(SUM(C22:E22)&lt;1,"",COUNT($C$6:E22)&gt;9,N22*3+H22,COUNT($C$6:E22)&lt;=9,0)</f>
        <v>614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199</v>
      </c>
      <c r="W22">
        <f>IF(COUNT(C22:E22)&lt;1,0,IF(COUNT($C$6:E22)&gt;9,D22+N22,0))</f>
        <v>217</v>
      </c>
      <c r="X22">
        <f>IF(COUNT(C22:E22)&lt;1,0,IF(COUNT($C$6:E22)&gt;9,E22+N22,0))</f>
        <v>198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111</v>
      </c>
      <c r="N23">
        <f>IF(COUNT($C$6:E23)&lt;=6,0,TRUNC((230-M22)*0.9))</f>
        <v>107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112</v>
      </c>
      <c r="D24">
        <v>115</v>
      </c>
      <c r="E24">
        <v>96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323</v>
      </c>
      <c r="I24">
        <f t="shared" si="5"/>
        <v>107</v>
      </c>
      <c r="J24">
        <f>_xlfn.IFS(SUM(C24:E24)&lt;1,"",SUM(C24:E24)&gt;=1,SUM($C$6:E24))</f>
        <v>5335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111</v>
      </c>
      <c r="M24">
        <f>IF(COUNT($C$6:E24)&gt;=1,TRUNC(SUM($C$6:E24)/COUNT($C$6:E24)),0)</f>
        <v>111</v>
      </c>
      <c r="N24">
        <f>IF(COUNT($C$6:E24)&lt;=6,0,TRUNC((230-M23)*0.9))</f>
        <v>107</v>
      </c>
      <c r="O24">
        <f>_xlfn.IFS(SUM(C24:E24)&lt;1,"",COUNT($C$6:E24)&gt;9,TRUNC((230-M23)*(0.9)),COUNT($C$6:E24)&lt;=9,0)</f>
        <v>107</v>
      </c>
      <c r="P24">
        <f>_xlfn.IFS(SUM(C24:E24)&lt;1,"",COUNT($C$6:E24)&gt;9,N24*3+H24,COUNT($C$6:E24)&lt;=9,0)</f>
        <v>644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219</v>
      </c>
      <c r="W24">
        <f>IF(COUNT(C24:E24)&lt;1,0,IF(COUNT($C$6:E24)&gt;9,D24+N24,0))</f>
        <v>222</v>
      </c>
      <c r="X24">
        <f>IF(COUNT(C24:E24)&lt;1,0,IF(COUNT($C$6:E24)&gt;9,E24+N24,0))</f>
        <v>203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86</v>
      </c>
      <c r="D25">
        <v>107</v>
      </c>
      <c r="E25">
        <v>112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305</v>
      </c>
      <c r="I25">
        <f t="shared" si="5"/>
        <v>101</v>
      </c>
      <c r="J25">
        <f>_xlfn.IFS(SUM(C25:E25)&lt;1,"",SUM(C25:E25)&gt;=1,SUM($C$6:E25))</f>
        <v>5640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110</v>
      </c>
      <c r="M25">
        <f>IF(COUNT($C$6:E25)&gt;=1,TRUNC(SUM($C$6:E25)/COUNT($C$6:E25)),0)</f>
        <v>110</v>
      </c>
      <c r="N25">
        <f>IF(COUNT($C$6:E25)&lt;=6,0,TRUNC((230-M24)*0.9))</f>
        <v>107</v>
      </c>
      <c r="O25">
        <f>_xlfn.IFS(SUM(C25:E25)&lt;1,"",COUNT($C$6:E25)&gt;9,TRUNC((230-M24)*(0.9)),COUNT($C$6:E25)&lt;=9,0)</f>
        <v>107</v>
      </c>
      <c r="P25">
        <f>_xlfn.IFS(SUM(C25:E25)&lt;1,"",COUNT($C$6:E25)&gt;9,N25*3+H25,COUNT($C$6:E25)&lt;=9,0)</f>
        <v>626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193</v>
      </c>
      <c r="W25">
        <f>IF(COUNT(C25:E25)&lt;1,0,IF(COUNT($C$6:E25)&gt;9,D25+N25,0))</f>
        <v>214</v>
      </c>
      <c r="X25">
        <f>IF(COUNT(C25:E25)&lt;1,0,IF(COUNT($C$6:E25)&gt;9,E25+N25,0))</f>
        <v>219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117</v>
      </c>
      <c r="D26">
        <v>135</v>
      </c>
      <c r="E26">
        <v>124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376</v>
      </c>
      <c r="I26">
        <f t="shared" si="5"/>
        <v>125</v>
      </c>
      <c r="J26">
        <f>_xlfn.IFS(SUM(C26:E26)&lt;1,"",SUM(C26:E26)&gt;=1,SUM($C$6:E26))</f>
        <v>6016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111</v>
      </c>
      <c r="M26">
        <f>IF(COUNT($C$6:E26)&gt;=1,TRUNC(SUM($C$6:E26)/COUNT($C$6:E26)),0)</f>
        <v>111</v>
      </c>
      <c r="N26">
        <f>IF(COUNT($C$6:E26)&lt;=6,0,TRUNC((230-M25)*0.9))</f>
        <v>108</v>
      </c>
      <c r="O26">
        <f>_xlfn.IFS(SUM(C26:E26)&lt;1,"",COUNT($C$6:E26)&gt;9,TRUNC((230-M25)*(0.9)),COUNT($C$6:E26)&lt;=9,0)</f>
        <v>108</v>
      </c>
      <c r="P26">
        <f>_xlfn.IFS(SUM(C26:E26)&lt;1,"",COUNT($C$6:E26)&gt;9,N26*3+H26,COUNT($C$6:E26)&lt;=9,0)</f>
        <v>700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225</v>
      </c>
      <c r="W26">
        <f>IF(COUNT(C26:E26)&lt;1,0,IF(COUNT($C$6:E26)&gt;9,D26+N26,0))</f>
        <v>243</v>
      </c>
      <c r="X26">
        <f>IF(COUNT(C26:E26)&lt;1,0,IF(COUNT($C$6:E26)&gt;9,E26+N26,0))</f>
        <v>232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103</v>
      </c>
      <c r="D27">
        <v>97</v>
      </c>
      <c r="E27">
        <v>113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313</v>
      </c>
      <c r="I27">
        <f t="shared" si="5"/>
        <v>104</v>
      </c>
      <c r="J27">
        <f>_xlfn.IFS(SUM(C27:E27)&lt;1,"",SUM(C27:E27)&gt;=1,SUM($C$6:E27))</f>
        <v>6329</v>
      </c>
      <c r="K27">
        <f>_xlfn.IFS(COUNT(C27:E27)&lt;1,"",COUNT($C$6:E27)&gt;=1,COUNT($C$6:E27))</f>
        <v>57</v>
      </c>
      <c r="L27">
        <f>_xlfn.IFS(COUNT(C27:E27)&lt;1,"",AND(COUNT($C$6:E27)&lt;=9,$C$4&gt;1),$C$4,COUNT(C27:E27)&gt;=1,M27)</f>
        <v>111</v>
      </c>
      <c r="M27">
        <f>IF(COUNT($C$6:E27)&gt;=1,TRUNC(SUM($C$6:E27)/COUNT($C$6:E27)),0)</f>
        <v>111</v>
      </c>
      <c r="N27">
        <f>IF(COUNT($C$6:E27)&lt;=6,0,TRUNC((230-M26)*0.9))</f>
        <v>107</v>
      </c>
      <c r="O27">
        <f>_xlfn.IFS(SUM(C27:E27)&lt;1,"",COUNT($C$6:E27)&gt;9,TRUNC((230-M26)*(0.9)),COUNT($C$6:E27)&lt;=9,0)</f>
        <v>107</v>
      </c>
      <c r="P27">
        <f>_xlfn.IFS(SUM(C27:E27)&lt;1,"",COUNT($C$6:E27)&gt;9,N27*3+H27,COUNT($C$6:E27)&lt;=9,0)</f>
        <v>634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210</v>
      </c>
      <c r="W27">
        <f>IF(COUNT(C27:E27)&lt;1,0,IF(COUNT($C$6:E27)&gt;9,D27+N27,0))</f>
        <v>204</v>
      </c>
      <c r="X27">
        <f>IF(COUNT(C27:E27)&lt;1,0,IF(COUNT($C$6:E27)&gt;9,E27+N27,0))</f>
        <v>220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129</v>
      </c>
      <c r="D28">
        <v>125</v>
      </c>
      <c r="E28">
        <v>117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371</v>
      </c>
      <c r="I28">
        <f t="shared" si="5"/>
        <v>123</v>
      </c>
      <c r="J28">
        <f>_xlfn.IFS(SUM(C28:E28)&lt;1,"",SUM(C28:E28)&gt;=1,SUM($C$6:E28))</f>
        <v>6700</v>
      </c>
      <c r="K28">
        <f>_xlfn.IFS(COUNT(C28:E28)&lt;1,"",COUNT($C$6:E28)&gt;=1,COUNT($C$6:E28))</f>
        <v>60</v>
      </c>
      <c r="L28">
        <f>_xlfn.IFS(COUNT(C28:E28)&lt;1,"",AND(COUNT($C$6:E28)&lt;=9,$C$4&gt;1),$C$4,COUNT(C28:E28)&gt;=1,M28)</f>
        <v>111</v>
      </c>
      <c r="M28">
        <f>IF(COUNT($C$6:E28)&gt;=1,TRUNC(SUM($C$6:E28)/COUNT($C$6:E28)),0)</f>
        <v>111</v>
      </c>
      <c r="N28">
        <f>IF(COUNT($C$6:E28)&lt;=6,0,TRUNC((230-M27)*0.9))</f>
        <v>107</v>
      </c>
      <c r="O28">
        <f>_xlfn.IFS(SUM(C28:E28)&lt;1,"",COUNT($C$6:E28)&gt;9,TRUNC((230-M27)*(0.9)),COUNT($C$6:E28)&lt;=9,0)</f>
        <v>107</v>
      </c>
      <c r="P28">
        <f>_xlfn.IFS(SUM(C28:E28)&lt;1,"",COUNT($C$6:E28)&gt;9,N28*3+H28,COUNT($C$6:E28)&lt;=9,0)</f>
        <v>692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236</v>
      </c>
      <c r="W28">
        <f>IF(COUNT(C28:E28)&lt;1,0,IF(COUNT($C$6:E28)&gt;9,D28+N28,0))</f>
        <v>232</v>
      </c>
      <c r="X28">
        <f>IF(COUNT(C28:E28)&lt;1,0,IF(COUNT($C$6:E28)&gt;9,E28+N28,0))</f>
        <v>224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111</v>
      </c>
      <c r="N29">
        <f>IF(COUNT($C$6:E29)&lt;=6,0,TRUNC((230-M28)*0.9))</f>
        <v>107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118</v>
      </c>
      <c r="D30">
        <v>112</v>
      </c>
      <c r="E30">
        <v>117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347</v>
      </c>
      <c r="I30">
        <f t="shared" si="5"/>
        <v>115</v>
      </c>
      <c r="J30">
        <f>_xlfn.IFS(SUM(C30:E30)&lt;1,"",SUM(C30:E30)&gt;=1,SUM($C$6:E30))</f>
        <v>7047</v>
      </c>
      <c r="K30">
        <f>_xlfn.IFS(COUNT(C30:E30)&lt;1,"",COUNT($C$6:E30)&gt;=1,COUNT($C$6:E30))</f>
        <v>63</v>
      </c>
      <c r="L30">
        <f>_xlfn.IFS(COUNT(C30:E30)&lt;1,"",AND(COUNT($C$6:E30)&lt;=9,$C$4&gt;1),$C$4,COUNT(C30:E30)&gt;=1,M30)</f>
        <v>111</v>
      </c>
      <c r="M30">
        <f>IF(COUNT($C$6:E30)&gt;=1,TRUNC(SUM($C$6:E30)/COUNT($C$6:E30)),0)</f>
        <v>111</v>
      </c>
      <c r="N30">
        <f>IF(COUNT($C$6:E30)&lt;=6,0,TRUNC((230-M29)*0.9))</f>
        <v>107</v>
      </c>
      <c r="O30">
        <f>_xlfn.IFS(SUM(C30:E30)&lt;1,"",COUNT($C$6:E30)&gt;9,TRUNC((230-M29)*(0.9)),COUNT($C$6:E30)&lt;=9,0)</f>
        <v>107</v>
      </c>
      <c r="P30">
        <f>_xlfn.IFS(SUM(C30:E30)&lt;1,"",COUNT($C$6:E30)&gt;9,N30*3+H30,COUNT($C$6:E30)&lt;=9,0)</f>
        <v>668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225</v>
      </c>
      <c r="W30">
        <f>IF(COUNT(C30:E30)&lt;1,0,IF(COUNT($C$6:E30)&gt;9,D30+N30,0))</f>
        <v>219</v>
      </c>
      <c r="X30">
        <f>IF(COUNT(C30:E30)&lt;1,0,IF(COUNT($C$6:E30)&gt;9,E30+N30,0))</f>
        <v>224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102</v>
      </c>
      <c r="D31">
        <v>111</v>
      </c>
      <c r="E31">
        <v>96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309</v>
      </c>
      <c r="I31">
        <f t="shared" si="5"/>
        <v>103</v>
      </c>
      <c r="J31">
        <f>_xlfn.IFS(SUM(C31:E31)&lt;1,"",SUM(C31:E31)&gt;=1,SUM($C$6:E31))</f>
        <v>7356</v>
      </c>
      <c r="K31">
        <f>_xlfn.IFS(COUNT(C31:E31)&lt;1,"",COUNT($C$6:E31)&gt;=1,COUNT($C$6:E31))</f>
        <v>66</v>
      </c>
      <c r="L31">
        <f>_xlfn.IFS(COUNT(C31:E31)&lt;1,"",AND(COUNT($C$6:E31)&lt;=9,$C$4&gt;1),$C$4,COUNT(C31:E31)&gt;=1,M31)</f>
        <v>111</v>
      </c>
      <c r="M31">
        <f>IF(COUNT($C$6:E31)&gt;=1,TRUNC(SUM($C$6:E31)/COUNT($C$6:E31)),0)</f>
        <v>111</v>
      </c>
      <c r="N31">
        <f>IF(COUNT($C$6:E31)&lt;=6,0,TRUNC((230-M30)*0.9))</f>
        <v>107</v>
      </c>
      <c r="O31">
        <f>_xlfn.IFS(SUM(C31:E31)&lt;1,"",COUNT($C$6:E31)&gt;9,TRUNC((230-M30)*(0.9)),COUNT($C$6:E31)&lt;=9,0)</f>
        <v>107</v>
      </c>
      <c r="P31">
        <f>_xlfn.IFS(SUM(C31:E31)&lt;1,"",COUNT($C$6:E31)&gt;9,N31*3+H31,COUNT($C$6:E31)&lt;=9,0)</f>
        <v>630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209</v>
      </c>
      <c r="W31">
        <f>IF(COUNT(C31:E31)&lt;1,0,IF(COUNT($C$6:E31)&gt;9,D31+N31,0))</f>
        <v>218</v>
      </c>
      <c r="X31">
        <f>IF(COUNT(C31:E31)&lt;1,0,IF(COUNT($C$6:E31)&gt;9,E31+N31,0))</f>
        <v>203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105</v>
      </c>
      <c r="D32">
        <v>97</v>
      </c>
      <c r="E32">
        <v>90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292</v>
      </c>
      <c r="I32">
        <f t="shared" si="5"/>
        <v>97</v>
      </c>
      <c r="J32">
        <f>_xlfn.IFS(SUM(C32:E32)&lt;1,"",SUM(C32:E32)&gt;=1,SUM($C$6:E32))</f>
        <v>7648</v>
      </c>
      <c r="K32">
        <f>_xlfn.IFS(COUNT(C32:E32)&lt;1,"",COUNT($C$6:E32)&gt;=1,COUNT($C$6:E32))</f>
        <v>69</v>
      </c>
      <c r="L32">
        <f>_xlfn.IFS(COUNT(C32:E32)&lt;1,"",AND(COUNT($C$6:E32)&lt;=9,$C$4&gt;1),$C$4,COUNT(C32:E32)&gt;=1,M32)</f>
        <v>110</v>
      </c>
      <c r="M32">
        <f>IF(COUNT($C$6:E32)&gt;=1,TRUNC(SUM($C$6:E32)/COUNT($C$6:E32)),0)</f>
        <v>110</v>
      </c>
      <c r="N32">
        <f>IF(COUNT($C$6:E32)&lt;=6,0,TRUNC((230-M31)*0.9))</f>
        <v>107</v>
      </c>
      <c r="O32">
        <f>_xlfn.IFS(SUM(C32:E32)&lt;1,"",COUNT($C$6:E32)&gt;9,TRUNC((230-M31)*(0.9)),COUNT($C$6:E32)&lt;=9,0)</f>
        <v>107</v>
      </c>
      <c r="P32">
        <f>_xlfn.IFS(SUM(C32:E32)&lt;1,"",COUNT($C$6:E32)&gt;9,N32*3+H32,COUNT($C$6:E32)&lt;=9,0)</f>
        <v>613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212</v>
      </c>
      <c r="W32">
        <f>IF(COUNT(C32:E32)&lt;1,0,IF(COUNT($C$6:E32)&gt;9,D32+N32,0))</f>
        <v>204</v>
      </c>
      <c r="X32">
        <f>IF(COUNT(C32:E32)&lt;1,0,IF(COUNT($C$6:E32)&gt;9,E32+N32,0))</f>
        <v>197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109</v>
      </c>
      <c r="D33">
        <v>84</v>
      </c>
      <c r="E33">
        <v>117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310</v>
      </c>
      <c r="I33">
        <f t="shared" si="5"/>
        <v>103</v>
      </c>
      <c r="J33">
        <f>_xlfn.IFS(SUM(C33:E33)&lt;1,"",SUM(C33:E33)&gt;=1,SUM($C$6:E33))</f>
        <v>7958</v>
      </c>
      <c r="K33">
        <f>_xlfn.IFS(COUNT(C33:E33)&lt;1,"",COUNT($C$6:E33)&gt;=1,COUNT($C$6:E33))</f>
        <v>72</v>
      </c>
      <c r="L33">
        <f>_xlfn.IFS(COUNT(C33:E33)&lt;1,"",AND(COUNT($C$6:E33)&lt;=9,$C$4&gt;1),$C$4,COUNT(C33:E33)&gt;=1,M33)</f>
        <v>110</v>
      </c>
      <c r="M33">
        <f>IF(COUNT($C$6:E33)&gt;=1,TRUNC(SUM($C$6:E33)/COUNT($C$6:E33)),0)</f>
        <v>110</v>
      </c>
      <c r="N33">
        <f>IF(COUNT($C$6:E33)&lt;=6,0,TRUNC((230-M32)*0.9))</f>
        <v>108</v>
      </c>
      <c r="O33">
        <f>_xlfn.IFS(SUM(C33:E33)&lt;1,"",COUNT($C$6:E33)&gt;9,TRUNC((230-M32)*(0.9)),COUNT($C$6:E33)&lt;=9,0)</f>
        <v>108</v>
      </c>
      <c r="P33">
        <f>_xlfn.IFS(SUM(C33:E33)&lt;1,"",COUNT($C$6:E33)&gt;9,N33*3+H33,COUNT($C$6:E33)&lt;=9,0)</f>
        <v>634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217</v>
      </c>
      <c r="W33">
        <f>IF(COUNT(C33:E33)&lt;1,0,IF(COUNT($C$6:E33)&gt;9,D33+N33,0))</f>
        <v>192</v>
      </c>
      <c r="X33">
        <f>IF(COUNT(C33:E33)&lt;1,0,IF(COUNT($C$6:E33)&gt;9,E33+N33,0))</f>
        <v>225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138</v>
      </c>
      <c r="D34">
        <v>116</v>
      </c>
      <c r="E34">
        <v>126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380</v>
      </c>
      <c r="I34">
        <f t="shared" si="5"/>
        <v>126</v>
      </c>
      <c r="J34">
        <f>_xlfn.IFS(SUM(C34:E34)&lt;1,"",SUM(C34:E34)&gt;=1,SUM($C$6:E34))</f>
        <v>8338</v>
      </c>
      <c r="K34">
        <f>_xlfn.IFS(COUNT(C34:E34)&lt;1,"",COUNT($C$6:E34)&gt;=1,COUNT($C$6:E34))</f>
        <v>75</v>
      </c>
      <c r="L34">
        <f>_xlfn.IFS(COUNT(C34:E34)&lt;1,"",AND(COUNT($C$6:E34)&lt;=9,$C$4&gt;1),$C$4,COUNT(C34:E34)&gt;=1,M34)</f>
        <v>111</v>
      </c>
      <c r="M34">
        <f>IF(COUNT($C$6:E34)&gt;=1,TRUNC(SUM($C$6:E34)/COUNT($C$6:E34)),0)</f>
        <v>111</v>
      </c>
      <c r="N34">
        <f>IF(COUNT($C$6:E34)&lt;=6,0,TRUNC((230-M33)*0.9))</f>
        <v>108</v>
      </c>
      <c r="O34">
        <f>_xlfn.IFS(SUM(C34:E34)&lt;1,"",COUNT($C$6:E34)&gt;9,TRUNC((230-M33)*(0.9)),COUNT($C$6:E34)&lt;=9,0)</f>
        <v>108</v>
      </c>
      <c r="P34">
        <f>_xlfn.IFS(SUM(C34:E34)&lt;1,"",COUNT($C$6:E34)&gt;9,N34*3+H34,COUNT($C$6:E34)&lt;=9,0)</f>
        <v>704</v>
      </c>
      <c r="Q34">
        <f t="shared" si="1"/>
        <v>380</v>
      </c>
      <c r="R34" t="str">
        <f t="shared" si="2"/>
        <v xml:space="preserve"> </v>
      </c>
      <c r="S34">
        <f>IF(COUNT($C$6:E34)&gt;9,IF(P34=MAX($P$6:$P$35),P34," "),"")</f>
        <v>704</v>
      </c>
      <c r="T34">
        <f t="shared" si="3"/>
        <v>246</v>
      </c>
      <c r="V34">
        <f>IF(COUNT(C34:E34)&lt;1,0,IF(COUNT($C$6:E34)&gt;9,C34+N34,0))</f>
        <v>246</v>
      </c>
      <c r="W34">
        <f>IF(COUNT(C34:E34)&lt;1,0,IF(COUNT($C$6:E34)&gt;9,D34+N34,0))</f>
        <v>224</v>
      </c>
      <c r="X34">
        <f>IF(COUNT(C34:E34)&lt;1,0,IF(COUNT($C$6:E34)&gt;9,E34+N34,0))</f>
        <v>234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120</v>
      </c>
      <c r="D35">
        <v>110</v>
      </c>
      <c r="E35">
        <v>131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361</v>
      </c>
      <c r="I35">
        <f t="shared" si="5"/>
        <v>120</v>
      </c>
      <c r="J35">
        <f>_xlfn.IFS(SUM(C35:E35)&lt;1,"",SUM(C35:E35)&gt;=1,SUM($C$6:E35))</f>
        <v>8699</v>
      </c>
      <c r="K35">
        <f>_xlfn.IFS(COUNT(C35:E35)&lt;1,"",COUNT($C$6:E35)&gt;=1,COUNT($C$6:E35))</f>
        <v>78</v>
      </c>
      <c r="L35">
        <f>_xlfn.IFS(COUNT(C35:E35)&lt;1,"",AND(COUNT($C$6:E35)&lt;=9,$C$4&gt;1),$C$4,COUNT(C35:E35)&gt;=1,M35)</f>
        <v>111</v>
      </c>
      <c r="M35">
        <f>IF(COUNT($C$6:E35)&gt;=1,TRUNC(SUM($C$6:E35)/COUNT($C$6:E35)),0)</f>
        <v>111</v>
      </c>
      <c r="N35">
        <f>IF(COUNT($C$6:E35)&lt;=6,0,TRUNC((230-M34)*0.9))</f>
        <v>107</v>
      </c>
      <c r="O35">
        <f>_xlfn.IFS(SUM(C35:E35)&lt;1,"",COUNT($C$6:E35)&gt;9,TRUNC((230-M34)*(0.9)),COUNT($C$6:E35)&lt;=9,0)</f>
        <v>107</v>
      </c>
      <c r="P35">
        <f>_xlfn.IFS(SUM(C35:E35)&lt;1,"",COUNT($C$6:E35)&gt;9,N35*3+H35,COUNT($C$6:E35)&lt;=9,0)</f>
        <v>682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227</v>
      </c>
      <c r="W35">
        <f>IF(COUNT(C35:E35)&lt;1,0,IF(COUNT($C$6:E35)&gt;9,D35+N35,0))</f>
        <v>217</v>
      </c>
      <c r="X35">
        <f>IF(COUNT(C35:E35)&lt;1,0,IF(COUNT($C$6:E35)&gt;9,E35+N35,0))</f>
        <v>238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110.26923076923077</v>
      </c>
      <c r="D36" s="2">
        <f>(IF(COUNT(D6:D35)=0," ",(SUM(D6:D35))/COUNT(D6:D35)))</f>
        <v>109.23076923076923</v>
      </c>
      <c r="E36" s="2">
        <f>(IF(COUNT(E6:E35)=0," ",(SUM(E6:E35))/COUNT(E6:E35)))</f>
        <v>115.07692307692308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125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202</v>
      </c>
      <c r="W5">
        <f>MAX(V6:X35)</f>
        <v>260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0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0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0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0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0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0</v>
      </c>
      <c r="N15">
        <f>IF(COUNT($C$6:E15)&lt;=6,0,TRUNC((230-M14)*0.9))</f>
        <v>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0</v>
      </c>
      <c r="N16">
        <f>IF(COUNT($C$6:E16)&lt;=6,0,TRUNC((230-M15)*0.9))</f>
        <v>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0</v>
      </c>
      <c r="N17">
        <f>IF(COUNT($C$6:E17)&lt;=6,0,TRUNC((230-M16)*0.9))</f>
        <v>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0</v>
      </c>
      <c r="N18">
        <f>IF(COUNT($C$6:E18)&lt;=6,0,TRUNC((230-M17)*0.9))</f>
        <v>0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/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0</v>
      </c>
      <c r="N19">
        <f>IF(COUNT($C$6:E19)&lt;=6,0,TRUNC((230-M18)*0.9))</f>
        <v>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0</v>
      </c>
      <c r="N20">
        <f>IF(COUNT($C$6:E20)&lt;=6,0,TRUNC((230-M19)*0.9))</f>
        <v>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/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0</v>
      </c>
      <c r="N21">
        <f>IF(COUNT($C$6:E21)&lt;=6,0,TRUNC((230-M20)*0.9))</f>
        <v>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/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0</v>
      </c>
      <c r="N22">
        <f>IF(COUNT($C$6:E22)&lt;=6,0,TRUNC((230-M21)*0.9))</f>
        <v>0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/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0</v>
      </c>
      <c r="N23">
        <f>IF(COUNT($C$6:E23)&lt;=6,0,TRUNC((230-M22)*0.9))</f>
        <v>0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/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0</v>
      </c>
      <c r="N24">
        <f>IF(COUNT($C$6:E24)&lt;=6,0,TRUNC((230-M23)*0.9))</f>
        <v>0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/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152</v>
      </c>
      <c r="D25">
        <v>183</v>
      </c>
      <c r="E25">
        <v>177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512</v>
      </c>
      <c r="I25">
        <f t="shared" si="5"/>
        <v>170</v>
      </c>
      <c r="J25">
        <f>_xlfn.IFS(SUM(C25:E25)&lt;1,"",SUM(C25:E25)&gt;=1,SUM($C$6:E25))</f>
        <v>512</v>
      </c>
      <c r="K25">
        <f>_xlfn.IFS(COUNT(C25:E25)&lt;1,"",COUNT($C$6:E25)&gt;=1,COUNT($C$6:E25))</f>
        <v>3</v>
      </c>
      <c r="L25">
        <f>_xlfn.IFS(COUNT(C25:E25)&lt;1,"",AND(COUNT($C$6:E25)&lt;=9,$C$4&gt;1),$C$4,COUNT(C25:E25)&gt;=1,M25)</f>
        <v>170</v>
      </c>
      <c r="M25">
        <f>IF(COUNT($C$6:E25)&gt;=1,TRUNC(SUM($C$6:E25)/COUNT($C$6:E25)),0)</f>
        <v>170</v>
      </c>
      <c r="N25">
        <f>IF(COUNT($C$6:E25)&lt;=6,0,TRUNC((230-M24)*0.9))</f>
        <v>0</v>
      </c>
      <c r="O25">
        <f>_xlfn.IFS(SUM(C25:E25)&lt;1,"",COUNT($C$6:E25)&gt;9,TRUNC((230-M24)*(0.9)),COUNT($C$6:E25)&lt;=9,0)</f>
        <v>0</v>
      </c>
      <c r="P25">
        <f>_xlfn.IFS(SUM(C25:E25)&lt;1,"",COUNT($C$6:E25)&gt;9,N25*3+H25,COUNT($C$6:E25)&lt;=9,0)</f>
        <v>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/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156</v>
      </c>
      <c r="D26">
        <v>170</v>
      </c>
      <c r="E26">
        <v>179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505</v>
      </c>
      <c r="I26">
        <f t="shared" si="5"/>
        <v>168</v>
      </c>
      <c r="J26">
        <f>_xlfn.IFS(SUM(C26:E26)&lt;1,"",SUM(C26:E26)&gt;=1,SUM($C$6:E26))</f>
        <v>1017</v>
      </c>
      <c r="K26">
        <f>_xlfn.IFS(COUNT(C26:E26)&lt;1,"",COUNT($C$6:E26)&gt;=1,COUNT($C$6:E26))</f>
        <v>6</v>
      </c>
      <c r="L26">
        <f>_xlfn.IFS(COUNT(C26:E26)&lt;1,"",AND(COUNT($C$6:E26)&lt;=9,$C$4&gt;1),$C$4,COUNT(C26:E26)&gt;=1,M26)</f>
        <v>169</v>
      </c>
      <c r="M26">
        <f>IF(COUNT($C$6:E26)&gt;=1,TRUNC(SUM($C$6:E26)/COUNT($C$6:E26)),0)</f>
        <v>169</v>
      </c>
      <c r="N26">
        <f>IF(COUNT($C$6:E26)&lt;=6,0,TRUNC((230-M25)*0.9))</f>
        <v>0</v>
      </c>
      <c r="O26">
        <f>_xlfn.IFS(SUM(C26:E26)&lt;1,"",COUNT($C$6:E26)&gt;9,TRUNC((230-M25)*(0.9)),COUNT($C$6:E26)&lt;=9,0)</f>
        <v>0</v>
      </c>
      <c r="P26">
        <f>_xlfn.IFS(SUM(C26:E26)&lt;1,"",COUNT($C$6:E26)&gt;9,N26*3+H26,COUNT($C$6:E26)&lt;=9,0)</f>
        <v>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/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202</v>
      </c>
      <c r="D27">
        <v>166</v>
      </c>
      <c r="E27">
        <v>188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556</v>
      </c>
      <c r="I27">
        <f t="shared" si="5"/>
        <v>185</v>
      </c>
      <c r="J27">
        <f>_xlfn.IFS(SUM(C27:E27)&lt;1,"",SUM(C27:E27)&gt;=1,SUM($C$6:E27))</f>
        <v>1573</v>
      </c>
      <c r="K27">
        <f>_xlfn.IFS(COUNT(C27:E27)&lt;1,"",COUNT($C$6:E27)&gt;=1,COUNT($C$6:E27))</f>
        <v>9</v>
      </c>
      <c r="L27">
        <f>_xlfn.IFS(COUNT(C27:E27)&lt;1,"",AND(COUNT($C$6:E27)&lt;=9,$C$4&gt;1),$C$4,COUNT(C27:E27)&gt;=1,M27)</f>
        <v>174</v>
      </c>
      <c r="M27">
        <f>IF(COUNT($C$6:E27)&gt;=1,TRUNC(SUM($C$6:E27)/COUNT($C$6:E27)),0)</f>
        <v>174</v>
      </c>
      <c r="N27">
        <f>IF(COUNT($C$6:E27)&lt;=6,0,TRUNC((230-M26)*0.9))</f>
        <v>54</v>
      </c>
      <c r="O27">
        <f>_xlfn.IFS(SUM(C27:E27)&lt;1,"",COUNT($C$6:E27)&gt;9,TRUNC((230-M26)*(0.9)),COUNT($C$6:E27)&lt;=9,0)</f>
        <v>0</v>
      </c>
      <c r="P27">
        <f>_xlfn.IFS(SUM(C27:E27)&lt;1,"",COUNT($C$6:E27)&gt;9,N27*3+H27,COUNT($C$6:E27)&lt;=9,0)</f>
        <v>0</v>
      </c>
      <c r="Q27">
        <f t="shared" si="1"/>
        <v>556</v>
      </c>
      <c r="R27">
        <f t="shared" si="2"/>
        <v>202</v>
      </c>
      <c r="S27" t="str">
        <f>IF(COUNT($C$6:E27)&gt;9,IF(P27=MAX($P$6:$P$35),P27," "),"")</f>
        <v/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170</v>
      </c>
      <c r="D28">
        <v>152</v>
      </c>
      <c r="E28">
        <v>122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444</v>
      </c>
      <c r="I28">
        <f t="shared" si="5"/>
        <v>148</v>
      </c>
      <c r="J28">
        <f>_xlfn.IFS(SUM(C28:E28)&lt;1,"",SUM(C28:E28)&gt;=1,SUM($C$6:E28))</f>
        <v>2017</v>
      </c>
      <c r="K28">
        <f>_xlfn.IFS(COUNT(C28:E28)&lt;1,"",COUNT($C$6:E28)&gt;=1,COUNT($C$6:E28))</f>
        <v>12</v>
      </c>
      <c r="L28">
        <f>_xlfn.IFS(COUNT(C28:E28)&lt;1,"",AND(COUNT($C$6:E28)&lt;=9,$C$4&gt;1),$C$4,COUNT(C28:E28)&gt;=1,M28)</f>
        <v>168</v>
      </c>
      <c r="M28">
        <f>IF(COUNT($C$6:E28)&gt;=1,TRUNC(SUM($C$6:E28)/COUNT($C$6:E28)),0)</f>
        <v>168</v>
      </c>
      <c r="N28">
        <f>IF(COUNT($C$6:E28)&lt;=6,0,TRUNC((230-M27)*0.9))</f>
        <v>50</v>
      </c>
      <c r="O28">
        <f>_xlfn.IFS(SUM(C28:E28)&lt;1,"",COUNT($C$6:E28)&gt;9,TRUNC((230-M27)*(0.9)),COUNT($C$6:E28)&lt;=9,0)</f>
        <v>50</v>
      </c>
      <c r="P28">
        <f>_xlfn.IFS(SUM(C28:E28)&lt;1,"",COUNT($C$6:E28)&gt;9,N28*3+H28,COUNT($C$6:E28)&lt;=9,0)</f>
        <v>594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220</v>
      </c>
      <c r="W28">
        <f>IF(COUNT(C28:E28)&lt;1,0,IF(COUNT($C$6:E28)&gt;9,D28+N28,0))</f>
        <v>202</v>
      </c>
      <c r="X28">
        <f>IF(COUNT(C28:E28)&lt;1,0,IF(COUNT($C$6:E28)&gt;9,E28+N28,0))</f>
        <v>172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179</v>
      </c>
      <c r="D29">
        <v>144</v>
      </c>
      <c r="E29">
        <v>156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479</v>
      </c>
      <c r="I29">
        <f t="shared" si="5"/>
        <v>159</v>
      </c>
      <c r="J29">
        <f>_xlfn.IFS(SUM(C29:E29)&lt;1,"",SUM(C29:E29)&gt;=1,SUM($C$6:E29))</f>
        <v>2496</v>
      </c>
      <c r="K29">
        <f>_xlfn.IFS(COUNT(C29:E29)&lt;1,"",COUNT($C$6:E29)&gt;=1,COUNT($C$6:E29))</f>
        <v>15</v>
      </c>
      <c r="L29">
        <f>_xlfn.IFS(COUNT(C29:E29)&lt;1,"",AND(COUNT($C$6:E29)&lt;=9,$C$4&gt;1),$C$4,COUNT(C29:E29)&gt;=1,M29)</f>
        <v>166</v>
      </c>
      <c r="M29">
        <f>IF(COUNT($C$6:E29)&gt;=1,TRUNC(SUM($C$6:E29)/COUNT($C$6:E29)),0)</f>
        <v>166</v>
      </c>
      <c r="N29">
        <f>IF(COUNT($C$6:E29)&lt;=6,0,TRUNC((230-M28)*0.9))</f>
        <v>55</v>
      </c>
      <c r="O29">
        <f>_xlfn.IFS(SUM(C29:E29)&lt;1,"",COUNT($C$6:E29)&gt;9,TRUNC((230-M28)*(0.9)),COUNT($C$6:E29)&lt;=9,0)</f>
        <v>55</v>
      </c>
      <c r="P29">
        <f>_xlfn.IFS(SUM(C29:E29)&lt;1,"",COUNT($C$6:E29)&gt;9,N29*3+H29,COUNT($C$6:E29)&lt;=9,0)</f>
        <v>644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234</v>
      </c>
      <c r="W29">
        <f>IF(COUNT(C29:E29)&lt;1,0,IF(COUNT($C$6:E29)&gt;9,D29+N29,0))</f>
        <v>199</v>
      </c>
      <c r="X29">
        <f>IF(COUNT(C29:E29)&lt;1,0,IF(COUNT($C$6:E29)&gt;9,E29+N29,0))</f>
        <v>211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166</v>
      </c>
      <c r="N30">
        <f>IF(COUNT($C$6:E30)&lt;=6,0,TRUNC((230-M29)*0.9))</f>
        <v>57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166</v>
      </c>
      <c r="N31">
        <f>IF(COUNT($C$6:E31)&lt;=6,0,TRUNC((230-M30)*0.9))</f>
        <v>57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155</v>
      </c>
      <c r="D32">
        <v>148</v>
      </c>
      <c r="E32">
        <v>146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449</v>
      </c>
      <c r="I32">
        <f t="shared" si="5"/>
        <v>149</v>
      </c>
      <c r="J32">
        <f>_xlfn.IFS(SUM(C32:E32)&lt;1,"",SUM(C32:E32)&gt;=1,SUM($C$6:E32))</f>
        <v>2945</v>
      </c>
      <c r="K32">
        <f>_xlfn.IFS(COUNT(C32:E32)&lt;1,"",COUNT($C$6:E32)&gt;=1,COUNT($C$6:E32))</f>
        <v>18</v>
      </c>
      <c r="L32">
        <f>_xlfn.IFS(COUNT(C32:E32)&lt;1,"",AND(COUNT($C$6:E32)&lt;=9,$C$4&gt;1),$C$4,COUNT(C32:E32)&gt;=1,M32)</f>
        <v>163</v>
      </c>
      <c r="M32">
        <f>IF(COUNT($C$6:E32)&gt;=1,TRUNC(SUM($C$6:E32)/COUNT($C$6:E32)),0)</f>
        <v>163</v>
      </c>
      <c r="N32">
        <f>IF(COUNT($C$6:E32)&lt;=6,0,TRUNC((230-M31)*0.9))</f>
        <v>57</v>
      </c>
      <c r="O32">
        <f>_xlfn.IFS(SUM(C32:E32)&lt;1,"",COUNT($C$6:E32)&gt;9,TRUNC((230-M31)*(0.9)),COUNT($C$6:E32)&lt;=9,0)</f>
        <v>57</v>
      </c>
      <c r="P32">
        <f>_xlfn.IFS(SUM(C32:E32)&lt;1,"",COUNT($C$6:E32)&gt;9,N32*3+H32,COUNT($C$6:E32)&lt;=9,0)</f>
        <v>620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212</v>
      </c>
      <c r="W32">
        <f>IF(COUNT(C32:E32)&lt;1,0,IF(COUNT($C$6:E32)&gt;9,D32+N32,0))</f>
        <v>205</v>
      </c>
      <c r="X32">
        <f>IF(COUNT(C32:E32)&lt;1,0,IF(COUNT($C$6:E32)&gt;9,E32+N32,0))</f>
        <v>203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158</v>
      </c>
      <c r="D33">
        <v>164</v>
      </c>
      <c r="E33">
        <v>200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522</v>
      </c>
      <c r="I33">
        <f t="shared" si="5"/>
        <v>174</v>
      </c>
      <c r="J33">
        <f>_xlfn.IFS(SUM(C33:E33)&lt;1,"",SUM(C33:E33)&gt;=1,SUM($C$6:E33))</f>
        <v>3467</v>
      </c>
      <c r="K33">
        <f>_xlfn.IFS(COUNT(C33:E33)&lt;1,"",COUNT($C$6:E33)&gt;=1,COUNT($C$6:E33))</f>
        <v>21</v>
      </c>
      <c r="L33">
        <f>_xlfn.IFS(COUNT(C33:E33)&lt;1,"",AND(COUNT($C$6:E33)&lt;=9,$C$4&gt;1),$C$4,COUNT(C33:E33)&gt;=1,M33)</f>
        <v>165</v>
      </c>
      <c r="M33">
        <f>IF(COUNT($C$6:E33)&gt;=1,TRUNC(SUM($C$6:E33)/COUNT($C$6:E33)),0)</f>
        <v>165</v>
      </c>
      <c r="N33">
        <f>IF(COUNT($C$6:E33)&lt;=6,0,TRUNC((230-M32)*0.9))</f>
        <v>60</v>
      </c>
      <c r="O33">
        <f>_xlfn.IFS(SUM(C33:E33)&lt;1,"",COUNT($C$6:E33)&gt;9,TRUNC((230-M32)*(0.9)),COUNT($C$6:E33)&lt;=9,0)</f>
        <v>60</v>
      </c>
      <c r="P33">
        <f>_xlfn.IFS(SUM(C33:E33)&lt;1,"",COUNT($C$6:E33)&gt;9,N33*3+H33,COUNT($C$6:E33)&lt;=9,0)</f>
        <v>702</v>
      </c>
      <c r="Q33" t="str">
        <f t="shared" si="1"/>
        <v xml:space="preserve"> </v>
      </c>
      <c r="R33" t="str">
        <f t="shared" si="2"/>
        <v xml:space="preserve"> </v>
      </c>
      <c r="S33">
        <f>IF(COUNT($C$6:E33)&gt;9,IF(P33=MAX($P$6:$P$35),P33," "),"")</f>
        <v>702</v>
      </c>
      <c r="T33">
        <f t="shared" si="3"/>
        <v>260</v>
      </c>
      <c r="V33">
        <f>IF(COUNT(C33:E33)&lt;1,0,IF(COUNT($C$6:E33)&gt;9,C33+N33,0))</f>
        <v>218</v>
      </c>
      <c r="W33">
        <f>IF(COUNT(C33:E33)&lt;1,0,IF(COUNT($C$6:E33)&gt;9,D33+N33,0))</f>
        <v>224</v>
      </c>
      <c r="X33">
        <f>IF(COUNT(C33:E33)&lt;1,0,IF(COUNT($C$6:E33)&gt;9,E33+N33,0))</f>
        <v>260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166</v>
      </c>
      <c r="D34">
        <v>188</v>
      </c>
      <c r="E34">
        <v>146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500</v>
      </c>
      <c r="I34">
        <f t="shared" si="5"/>
        <v>166</v>
      </c>
      <c r="J34">
        <f>_xlfn.IFS(SUM(C34:E34)&lt;1,"",SUM(C34:E34)&gt;=1,SUM($C$6:E34))</f>
        <v>3967</v>
      </c>
      <c r="K34">
        <f>_xlfn.IFS(COUNT(C34:E34)&lt;1,"",COUNT($C$6:E34)&gt;=1,COUNT($C$6:E34))</f>
        <v>24</v>
      </c>
      <c r="L34">
        <f>_xlfn.IFS(COUNT(C34:E34)&lt;1,"",AND(COUNT($C$6:E34)&lt;=9,$C$4&gt;1),$C$4,COUNT(C34:E34)&gt;=1,M34)</f>
        <v>165</v>
      </c>
      <c r="M34">
        <f>IF(COUNT($C$6:E34)&gt;=1,TRUNC(SUM($C$6:E34)/COUNT($C$6:E34)),0)</f>
        <v>165</v>
      </c>
      <c r="N34">
        <f>IF(COUNT($C$6:E34)&lt;=6,0,TRUNC((230-M33)*0.9))</f>
        <v>58</v>
      </c>
      <c r="O34">
        <f>_xlfn.IFS(SUM(C34:E34)&lt;1,"",COUNT($C$6:E34)&gt;9,TRUNC((230-M33)*(0.9)),COUNT($C$6:E34)&lt;=9,0)</f>
        <v>58</v>
      </c>
      <c r="P34">
        <f>_xlfn.IFS(SUM(C34:E34)&lt;1,"",COUNT($C$6:E34)&gt;9,N34*3+H34,COUNT($C$6:E34)&lt;=9,0)</f>
        <v>674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224</v>
      </c>
      <c r="W34">
        <f>IF(COUNT(C34:E34)&lt;1,0,IF(COUNT($C$6:E34)&gt;9,D34+N34,0))</f>
        <v>246</v>
      </c>
      <c r="X34">
        <f>IF(COUNT(C34:E34)&lt;1,0,IF(COUNT($C$6:E34)&gt;9,E34+N34,0))</f>
        <v>204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157</v>
      </c>
      <c r="D35">
        <v>160</v>
      </c>
      <c r="E35">
        <v>158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475</v>
      </c>
      <c r="I35">
        <f t="shared" si="5"/>
        <v>158</v>
      </c>
      <c r="J35">
        <f>_xlfn.IFS(SUM(C35:E35)&lt;1,"",SUM(C35:E35)&gt;=1,SUM($C$6:E35))</f>
        <v>4442</v>
      </c>
      <c r="K35">
        <f>_xlfn.IFS(COUNT(C35:E35)&lt;1,"",COUNT($C$6:E35)&gt;=1,COUNT($C$6:E35))</f>
        <v>27</v>
      </c>
      <c r="L35">
        <f>_xlfn.IFS(COUNT(C35:E35)&lt;1,"",AND(COUNT($C$6:E35)&lt;=9,$C$4&gt;1),$C$4,COUNT(C35:E35)&gt;=1,M35)</f>
        <v>164</v>
      </c>
      <c r="M35">
        <f>IF(COUNT($C$6:E35)&gt;=1,TRUNC(SUM($C$6:E35)/COUNT($C$6:E35)),0)</f>
        <v>164</v>
      </c>
      <c r="N35">
        <f>IF(COUNT($C$6:E35)&lt;=6,0,TRUNC((230-M34)*0.9))</f>
        <v>58</v>
      </c>
      <c r="O35">
        <f>_xlfn.IFS(SUM(C35:E35)&lt;1,"",COUNT($C$6:E35)&gt;9,TRUNC((230-M34)*(0.9)),COUNT($C$6:E35)&lt;=9,0)</f>
        <v>58</v>
      </c>
      <c r="P35">
        <f>_xlfn.IFS(SUM(C35:E35)&lt;1,"",COUNT($C$6:E35)&gt;9,N35*3+H35,COUNT($C$6:E35)&lt;=9,0)</f>
        <v>649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215</v>
      </c>
      <c r="W35">
        <f>IF(COUNT(C35:E35)&lt;1,0,IF(COUNT($C$6:E35)&gt;9,D35+N35,0))</f>
        <v>218</v>
      </c>
      <c r="X35">
        <f>IF(COUNT(C35:E35)&lt;1,0,IF(COUNT($C$6:E35)&gt;9,E35+N35,0))</f>
        <v>216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166.11111111111111</v>
      </c>
      <c r="D36" s="2">
        <f>(IF(COUNT(D6:D35)=0," ",(SUM(D6:D35))/COUNT(D6:D35)))</f>
        <v>163.88888888888889</v>
      </c>
      <c r="E36" s="2">
        <f>(IF(COUNT(E6:E35)=0," ",(SUM(E6:E35))/COUNT(E6:E35)))</f>
        <v>163.55555555555554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67E7-7A7E-45F3-97CB-85E70DC5D952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106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153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224</v>
      </c>
      <c r="W5">
        <f>MAX(V6:X35)</f>
        <v>284</v>
      </c>
    </row>
    <row r="6" spans="1:29" x14ac:dyDescent="0.2">
      <c r="A6" t="s">
        <v>7</v>
      </c>
      <c r="B6" s="7">
        <f>Calendar!B6</f>
        <v>43348</v>
      </c>
      <c r="C6">
        <v>177</v>
      </c>
      <c r="D6">
        <v>157</v>
      </c>
      <c r="E6">
        <v>156</v>
      </c>
      <c r="H6">
        <f t="shared" ref="H6:H35" si="0">IF(COUNT(C6:E6)&lt;1," ",SUM(C6:E6))</f>
        <v>490</v>
      </c>
      <c r="I6">
        <f>IF(COUNT(C6:E6)&lt;1," ",TRUNC(H6/COUNT(C6:E6)))</f>
        <v>163</v>
      </c>
      <c r="J6">
        <f>_xlfn.IFS(SUM(C6:E6)&lt;1,"",SUM(C6:E6)&gt;=1,SUM($C$6:E6))</f>
        <v>490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153</v>
      </c>
      <c r="M6">
        <f>IF(COUNT($C$6:E6)&gt;=1,TRUNC(SUM($C$6:E6)/COUNT($C$6:E6)),0)</f>
        <v>163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D7">
        <v>134</v>
      </c>
      <c r="E7">
        <v>166</v>
      </c>
      <c r="H7">
        <f t="shared" si="0"/>
        <v>300</v>
      </c>
      <c r="I7">
        <f t="shared" ref="I7:I35" si="5">IF(COUNT(C7:E7)&lt;1," ",TRUNC(H7/COUNT(C7:E7)))</f>
        <v>150</v>
      </c>
      <c r="J7">
        <f>_xlfn.IFS(SUM(C7:E7)&lt;1,"",SUM(C7:E7)&gt;=1,SUM($C$6:E7))</f>
        <v>790</v>
      </c>
      <c r="K7">
        <f>_xlfn.IFS(COUNT(C7:E7)&lt;1,"",COUNT($C$6:E7)&gt;=1,COUNT($C$6:E7))</f>
        <v>5</v>
      </c>
      <c r="L7">
        <f>_xlfn.IFS(COUNT(C7:E7)&lt;1,"",AND(COUNT($C$6:E7)&lt;=9,$C$4&gt;1),$C$4,COUNT(C7:E7)&gt;=1,M7)</f>
        <v>153</v>
      </c>
      <c r="M7">
        <f>IF(COUNT($C$6:E7)&gt;=1,TRUNC(SUM($C$6:E7)/COUNT($C$6:E7)),0)</f>
        <v>158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183</v>
      </c>
      <c r="D8">
        <v>181</v>
      </c>
      <c r="E8">
        <v>138</v>
      </c>
      <c r="H8">
        <f t="shared" si="0"/>
        <v>502</v>
      </c>
      <c r="I8">
        <f t="shared" si="5"/>
        <v>167</v>
      </c>
      <c r="J8">
        <f>_xlfn.IFS(SUM(C8:E8)&lt;1,"",SUM(C8:E8)&gt;=1,SUM($C$6:E8))</f>
        <v>1292</v>
      </c>
      <c r="K8">
        <f>_xlfn.IFS(COUNT(C8:E8)&lt;1,"",COUNT($C$6:E8)&gt;=1,COUNT($C$6:E8))</f>
        <v>8</v>
      </c>
      <c r="L8">
        <f>_xlfn.IFS(COUNT(C8:E8)&lt;1,"",AND(COUNT($C$6:E8)&lt;=9,$C$4&gt;1),$C$4,COUNT(C8:E8)&gt;=1,M8)</f>
        <v>153</v>
      </c>
      <c r="M8">
        <f>IF(COUNT($C$6:E8)&gt;=1,TRUNC(SUM($C$6:E8)/COUNT($C$6:E8)),0)</f>
        <v>161</v>
      </c>
      <c r="N8">
        <f>IF(COUNT($C$6:E8)&lt;=6,0,TRUNC((230-M7)*0.9))</f>
        <v>64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140</v>
      </c>
      <c r="D9">
        <v>201</v>
      </c>
      <c r="E9">
        <v>192</v>
      </c>
      <c r="H9">
        <f t="shared" si="0"/>
        <v>533</v>
      </c>
      <c r="I9">
        <f t="shared" si="5"/>
        <v>177</v>
      </c>
      <c r="J9">
        <f>_xlfn.IFS(SUM(C9:E9)&lt;1,"",SUM(C9:E9)&gt;=1,SUM($C$6:E9))</f>
        <v>1825</v>
      </c>
      <c r="K9">
        <f>_xlfn.IFS(COUNT(C9:E9)&lt;1,"",COUNT($C$6:E9)&gt;=1,COUNT($C$6:E9))</f>
        <v>11</v>
      </c>
      <c r="L9">
        <f>_xlfn.IFS(COUNT(C9:E9)&lt;1,"",AND(COUNT($C$6:E9)&lt;=9,$C$4&gt;1),$C$4,COUNT(C9:E9)&gt;=1,M9)</f>
        <v>165</v>
      </c>
      <c r="M9">
        <f>IF(COUNT($C$6:E9)&gt;=1,TRUNC(SUM($C$6:E9)/COUNT($C$6:E9)),0)</f>
        <v>165</v>
      </c>
      <c r="N9">
        <f>IF(COUNT($C$6:E9)&lt;=6,0,TRUNC((230-M8)*0.9))</f>
        <v>62</v>
      </c>
      <c r="O9">
        <f>_xlfn.IFS(SUM(C9:E9)&lt;1,"",COUNT($C$6:E9)&gt;9,TRUNC((230-M8)*(0.9)),COUNT($C$6:E9)&lt;=9,0)</f>
        <v>62</v>
      </c>
      <c r="P9">
        <f>_xlfn.IFS(SUM(C9:E9)&lt;1,"",COUNT($C$6:E9)&gt;9,N9*3+H9,COUNT($C$6:E9)&lt;=9,0)</f>
        <v>719</v>
      </c>
      <c r="Q9">
        <f t="shared" si="1"/>
        <v>533</v>
      </c>
      <c r="R9" t="str">
        <f t="shared" si="2"/>
        <v xml:space="preserve"> </v>
      </c>
      <c r="S9">
        <f>IF(COUNT($C$6:E9)&gt;9,IF(P9=MAX($P$6:$P$35),P9," "),"")</f>
        <v>719</v>
      </c>
      <c r="T9" t="str">
        <f t="shared" si="3"/>
        <v xml:space="preserve"> </v>
      </c>
      <c r="V9">
        <f>IF(COUNT(C9:E9)&lt;1,0,IF(COUNT($C$6:E9)&gt;9,C9+N9,0))</f>
        <v>202</v>
      </c>
      <c r="W9">
        <f>IF(COUNT(C9:E9)&lt;1,0,IF(COUNT($C$6:E9)&gt;9,D9+N9,0))</f>
        <v>263</v>
      </c>
      <c r="X9">
        <f>IF(COUNT(C9:E9)&lt;1,0,IF(COUNT($C$6:E9)&gt;9,E9+N9,0))</f>
        <v>254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155</v>
      </c>
      <c r="D10">
        <v>176</v>
      </c>
      <c r="E10">
        <v>141</v>
      </c>
      <c r="F10" t="str">
        <f>IF(COUNT(C10:E10)&lt;1," ",IF(AND(C10&gt;M9,D10&gt;M9,E10&gt;M9,COUNT($C$6:E9)&gt;=12),"*"," "))</f>
        <v xml:space="preserve"> </v>
      </c>
      <c r="H10">
        <f t="shared" si="0"/>
        <v>472</v>
      </c>
      <c r="I10">
        <f t="shared" si="5"/>
        <v>157</v>
      </c>
      <c r="J10">
        <f>_xlfn.IFS(SUM(C10:E10)&lt;1,"",SUM(C10:E10)&gt;=1,SUM($C$6:E10))</f>
        <v>2297</v>
      </c>
      <c r="K10">
        <f>_xlfn.IFS(COUNT(C10:E10)&lt;1,"",COUNT($C$6:E10)&gt;=1,COUNT($C$6:E10))</f>
        <v>14</v>
      </c>
      <c r="L10">
        <f>_xlfn.IFS(COUNT(C10:E10)&lt;1,"",AND(COUNT($C$6:E10)&lt;=9,$C$4&gt;1),$C$4,COUNT(C10:E10)&gt;=1,M10)</f>
        <v>164</v>
      </c>
      <c r="M10">
        <f>IF(COUNT($C$6:E10)&gt;=1,TRUNC(SUM($C$6:E10)/COUNT($C$6:E10)),0)</f>
        <v>164</v>
      </c>
      <c r="N10">
        <f>IF(COUNT($C$6:E10)&lt;=6,0,TRUNC((230-M9)*0.9))</f>
        <v>58</v>
      </c>
      <c r="O10">
        <f>_xlfn.IFS(SUM(C10:E10)&lt;1,"",COUNT($C$6:E10)&gt;9,TRUNC((230-M9)*(0.9)),COUNT($C$6:E10)&lt;=9,0)</f>
        <v>58</v>
      </c>
      <c r="P10">
        <f>_xlfn.IFS(SUM(C10:E10)&lt;1,"",COUNT($C$6:E10)&gt;9,N10*3+H10,COUNT($C$6:E10)&lt;=9,0)</f>
        <v>646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213</v>
      </c>
      <c r="W10">
        <f>IF(COUNT(C10:E10)&lt;1,0,IF(COUNT($C$6:E10)&gt;9,D10+N10,0))</f>
        <v>234</v>
      </c>
      <c r="X10">
        <f>IF(COUNT(C10:E10)&lt;1,0,IF(COUNT($C$6:E10)&gt;9,E10+N10,0))</f>
        <v>199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168</v>
      </c>
      <c r="D11">
        <v>134</v>
      </c>
      <c r="E11">
        <v>146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448</v>
      </c>
      <c r="I11">
        <f t="shared" si="5"/>
        <v>149</v>
      </c>
      <c r="J11">
        <f>_xlfn.IFS(SUM(C11:E11)&lt;1,"",SUM(C11:E11)&gt;=1,SUM($C$6:E11))</f>
        <v>2745</v>
      </c>
      <c r="K11">
        <f>_xlfn.IFS(COUNT(C11:E11)&lt;1,"",COUNT($C$6:E11)&gt;=1,COUNT($C$6:E11))</f>
        <v>17</v>
      </c>
      <c r="L11">
        <f>_xlfn.IFS(COUNT(C11:E11)&lt;1,"",AND(COUNT($C$6:E11)&lt;=9,$C$4&gt;1),$C$4,COUNT(C11:E11)&gt;=1,M11)</f>
        <v>161</v>
      </c>
      <c r="M11">
        <f>IF(COUNT($C$6:E11)&gt;=1,TRUNC(SUM($C$6:E11)/COUNT($C$6:E11)),0)</f>
        <v>161</v>
      </c>
      <c r="N11">
        <f>IF(COUNT($C$6:E11)&lt;=6,0,TRUNC((230-M10)*0.9))</f>
        <v>59</v>
      </c>
      <c r="O11">
        <f>_xlfn.IFS(SUM(C11:E11)&lt;1,"",COUNT($C$6:E11)&gt;9,TRUNC((230-M10)*(0.9)),COUNT($C$6:E11)&lt;=9,0)</f>
        <v>59</v>
      </c>
      <c r="P11">
        <f>_xlfn.IFS(SUM(C11:E11)&lt;1,"",COUNT($C$6:E11)&gt;9,N11*3+H11,COUNT($C$6:E11)&lt;=9,0)</f>
        <v>625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227</v>
      </c>
      <c r="W11">
        <f>IF(COUNT(C11:E11)&lt;1,0,IF(COUNT($C$6:E11)&gt;9,D11+N11,0))</f>
        <v>193</v>
      </c>
      <c r="X11">
        <f>IF(COUNT(C11:E11)&lt;1,0,IF(COUNT($C$6:E11)&gt;9,E11+N11,0))</f>
        <v>205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159</v>
      </c>
      <c r="D12">
        <v>183</v>
      </c>
      <c r="E12">
        <v>190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532</v>
      </c>
      <c r="I12">
        <f t="shared" si="5"/>
        <v>177</v>
      </c>
      <c r="J12">
        <f>_xlfn.IFS(SUM(C12:E12)&lt;1,"",SUM(C12:E12)&gt;=1,SUM($C$6:E12))</f>
        <v>3277</v>
      </c>
      <c r="K12">
        <f>_xlfn.IFS(COUNT(C12:E12)&lt;1,"",COUNT($C$6:E12)&gt;=1,COUNT($C$6:E12))</f>
        <v>20</v>
      </c>
      <c r="L12">
        <f>_xlfn.IFS(COUNT(C12:E12)&lt;1,"",AND(COUNT($C$6:E12)&lt;=9,$C$4&gt;1),$C$4,COUNT(C12:E12)&gt;=1,M12)</f>
        <v>163</v>
      </c>
      <c r="M12">
        <f>IF(COUNT($C$6:E12)&gt;=1,TRUNC(SUM($C$6:E12)/COUNT($C$6:E12)),0)</f>
        <v>163</v>
      </c>
      <c r="N12">
        <f>IF(COUNT($C$6:E12)&lt;=6,0,TRUNC((230-M11)*0.9))</f>
        <v>62</v>
      </c>
      <c r="O12">
        <f>_xlfn.IFS(SUM(C12:E12)&lt;1,"",COUNT($C$6:E12)&gt;9,TRUNC((230-M11)*(0.9)),COUNT($C$6:E12)&lt;=9,0)</f>
        <v>62</v>
      </c>
      <c r="P12">
        <f>_xlfn.IFS(SUM(C12:E12)&lt;1,"",COUNT($C$6:E12)&gt;9,N12*3+H12,COUNT($C$6:E12)&lt;=9,0)</f>
        <v>718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221</v>
      </c>
      <c r="W12">
        <f>IF(COUNT(C12:E12)&lt;1,0,IF(COUNT($C$6:E12)&gt;9,D12+N12,0))</f>
        <v>245</v>
      </c>
      <c r="X12">
        <f>IF(COUNT(C12:E12)&lt;1,0,IF(COUNT($C$6:E12)&gt;9,E12+N12,0))</f>
        <v>252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148</v>
      </c>
      <c r="D13">
        <v>118</v>
      </c>
      <c r="E13">
        <v>224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490</v>
      </c>
      <c r="I13">
        <f t="shared" si="5"/>
        <v>163</v>
      </c>
      <c r="J13">
        <f>_xlfn.IFS(SUM(C13:E13)&lt;1,"",SUM(C13:E13)&gt;=1,SUM($C$6:E13))</f>
        <v>3767</v>
      </c>
      <c r="K13">
        <f>_xlfn.IFS(COUNT(C13:E13)&lt;1,"",COUNT($C$6:E13)&gt;=1,COUNT($C$6:E13))</f>
        <v>23</v>
      </c>
      <c r="L13">
        <f>_xlfn.IFS(COUNT(C13:E13)&lt;1,"",AND(COUNT($C$6:E13)&lt;=9,$C$4&gt;1),$C$4,COUNT(C13:E13)&gt;=1,M13)</f>
        <v>163</v>
      </c>
      <c r="M13">
        <f>IF(COUNT($C$6:E13)&gt;=1,TRUNC(SUM($C$6:E13)/COUNT($C$6:E13)),0)</f>
        <v>163</v>
      </c>
      <c r="N13">
        <f>IF(COUNT($C$6:E13)&lt;=6,0,TRUNC((230-M12)*0.9))</f>
        <v>60</v>
      </c>
      <c r="O13">
        <f>_xlfn.IFS(SUM(C13:E13)&lt;1,"",COUNT($C$6:E13)&gt;9,TRUNC((230-M12)*(0.9)),COUNT($C$6:E13)&lt;=9,0)</f>
        <v>60</v>
      </c>
      <c r="P13">
        <f>_xlfn.IFS(SUM(C13:E13)&lt;1,"",COUNT($C$6:E13)&gt;9,N13*3+H13,COUNT($C$6:E13)&lt;=9,0)</f>
        <v>670</v>
      </c>
      <c r="Q13" t="str">
        <f t="shared" si="1"/>
        <v xml:space="preserve"> </v>
      </c>
      <c r="R13">
        <f t="shared" si="2"/>
        <v>224</v>
      </c>
      <c r="S13" t="str">
        <f>IF(COUNT($C$6:E13)&gt;9,IF(P13=MAX($P$6:$P$35),P13," "),"")</f>
        <v xml:space="preserve"> </v>
      </c>
      <c r="T13">
        <f t="shared" si="3"/>
        <v>284</v>
      </c>
      <c r="V13">
        <f>IF(COUNT(C13:E13)&lt;1,0,IF(COUNT($C$6:E13)&gt;9,C13+N13,0))</f>
        <v>208</v>
      </c>
      <c r="W13">
        <f>IF(COUNT(C13:E13)&lt;1,0,IF(COUNT($C$6:E13)&gt;9,D13+N13,0))</f>
        <v>178</v>
      </c>
      <c r="X13">
        <f>IF(COUNT(C13:E13)&lt;1,0,IF(COUNT($C$6:E13)&gt;9,E13+N13,0))</f>
        <v>284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169</v>
      </c>
      <c r="D14">
        <v>169</v>
      </c>
      <c r="E14">
        <v>134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472</v>
      </c>
      <c r="I14">
        <f t="shared" si="5"/>
        <v>157</v>
      </c>
      <c r="J14">
        <f>_xlfn.IFS(SUM(C14:E14)&lt;1,"",SUM(C14:E14)&gt;=1,SUM($C$6:E14))</f>
        <v>4239</v>
      </c>
      <c r="K14">
        <f>_xlfn.IFS(COUNT(C14:E14)&lt;1,"",COUNT($C$6:E14)&gt;=1,COUNT($C$6:E14))</f>
        <v>26</v>
      </c>
      <c r="L14">
        <f>_xlfn.IFS(COUNT(C14:E14)&lt;1,"",AND(COUNT($C$6:E14)&lt;=9,$C$4&gt;1),$C$4,COUNT(C14:E14)&gt;=1,M14)</f>
        <v>163</v>
      </c>
      <c r="M14">
        <f>IF(COUNT($C$6:E14)&gt;=1,TRUNC(SUM($C$6:E14)/COUNT($C$6:E14)),0)</f>
        <v>163</v>
      </c>
      <c r="N14">
        <f>IF(COUNT($C$6:E14)&lt;=6,0,TRUNC((230-M13)*0.9))</f>
        <v>60</v>
      </c>
      <c r="O14">
        <f>_xlfn.IFS(SUM(C14:E14)&lt;1,"",COUNT($C$6:E14)&gt;9,TRUNC((230-M13)*(0.9)),COUNT($C$6:E14)&lt;=9,0)</f>
        <v>60</v>
      </c>
      <c r="P14">
        <f>_xlfn.IFS(SUM(C14:E14)&lt;1,"",COUNT($C$6:E14)&gt;9,N14*3+H14,COUNT($C$6:E14)&lt;=9,0)</f>
        <v>652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229</v>
      </c>
      <c r="W14">
        <f>IF(COUNT(C14:E14)&lt;1,0,IF(COUNT($C$6:E14)&gt;9,D14+N14,0))</f>
        <v>229</v>
      </c>
      <c r="X14">
        <f>IF(COUNT(C14:E14)&lt;1,0,IF(COUNT($C$6:E14)&gt;9,E14+N14,0))</f>
        <v>194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163</v>
      </c>
      <c r="N15">
        <f>IF(COUNT($C$6:E15)&lt;=6,0,TRUNC((230-M14)*0.9))</f>
        <v>60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141</v>
      </c>
      <c r="D16">
        <v>130</v>
      </c>
      <c r="E16">
        <v>114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385</v>
      </c>
      <c r="I16">
        <f t="shared" si="5"/>
        <v>128</v>
      </c>
      <c r="J16">
        <f>_xlfn.IFS(SUM(C16:E16)&lt;1,"",SUM(C16:E16)&gt;=1,SUM($C$6:E16))</f>
        <v>4624</v>
      </c>
      <c r="K16">
        <f>_xlfn.IFS(COUNT(C16:E16)&lt;1,"",COUNT($C$6:E16)&gt;=1,COUNT($C$6:E16))</f>
        <v>29</v>
      </c>
      <c r="L16">
        <f>_xlfn.IFS(COUNT(C16:E16)&lt;1,"",AND(COUNT($C$6:E16)&lt;=9,$C$4&gt;1),$C$4,COUNT(C16:E16)&gt;=1,M16)</f>
        <v>159</v>
      </c>
      <c r="M16">
        <f>IF(COUNT($C$6:E16)&gt;=1,TRUNC(SUM($C$6:E16)/COUNT($C$6:E16)),0)</f>
        <v>159</v>
      </c>
      <c r="N16">
        <f>IF(COUNT($C$6:E16)&lt;=6,0,TRUNC((230-M15)*0.9))</f>
        <v>60</v>
      </c>
      <c r="O16">
        <f>_xlfn.IFS(SUM(C16:E16)&lt;1,"",COUNT($C$6:E16)&gt;9,TRUNC((230-M15)*(0.9)),COUNT($C$6:E16)&lt;=9,0)</f>
        <v>60</v>
      </c>
      <c r="P16">
        <f>_xlfn.IFS(SUM(C16:E16)&lt;1,"",COUNT($C$6:E16)&gt;9,N16*3+H16,COUNT($C$6:E16)&lt;=9,0)</f>
        <v>565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201</v>
      </c>
      <c r="W16">
        <f>IF(COUNT(C16:E16)&lt;1,0,IF(COUNT($C$6:E16)&gt;9,D16+N16,0))</f>
        <v>190</v>
      </c>
      <c r="X16">
        <f>IF(COUNT(C16:E16)&lt;1,0,IF(COUNT($C$6:E16)&gt;9,E16+N16,0))</f>
        <v>174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149</v>
      </c>
      <c r="D17">
        <v>118</v>
      </c>
      <c r="E17">
        <v>112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379</v>
      </c>
      <c r="I17">
        <f t="shared" si="5"/>
        <v>126</v>
      </c>
      <c r="J17">
        <f>_xlfn.IFS(SUM(C17:E17)&lt;1,"",SUM(C17:E17)&gt;=1,SUM($C$6:E17))</f>
        <v>5003</v>
      </c>
      <c r="K17">
        <f>_xlfn.IFS(COUNT(C17:E17)&lt;1,"",COUNT($C$6:E17)&gt;=1,COUNT($C$6:E17))</f>
        <v>32</v>
      </c>
      <c r="L17">
        <f>_xlfn.IFS(COUNT(C17:E17)&lt;1,"",AND(COUNT($C$6:E17)&lt;=9,$C$4&gt;1),$C$4,COUNT(C17:E17)&gt;=1,M17)</f>
        <v>156</v>
      </c>
      <c r="M17">
        <f>IF(COUNT($C$6:E17)&gt;=1,TRUNC(SUM($C$6:E17)/COUNT($C$6:E17)),0)</f>
        <v>156</v>
      </c>
      <c r="N17">
        <f>IF(COUNT($C$6:E17)&lt;=6,0,TRUNC((230-M16)*0.9))</f>
        <v>63</v>
      </c>
      <c r="O17">
        <f>_xlfn.IFS(SUM(C17:E17)&lt;1,"",COUNT($C$6:E17)&gt;9,TRUNC((230-M16)*(0.9)),COUNT($C$6:E17)&lt;=9,0)</f>
        <v>63</v>
      </c>
      <c r="P17">
        <f>_xlfn.IFS(SUM(C17:E17)&lt;1,"",COUNT($C$6:E17)&gt;9,N17*3+H17,COUNT($C$6:E17)&lt;=9,0)</f>
        <v>568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212</v>
      </c>
      <c r="W17">
        <f>IF(COUNT(C17:E17)&lt;1,0,IF(COUNT($C$6:E17)&gt;9,D17+N17,0))</f>
        <v>181</v>
      </c>
      <c r="X17">
        <f>IF(COUNT(C17:E17)&lt;1,0,IF(COUNT($C$6:E17)&gt;9,E17+N17,0))</f>
        <v>175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194</v>
      </c>
      <c r="D18">
        <v>154</v>
      </c>
      <c r="E18">
        <v>139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487</v>
      </c>
      <c r="I18">
        <f t="shared" si="5"/>
        <v>162</v>
      </c>
      <c r="J18">
        <f>_xlfn.IFS(SUM(C18:E18)&lt;1,"",SUM(C18:E18)&gt;=1,SUM($C$6:E18))</f>
        <v>5490</v>
      </c>
      <c r="K18">
        <f>_xlfn.IFS(COUNT(C18:E18)&lt;1,"",COUNT($C$6:E18)&gt;=1,COUNT($C$6:E18))</f>
        <v>35</v>
      </c>
      <c r="L18">
        <f>_xlfn.IFS(COUNT(C18:E18)&lt;1,"",AND(COUNT($C$6:E18)&lt;=9,$C$4&gt;1),$C$4,COUNT(C18:E18)&gt;=1,M18)</f>
        <v>156</v>
      </c>
      <c r="M18">
        <f>IF(COUNT($C$6:E18)&gt;=1,TRUNC(SUM($C$6:E18)/COUNT($C$6:E18)),0)</f>
        <v>156</v>
      </c>
      <c r="N18">
        <f>IF(COUNT($C$6:E18)&lt;=6,0,TRUNC((230-M17)*0.9))</f>
        <v>66</v>
      </c>
      <c r="O18">
        <f>_xlfn.IFS(SUM(C18:E18)&lt;1,"",COUNT($C$6:E18)&gt;9,TRUNC((230-M17)*(0.9)),COUNT($C$6:E18)&lt;=9,0)</f>
        <v>66</v>
      </c>
      <c r="P18">
        <f>_xlfn.IFS(SUM(C18:E18)&lt;1,"",COUNT($C$6:E18)&gt;9,N18*3+H18,COUNT($C$6:E18)&lt;=9,0)</f>
        <v>685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260</v>
      </c>
      <c r="W18">
        <f>IF(COUNT(C18:E18)&lt;1,0,IF(COUNT($C$6:E18)&gt;9,D18+N18,0))</f>
        <v>220</v>
      </c>
      <c r="X18">
        <f>IF(COUNT(C18:E18)&lt;1,0,IF(COUNT($C$6:E18)&gt;9,E18+N18,0))</f>
        <v>205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E19">
        <v>149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149</v>
      </c>
      <c r="I19">
        <f t="shared" si="5"/>
        <v>149</v>
      </c>
      <c r="J19">
        <f>_xlfn.IFS(SUM(C19:E19)&lt;1,"",SUM(C19:E19)&gt;=1,SUM($C$6:E19))</f>
        <v>5639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156</v>
      </c>
      <c r="M19">
        <f>IF(COUNT($C$6:E19)&gt;=1,TRUNC(SUM($C$6:E19)/COUNT($C$6:E19)),0)</f>
        <v>156</v>
      </c>
      <c r="N19">
        <f>IF(COUNT($C$6:E19)&lt;=6,0,TRUNC((230-M18)*0.9))</f>
        <v>66</v>
      </c>
      <c r="O19">
        <f>_xlfn.IFS(SUM(C19:E19)&lt;1,"",COUNT($C$6:E19)&gt;9,TRUNC((230-M18)*(0.9)),COUNT($C$6:E19)&lt;=9,0)</f>
        <v>66</v>
      </c>
      <c r="P19">
        <f>_xlfn.IFS(SUM(C19:E19)&lt;1,"",COUNT($C$6:E19)&gt;9,N19*3+H19,COUNT($C$6:E19)&lt;=9,0)</f>
        <v>347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66</v>
      </c>
      <c r="W19">
        <f>IF(COUNT(C19:E19)&lt;1,0,IF(COUNT($C$6:E19)&gt;9,D19+N19,0))</f>
        <v>66</v>
      </c>
      <c r="X19">
        <f>IF(COUNT(C19:E19)&lt;1,0,IF(COUNT($C$6:E19)&gt;9,E19+N19,0))</f>
        <v>215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154</v>
      </c>
      <c r="D20">
        <v>145</v>
      </c>
      <c r="E20">
        <v>199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498</v>
      </c>
      <c r="I20">
        <f t="shared" si="5"/>
        <v>166</v>
      </c>
      <c r="J20">
        <f>_xlfn.IFS(SUM(C20:E20)&lt;1,"",SUM(C20:E20)&gt;=1,SUM($C$6:E20))</f>
        <v>6137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157</v>
      </c>
      <c r="M20">
        <f>IF(COUNT($C$6:E20)&gt;=1,TRUNC(SUM($C$6:E20)/COUNT($C$6:E20)),0)</f>
        <v>157</v>
      </c>
      <c r="N20">
        <f>IF(COUNT($C$6:E20)&lt;=6,0,TRUNC((230-M19)*0.9))</f>
        <v>66</v>
      </c>
      <c r="O20">
        <f>_xlfn.IFS(SUM(C20:E20)&lt;1,"",COUNT($C$6:E20)&gt;9,TRUNC((230-M19)*(0.9)),COUNT($C$6:E20)&lt;=9,0)</f>
        <v>66</v>
      </c>
      <c r="P20">
        <f>_xlfn.IFS(SUM(C20:E20)&lt;1,"",COUNT($C$6:E20)&gt;9,N20*3+H20,COUNT($C$6:E20)&lt;=9,0)</f>
        <v>696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220</v>
      </c>
      <c r="W20">
        <f>IF(COUNT(C20:E20)&lt;1,0,IF(COUNT($C$6:E20)&gt;9,D20+N20,0))</f>
        <v>211</v>
      </c>
      <c r="X20">
        <f>IF(COUNT(C20:E20)&lt;1,0,IF(COUNT($C$6:E20)&gt;9,E20+N20,0))</f>
        <v>265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192</v>
      </c>
      <c r="D21">
        <v>144</v>
      </c>
      <c r="E21">
        <v>136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472</v>
      </c>
      <c r="I21">
        <f t="shared" si="5"/>
        <v>157</v>
      </c>
      <c r="J21">
        <f>_xlfn.IFS(SUM(C21:E21)&lt;1,"",SUM(C21:E21)&gt;=1,SUM($C$6:E21))</f>
        <v>6609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157</v>
      </c>
      <c r="M21">
        <f>IF(COUNT($C$6:E21)&gt;=1,TRUNC(SUM($C$6:E21)/COUNT($C$6:E21)),0)</f>
        <v>157</v>
      </c>
      <c r="N21">
        <f>IF(COUNT($C$6:E21)&lt;=6,0,TRUNC((230-M20)*0.9))</f>
        <v>65</v>
      </c>
      <c r="O21">
        <f>_xlfn.IFS(SUM(C21:E21)&lt;1,"",COUNT($C$6:E21)&gt;9,TRUNC((230-M20)*(0.9)),COUNT($C$6:E21)&lt;=9,0)</f>
        <v>65</v>
      </c>
      <c r="P21">
        <f>_xlfn.IFS(SUM(C21:E21)&lt;1,"",COUNT($C$6:E21)&gt;9,N21*3+H21,COUNT($C$6:E21)&lt;=9,0)</f>
        <v>667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257</v>
      </c>
      <c r="W21">
        <f>IF(COUNT(C21:E21)&lt;1,0,IF(COUNT($C$6:E21)&gt;9,D21+N21,0))</f>
        <v>209</v>
      </c>
      <c r="X21">
        <f>IF(COUNT(C21:E21)&lt;1,0,IF(COUNT($C$6:E21)&gt;9,E21+N21,0))</f>
        <v>201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157</v>
      </c>
      <c r="N22">
        <f>IF(COUNT($C$6:E22)&lt;=6,0,TRUNC((230-M21)*0.9))</f>
        <v>65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157</v>
      </c>
      <c r="N23">
        <f>IF(COUNT($C$6:E23)&lt;=6,0,TRUNC((230-M22)*0.9))</f>
        <v>65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129</v>
      </c>
      <c r="D24">
        <v>175</v>
      </c>
      <c r="E24">
        <v>134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438</v>
      </c>
      <c r="I24">
        <f t="shared" si="5"/>
        <v>146</v>
      </c>
      <c r="J24">
        <f>_xlfn.IFS(SUM(C24:E24)&lt;1,"",SUM(C24:E24)&gt;=1,SUM($C$6:E24))</f>
        <v>7047</v>
      </c>
      <c r="K24">
        <f>_xlfn.IFS(COUNT(C24:E24)&lt;1,"",COUNT($C$6:E24)&gt;=1,COUNT($C$6:E24))</f>
        <v>45</v>
      </c>
      <c r="L24">
        <f>_xlfn.IFS(COUNT(C24:E24)&lt;1,"",AND(COUNT($C$6:E24)&lt;=9,$C$4&gt;1),$C$4,COUNT(C24:E24)&gt;=1,M24)</f>
        <v>156</v>
      </c>
      <c r="M24">
        <f>IF(COUNT($C$6:E24)&gt;=1,TRUNC(SUM($C$6:E24)/COUNT($C$6:E24)),0)</f>
        <v>156</v>
      </c>
      <c r="N24">
        <f>IF(COUNT($C$6:E24)&lt;=6,0,TRUNC((230-M23)*0.9))</f>
        <v>65</v>
      </c>
      <c r="O24">
        <f>_xlfn.IFS(SUM(C24:E24)&lt;1,"",COUNT($C$6:E24)&gt;9,TRUNC((230-M23)*(0.9)),COUNT($C$6:E24)&lt;=9,0)</f>
        <v>65</v>
      </c>
      <c r="P24">
        <f>_xlfn.IFS(SUM(C24:E24)&lt;1,"",COUNT($C$6:E24)&gt;9,N24*3+H24,COUNT($C$6:E24)&lt;=9,0)</f>
        <v>633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194</v>
      </c>
      <c r="W24">
        <f>IF(COUNT(C24:E24)&lt;1,0,IF(COUNT($C$6:E24)&gt;9,D24+N24,0))</f>
        <v>240</v>
      </c>
      <c r="X24">
        <f>IF(COUNT(C24:E24)&lt;1,0,IF(COUNT($C$6:E24)&gt;9,E24+N24,0))</f>
        <v>199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133</v>
      </c>
      <c r="D25">
        <v>169</v>
      </c>
      <c r="E25">
        <v>151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453</v>
      </c>
      <c r="I25">
        <f t="shared" si="5"/>
        <v>151</v>
      </c>
      <c r="J25">
        <f>_xlfn.IFS(SUM(C25:E25)&lt;1,"",SUM(C25:E25)&gt;=1,SUM($C$6:E25))</f>
        <v>7500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156</v>
      </c>
      <c r="M25">
        <f>IF(COUNT($C$6:E25)&gt;=1,TRUNC(SUM($C$6:E25)/COUNT($C$6:E25)),0)</f>
        <v>156</v>
      </c>
      <c r="N25">
        <f>IF(COUNT($C$6:E25)&lt;=6,0,TRUNC((230-M24)*0.9))</f>
        <v>66</v>
      </c>
      <c r="O25">
        <f>_xlfn.IFS(SUM(C25:E25)&lt;1,"",COUNT($C$6:E25)&gt;9,TRUNC((230-M24)*(0.9)),COUNT($C$6:E25)&lt;=9,0)</f>
        <v>66</v>
      </c>
      <c r="P25">
        <f>_xlfn.IFS(SUM(C25:E25)&lt;1,"",COUNT($C$6:E25)&gt;9,N25*3+H25,COUNT($C$6:E25)&lt;=9,0)</f>
        <v>651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199</v>
      </c>
      <c r="W25">
        <f>IF(COUNT(C25:E25)&lt;1,0,IF(COUNT($C$6:E25)&gt;9,D25+N25,0))</f>
        <v>235</v>
      </c>
      <c r="X25">
        <f>IF(COUNT(C25:E25)&lt;1,0,IF(COUNT($C$6:E25)&gt;9,E25+N25,0))</f>
        <v>217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143</v>
      </c>
      <c r="D26">
        <v>149</v>
      </c>
      <c r="E26">
        <v>179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471</v>
      </c>
      <c r="I26">
        <f t="shared" si="5"/>
        <v>157</v>
      </c>
      <c r="J26">
        <f>_xlfn.IFS(SUM(C26:E26)&lt;1,"",SUM(C26:E26)&gt;=1,SUM($C$6:E26))</f>
        <v>7971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156</v>
      </c>
      <c r="M26">
        <f>IF(COUNT($C$6:E26)&gt;=1,TRUNC(SUM($C$6:E26)/COUNT($C$6:E26)),0)</f>
        <v>156</v>
      </c>
      <c r="N26">
        <f>IF(COUNT($C$6:E26)&lt;=6,0,TRUNC((230-M25)*0.9))</f>
        <v>66</v>
      </c>
      <c r="O26">
        <f>_xlfn.IFS(SUM(C26:E26)&lt;1,"",COUNT($C$6:E26)&gt;9,TRUNC((230-M25)*(0.9)),COUNT($C$6:E26)&lt;=9,0)</f>
        <v>66</v>
      </c>
      <c r="P26">
        <f>_xlfn.IFS(SUM(C26:E26)&lt;1,"",COUNT($C$6:E26)&gt;9,N26*3+H26,COUNT($C$6:E26)&lt;=9,0)</f>
        <v>669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209</v>
      </c>
      <c r="W26">
        <f>IF(COUNT(C26:E26)&lt;1,0,IF(COUNT($C$6:E26)&gt;9,D26+N26,0))</f>
        <v>215</v>
      </c>
      <c r="X26">
        <f>IF(COUNT(C26:E26)&lt;1,0,IF(COUNT($C$6:E26)&gt;9,E26+N26,0))</f>
        <v>245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189</v>
      </c>
      <c r="D27">
        <v>105</v>
      </c>
      <c r="E27">
        <v>121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415</v>
      </c>
      <c r="I27">
        <f t="shared" si="5"/>
        <v>138</v>
      </c>
      <c r="J27">
        <f>_xlfn.IFS(SUM(C27:E27)&lt;1,"",SUM(C27:E27)&gt;=1,SUM($C$6:E27))</f>
        <v>8386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155</v>
      </c>
      <c r="M27">
        <f>IF(COUNT($C$6:E27)&gt;=1,TRUNC(SUM($C$6:E27)/COUNT($C$6:E27)),0)</f>
        <v>155</v>
      </c>
      <c r="N27">
        <f>IF(COUNT($C$6:E27)&lt;=6,0,TRUNC((230-M26)*0.9))</f>
        <v>66</v>
      </c>
      <c r="O27">
        <f>_xlfn.IFS(SUM(C27:E27)&lt;1,"",COUNT($C$6:E27)&gt;9,TRUNC((230-M26)*(0.9)),COUNT($C$6:E27)&lt;=9,0)</f>
        <v>66</v>
      </c>
      <c r="P27">
        <f>_xlfn.IFS(SUM(C27:E27)&lt;1,"",COUNT($C$6:E27)&gt;9,N27*3+H27,COUNT($C$6:E27)&lt;=9,0)</f>
        <v>613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255</v>
      </c>
      <c r="W27">
        <f>IF(COUNT(C27:E27)&lt;1,0,IF(COUNT($C$6:E27)&gt;9,D27+N27,0))</f>
        <v>171</v>
      </c>
      <c r="X27">
        <f>IF(COUNT(C27:E27)&lt;1,0,IF(COUNT($C$6:E27)&gt;9,E27+N27,0))</f>
        <v>187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156</v>
      </c>
      <c r="D28">
        <v>196</v>
      </c>
      <c r="E28">
        <v>131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483</v>
      </c>
      <c r="I28">
        <f t="shared" si="5"/>
        <v>161</v>
      </c>
      <c r="J28">
        <f>_xlfn.IFS(SUM(C28:E28)&lt;1,"",SUM(C28:E28)&gt;=1,SUM($C$6:E28))</f>
        <v>8869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155</v>
      </c>
      <c r="M28">
        <f>IF(COUNT($C$6:E28)&gt;=1,TRUNC(SUM($C$6:E28)/COUNT($C$6:E28)),0)</f>
        <v>155</v>
      </c>
      <c r="N28">
        <f>IF(COUNT($C$6:E28)&lt;=6,0,TRUNC((230-M27)*0.9))</f>
        <v>67</v>
      </c>
      <c r="O28">
        <f>_xlfn.IFS(SUM(C28:E28)&lt;1,"",COUNT($C$6:E28)&gt;9,TRUNC((230-M27)*(0.9)),COUNT($C$6:E28)&lt;=9,0)</f>
        <v>67</v>
      </c>
      <c r="P28">
        <f>_xlfn.IFS(SUM(C28:E28)&lt;1,"",COUNT($C$6:E28)&gt;9,N28*3+H28,COUNT($C$6:E28)&lt;=9,0)</f>
        <v>684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223</v>
      </c>
      <c r="W28">
        <f>IF(COUNT(C28:E28)&lt;1,0,IF(COUNT($C$6:E28)&gt;9,D28+N28,0))</f>
        <v>263</v>
      </c>
      <c r="X28">
        <f>IF(COUNT(C28:E28)&lt;1,0,IF(COUNT($C$6:E28)&gt;9,E28+N28,0))</f>
        <v>198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172</v>
      </c>
      <c r="D29">
        <v>127</v>
      </c>
      <c r="E29">
        <v>168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467</v>
      </c>
      <c r="I29">
        <f t="shared" si="5"/>
        <v>155</v>
      </c>
      <c r="J29">
        <f>_xlfn.IFS(SUM(C29:E29)&lt;1,"",SUM(C29:E29)&gt;=1,SUM($C$6:E29))</f>
        <v>9336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155</v>
      </c>
      <c r="M29">
        <f>IF(COUNT($C$6:E29)&gt;=1,TRUNC(SUM($C$6:E29)/COUNT($C$6:E29)),0)</f>
        <v>155</v>
      </c>
      <c r="N29">
        <f>IF(COUNT($C$6:E29)&lt;=6,0,TRUNC((230-M28)*0.9))</f>
        <v>67</v>
      </c>
      <c r="O29">
        <f>_xlfn.IFS(SUM(C29:E29)&lt;1,"",COUNT($C$6:E29)&gt;9,TRUNC((230-M28)*(0.9)),COUNT($C$6:E29)&lt;=9,0)</f>
        <v>67</v>
      </c>
      <c r="P29">
        <f>_xlfn.IFS(SUM(C29:E29)&lt;1,"",COUNT($C$6:E29)&gt;9,N29*3+H29,COUNT($C$6:E29)&lt;=9,0)</f>
        <v>668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239</v>
      </c>
      <c r="W29">
        <f>IF(COUNT(C29:E29)&lt;1,0,IF(COUNT($C$6:E29)&gt;9,D29+N29,0))</f>
        <v>194</v>
      </c>
      <c r="X29">
        <f>IF(COUNT(C29:E29)&lt;1,0,IF(COUNT($C$6:E29)&gt;9,E29+N29,0))</f>
        <v>235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181</v>
      </c>
      <c r="D30">
        <v>149</v>
      </c>
      <c r="E30">
        <v>144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474</v>
      </c>
      <c r="I30">
        <f t="shared" si="5"/>
        <v>158</v>
      </c>
      <c r="J30">
        <f>_xlfn.IFS(SUM(C30:E30)&lt;1,"",SUM(C30:E30)&gt;=1,SUM($C$6:E30))</f>
        <v>9810</v>
      </c>
      <c r="K30">
        <f>_xlfn.IFS(COUNT(C30:E30)&lt;1,"",COUNT($C$6:E30)&gt;=1,COUNT($C$6:E30))</f>
        <v>63</v>
      </c>
      <c r="L30">
        <f>_xlfn.IFS(COUNT(C30:E30)&lt;1,"",AND(COUNT($C$6:E30)&lt;=9,$C$4&gt;1),$C$4,COUNT(C30:E30)&gt;=1,M30)</f>
        <v>155</v>
      </c>
      <c r="M30">
        <f>IF(COUNT($C$6:E30)&gt;=1,TRUNC(SUM($C$6:E30)/COUNT($C$6:E30)),0)</f>
        <v>155</v>
      </c>
      <c r="N30">
        <f>IF(COUNT($C$6:E30)&lt;=6,0,TRUNC((230-M29)*0.9))</f>
        <v>67</v>
      </c>
      <c r="O30">
        <f>_xlfn.IFS(SUM(C30:E30)&lt;1,"",COUNT($C$6:E30)&gt;9,TRUNC((230-M29)*(0.9)),COUNT($C$6:E30)&lt;=9,0)</f>
        <v>67</v>
      </c>
      <c r="P30">
        <f>_xlfn.IFS(SUM(C30:E30)&lt;1,"",COUNT($C$6:E30)&gt;9,N30*3+H30,COUNT($C$6:E30)&lt;=9,0)</f>
        <v>675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248</v>
      </c>
      <c r="W30">
        <f>IF(COUNT(C30:E30)&lt;1,0,IF(COUNT($C$6:E30)&gt;9,D30+N30,0))</f>
        <v>216</v>
      </c>
      <c r="X30">
        <f>IF(COUNT(C30:E30)&lt;1,0,IF(COUNT($C$6:E30)&gt;9,E30+N30,0))</f>
        <v>211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116</v>
      </c>
      <c r="D31">
        <v>124</v>
      </c>
      <c r="E31">
        <v>148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388</v>
      </c>
      <c r="I31">
        <f t="shared" si="5"/>
        <v>129</v>
      </c>
      <c r="J31">
        <f>_xlfn.IFS(SUM(C31:E31)&lt;1,"",SUM(C31:E31)&gt;=1,SUM($C$6:E31))</f>
        <v>10198</v>
      </c>
      <c r="K31">
        <f>_xlfn.IFS(COUNT(C31:E31)&lt;1,"",COUNT($C$6:E31)&gt;=1,COUNT($C$6:E31))</f>
        <v>66</v>
      </c>
      <c r="L31">
        <f>_xlfn.IFS(COUNT(C31:E31)&lt;1,"",AND(COUNT($C$6:E31)&lt;=9,$C$4&gt;1),$C$4,COUNT(C31:E31)&gt;=1,M31)</f>
        <v>154</v>
      </c>
      <c r="M31">
        <f>IF(COUNT($C$6:E31)&gt;=1,TRUNC(SUM($C$6:E31)/COUNT($C$6:E31)),0)</f>
        <v>154</v>
      </c>
      <c r="N31">
        <f>IF(COUNT($C$6:E31)&lt;=6,0,TRUNC((230-M30)*0.9))</f>
        <v>67</v>
      </c>
      <c r="O31">
        <f>_xlfn.IFS(SUM(C31:E31)&lt;1,"",COUNT($C$6:E31)&gt;9,TRUNC((230-M30)*(0.9)),COUNT($C$6:E31)&lt;=9,0)</f>
        <v>67</v>
      </c>
      <c r="P31">
        <f>_xlfn.IFS(SUM(C31:E31)&lt;1,"",COUNT($C$6:E31)&gt;9,N31*3+H31,COUNT($C$6:E31)&lt;=9,0)</f>
        <v>589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183</v>
      </c>
      <c r="W31">
        <f>IF(COUNT(C31:E31)&lt;1,0,IF(COUNT($C$6:E31)&gt;9,D31+N31,0))</f>
        <v>191</v>
      </c>
      <c r="X31">
        <f>IF(COUNT(C31:E31)&lt;1,0,IF(COUNT($C$6:E31)&gt;9,E31+N31,0))</f>
        <v>215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128</v>
      </c>
      <c r="D32">
        <v>132</v>
      </c>
      <c r="E32">
        <v>153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413</v>
      </c>
      <c r="I32">
        <f t="shared" si="5"/>
        <v>137</v>
      </c>
      <c r="J32">
        <f>_xlfn.IFS(SUM(C32:E32)&lt;1,"",SUM(C32:E32)&gt;=1,SUM($C$6:E32))</f>
        <v>10611</v>
      </c>
      <c r="K32">
        <f>_xlfn.IFS(COUNT(C32:E32)&lt;1,"",COUNT($C$6:E32)&gt;=1,COUNT($C$6:E32))</f>
        <v>69</v>
      </c>
      <c r="L32">
        <f>_xlfn.IFS(COUNT(C32:E32)&lt;1,"",AND(COUNT($C$6:E32)&lt;=9,$C$4&gt;1),$C$4,COUNT(C32:E32)&gt;=1,M32)</f>
        <v>153</v>
      </c>
      <c r="M32">
        <f>IF(COUNT($C$6:E32)&gt;=1,TRUNC(SUM($C$6:E32)/COUNT($C$6:E32)),0)</f>
        <v>153</v>
      </c>
      <c r="N32">
        <f>IF(COUNT($C$6:E32)&lt;=6,0,TRUNC((230-M31)*0.9))</f>
        <v>68</v>
      </c>
      <c r="O32">
        <f>_xlfn.IFS(SUM(C32:E32)&lt;1,"",COUNT($C$6:E32)&gt;9,TRUNC((230-M31)*(0.9)),COUNT($C$6:E32)&lt;=9,0)</f>
        <v>68</v>
      </c>
      <c r="P32">
        <f>_xlfn.IFS(SUM(C32:E32)&lt;1,"",COUNT($C$6:E32)&gt;9,N32*3+H32,COUNT($C$6:E32)&lt;=9,0)</f>
        <v>617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196</v>
      </c>
      <c r="W32">
        <f>IF(COUNT(C32:E32)&lt;1,0,IF(COUNT($C$6:E32)&gt;9,D32+N32,0))</f>
        <v>200</v>
      </c>
      <c r="X32">
        <f>IF(COUNT(C32:E32)&lt;1,0,IF(COUNT($C$6:E32)&gt;9,E32+N32,0))</f>
        <v>221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206</v>
      </c>
      <c r="D33">
        <v>130</v>
      </c>
      <c r="E33">
        <v>120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456</v>
      </c>
      <c r="I33">
        <f t="shared" si="5"/>
        <v>152</v>
      </c>
      <c r="J33">
        <f>_xlfn.IFS(SUM(C33:E33)&lt;1,"",SUM(C33:E33)&gt;=1,SUM($C$6:E33))</f>
        <v>11067</v>
      </c>
      <c r="K33">
        <f>_xlfn.IFS(COUNT(C33:E33)&lt;1,"",COUNT($C$6:E33)&gt;=1,COUNT($C$6:E33))</f>
        <v>72</v>
      </c>
      <c r="L33">
        <f>_xlfn.IFS(COUNT(C33:E33)&lt;1,"",AND(COUNT($C$6:E33)&lt;=9,$C$4&gt;1),$C$4,COUNT(C33:E33)&gt;=1,M33)</f>
        <v>153</v>
      </c>
      <c r="M33">
        <f>IF(COUNT($C$6:E33)&gt;=1,TRUNC(SUM($C$6:E33)/COUNT($C$6:E33)),0)</f>
        <v>153</v>
      </c>
      <c r="N33">
        <f>IF(COUNT($C$6:E33)&lt;=6,0,TRUNC((230-M32)*0.9))</f>
        <v>69</v>
      </c>
      <c r="O33">
        <f>_xlfn.IFS(SUM(C33:E33)&lt;1,"",COUNT($C$6:E33)&gt;9,TRUNC((230-M32)*(0.9)),COUNT($C$6:E33)&lt;=9,0)</f>
        <v>69</v>
      </c>
      <c r="P33">
        <f>_xlfn.IFS(SUM(C33:E33)&lt;1,"",COUNT($C$6:E33)&gt;9,N33*3+H33,COUNT($C$6:E33)&lt;=9,0)</f>
        <v>663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275</v>
      </c>
      <c r="W33">
        <f>IF(COUNT(C33:E33)&lt;1,0,IF(COUNT($C$6:E33)&gt;9,D33+N33,0))</f>
        <v>199</v>
      </c>
      <c r="X33">
        <f>IF(COUNT(C33:E33)&lt;1,0,IF(COUNT($C$6:E33)&gt;9,E33+N33,0))</f>
        <v>189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140</v>
      </c>
      <c r="D34">
        <v>119</v>
      </c>
      <c r="E34">
        <v>145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404</v>
      </c>
      <c r="I34">
        <f t="shared" si="5"/>
        <v>134</v>
      </c>
      <c r="J34">
        <f>_xlfn.IFS(SUM(C34:E34)&lt;1,"",SUM(C34:E34)&gt;=1,SUM($C$6:E34))</f>
        <v>11471</v>
      </c>
      <c r="K34">
        <f>_xlfn.IFS(COUNT(C34:E34)&lt;1,"",COUNT($C$6:E34)&gt;=1,COUNT($C$6:E34))</f>
        <v>75</v>
      </c>
      <c r="L34">
        <f>_xlfn.IFS(COUNT(C34:E34)&lt;1,"",AND(COUNT($C$6:E34)&lt;=9,$C$4&gt;1),$C$4,COUNT(C34:E34)&gt;=1,M34)</f>
        <v>152</v>
      </c>
      <c r="M34">
        <f>IF(COUNT($C$6:E34)&gt;=1,TRUNC(SUM($C$6:E34)/COUNT($C$6:E34)),0)</f>
        <v>152</v>
      </c>
      <c r="N34">
        <f>IF(COUNT($C$6:E34)&lt;=6,0,TRUNC((230-M33)*0.9))</f>
        <v>69</v>
      </c>
      <c r="O34">
        <f>_xlfn.IFS(SUM(C34:E34)&lt;1,"",COUNT($C$6:E34)&gt;9,TRUNC((230-M33)*(0.9)),COUNT($C$6:E34)&lt;=9,0)</f>
        <v>69</v>
      </c>
      <c r="P34">
        <f>_xlfn.IFS(SUM(C34:E34)&lt;1,"",COUNT($C$6:E34)&gt;9,N34*3+H34,COUNT($C$6:E34)&lt;=9,0)</f>
        <v>611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209</v>
      </c>
      <c r="W34">
        <f>IF(COUNT(C34:E34)&lt;1,0,IF(COUNT($C$6:E34)&gt;9,D34+N34,0))</f>
        <v>188</v>
      </c>
      <c r="X34">
        <f>IF(COUNT(C34:E34)&lt;1,0,IF(COUNT($C$6:E34)&gt;9,E34+N34,0))</f>
        <v>214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D35">
        <v>151</v>
      </c>
      <c r="E35">
        <v>148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299</v>
      </c>
      <c r="I35">
        <f t="shared" si="5"/>
        <v>149</v>
      </c>
      <c r="J35">
        <f>_xlfn.IFS(SUM(C35:E35)&lt;1,"",SUM(C35:E35)&gt;=1,SUM($C$6:E35))</f>
        <v>11770</v>
      </c>
      <c r="K35">
        <f>_xlfn.IFS(COUNT(C35:E35)&lt;1,"",COUNT($C$6:E35)&gt;=1,COUNT($C$6:E35))</f>
        <v>77</v>
      </c>
      <c r="L35">
        <f>_xlfn.IFS(COUNT(C35:E35)&lt;1,"",AND(COUNT($C$6:E35)&lt;=9,$C$4&gt;1),$C$4,COUNT(C35:E35)&gt;=1,M35)</f>
        <v>152</v>
      </c>
      <c r="M35">
        <f>IF(COUNT($C$6:E35)&gt;=1,TRUNC(SUM($C$6:E35)/COUNT($C$6:E35)),0)</f>
        <v>152</v>
      </c>
      <c r="N35">
        <f>IF(COUNT($C$6:E35)&lt;=6,0,TRUNC((230-M34)*0.9))</f>
        <v>70</v>
      </c>
      <c r="O35">
        <f>_xlfn.IFS(SUM(C35:E35)&lt;1,"",COUNT($C$6:E35)&gt;9,TRUNC((230-M34)*(0.9)),COUNT($C$6:E35)&lt;=9,0)</f>
        <v>70</v>
      </c>
      <c r="P35">
        <f>_xlfn.IFS(SUM(C35:E35)&lt;1,"",COUNT($C$6:E35)&gt;9,N35*3+H35,COUNT($C$6:E35)&lt;=9,0)</f>
        <v>509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70</v>
      </c>
      <c r="W35">
        <f>IF(COUNT(C35:E35)&lt;1,0,IF(COUNT($C$6:E35)&gt;9,D35+N35,0))</f>
        <v>221</v>
      </c>
      <c r="X35">
        <f>IF(COUNT(C35:E35)&lt;1,0,IF(COUNT($C$6:E35)&gt;9,E35+N35,0))</f>
        <v>218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159.25</v>
      </c>
      <c r="D36" s="2">
        <f>(IF(COUNT(D6:D35)=0," ",(SUM(D6:D35))/COUNT(D6:D35)))</f>
        <v>148.84615384615384</v>
      </c>
      <c r="E36" s="2">
        <f>(IF(COUNT(E6:E35)=0," ",(SUM(E6:E35))/COUNT(E6:E35)))</f>
        <v>151.03703703703704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5747-62C7-4D2A-9A3F-238E60CB7F8A}">
  <sheetPr codeName="Sheet25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21</v>
      </c>
    </row>
    <row r="3" spans="1:29" x14ac:dyDescent="0.2">
      <c r="A3" t="s">
        <v>45</v>
      </c>
      <c r="B3" s="3" t="s">
        <v>75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159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237</v>
      </c>
      <c r="W5">
        <f>MAX(V6:X35)</f>
        <v>289</v>
      </c>
    </row>
    <row r="6" spans="1:29" x14ac:dyDescent="0.2">
      <c r="A6" t="s">
        <v>7</v>
      </c>
      <c r="B6" s="7">
        <f>Calendar!B6</f>
        <v>43348</v>
      </c>
      <c r="C6">
        <v>158</v>
      </c>
      <c r="D6">
        <v>177</v>
      </c>
      <c r="E6">
        <v>147</v>
      </c>
      <c r="H6">
        <f t="shared" ref="H6:H35" si="0">IF(COUNT(C6:E6)&lt;1," ",SUM(C6:E6))</f>
        <v>482</v>
      </c>
      <c r="I6">
        <f>IF(COUNT(C6:E6)&lt;1," ",TRUNC(H6/COUNT(C6:E6)))</f>
        <v>160</v>
      </c>
      <c r="J6">
        <f>_xlfn.IFS(SUM(C6:E6)&lt;1,"",SUM(C6:E6)&gt;=1,SUM($C$6:E6))</f>
        <v>482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159</v>
      </c>
      <c r="M6">
        <f>IF(COUNT($C$6:E6)&gt;=1,TRUNC(SUM($C$6:E6)/COUNT($C$6:E6)),0)</f>
        <v>160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183</v>
      </c>
      <c r="D7">
        <v>172</v>
      </c>
      <c r="E7">
        <v>183</v>
      </c>
      <c r="H7">
        <f t="shared" si="0"/>
        <v>538</v>
      </c>
      <c r="I7">
        <f t="shared" ref="I7:I35" si="5">IF(COUNT(C7:E7)&lt;1," ",TRUNC(H7/COUNT(C7:E7)))</f>
        <v>179</v>
      </c>
      <c r="J7">
        <f>_xlfn.IFS(SUM(C7:E7)&lt;1,"",SUM(C7:E7)&gt;=1,SUM($C$6:E7))</f>
        <v>1020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159</v>
      </c>
      <c r="M7">
        <f>IF(COUNT($C$6:E7)&gt;=1,TRUNC(SUM($C$6:E7)/COUNT($C$6:E7)),0)</f>
        <v>170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214</v>
      </c>
      <c r="D8">
        <v>185</v>
      </c>
      <c r="E8">
        <v>161</v>
      </c>
      <c r="H8">
        <f t="shared" si="0"/>
        <v>560</v>
      </c>
      <c r="I8">
        <f t="shared" si="5"/>
        <v>186</v>
      </c>
      <c r="J8">
        <f>_xlfn.IFS(SUM(C8:E8)&lt;1,"",SUM(C8:E8)&gt;=1,SUM($C$6:E8))</f>
        <v>1580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159</v>
      </c>
      <c r="M8">
        <f>IF(COUNT($C$6:E8)&gt;=1,TRUNC(SUM($C$6:E8)/COUNT($C$6:E8)),0)</f>
        <v>175</v>
      </c>
      <c r="N8">
        <f>IF(COUNT($C$6:E8)&lt;=6,0,TRUNC((230-M7)*0.9))</f>
        <v>54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190</v>
      </c>
      <c r="D9">
        <v>188</v>
      </c>
      <c r="E9">
        <v>188</v>
      </c>
      <c r="H9">
        <f t="shared" si="0"/>
        <v>566</v>
      </c>
      <c r="I9">
        <f t="shared" si="5"/>
        <v>188</v>
      </c>
      <c r="J9">
        <f>_xlfn.IFS(SUM(C9:E9)&lt;1,"",SUM(C9:E9)&gt;=1,SUM($C$6:E9))</f>
        <v>2146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178</v>
      </c>
      <c r="M9">
        <f>IF(COUNT($C$6:E9)&gt;=1,TRUNC(SUM($C$6:E9)/COUNT($C$6:E9)),0)</f>
        <v>178</v>
      </c>
      <c r="N9">
        <f>IF(COUNT($C$6:E9)&lt;=6,0,TRUNC((230-M8)*0.9))</f>
        <v>49</v>
      </c>
      <c r="O9">
        <f>_xlfn.IFS(SUM(C9:E9)&lt;1,"",COUNT($C$6:E9)&gt;9,TRUNC((230-M8)*(0.9)),COUNT($C$6:E9)&lt;=9,0)</f>
        <v>49</v>
      </c>
      <c r="P9">
        <f>_xlfn.IFS(SUM(C9:E9)&lt;1,"",COUNT($C$6:E9)&gt;9,N9*3+H9,COUNT($C$6:E9)&lt;=9,0)</f>
        <v>713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239</v>
      </c>
      <c r="W9">
        <f>IF(COUNT(C9:E9)&lt;1,0,IF(COUNT($C$6:E9)&gt;9,D9+N9,0))</f>
        <v>237</v>
      </c>
      <c r="X9">
        <f>IF(COUNT(C9:E9)&lt;1,0,IF(COUNT($C$6:E9)&gt;9,E9+N9,0))</f>
        <v>237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151</v>
      </c>
      <c r="D10">
        <v>141</v>
      </c>
      <c r="E10">
        <v>160</v>
      </c>
      <c r="F10" t="str">
        <f>IF(COUNT(C10:E10)&lt;1," ",IF(AND(C10&gt;M9,D10&gt;M9,E10&gt;M9,COUNT($C$6:E9)&gt;=12),"*"," "))</f>
        <v xml:space="preserve"> </v>
      </c>
      <c r="H10">
        <f t="shared" si="0"/>
        <v>452</v>
      </c>
      <c r="I10">
        <f t="shared" si="5"/>
        <v>150</v>
      </c>
      <c r="J10">
        <f>_xlfn.IFS(SUM(C10:E10)&lt;1,"",SUM(C10:E10)&gt;=1,SUM($C$6:E10))</f>
        <v>2598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173</v>
      </c>
      <c r="M10">
        <f>IF(COUNT($C$6:E10)&gt;=1,TRUNC(SUM($C$6:E10)/COUNT($C$6:E10)),0)</f>
        <v>173</v>
      </c>
      <c r="N10">
        <f>IF(COUNT($C$6:E10)&lt;=6,0,TRUNC((230-M9)*0.9))</f>
        <v>46</v>
      </c>
      <c r="O10">
        <f>_xlfn.IFS(SUM(C10:E10)&lt;1,"",COUNT($C$6:E10)&gt;9,TRUNC((230-M9)*(0.9)),COUNT($C$6:E10)&lt;=9,0)</f>
        <v>46</v>
      </c>
      <c r="P10">
        <f>_xlfn.IFS(SUM(C10:E10)&lt;1,"",COUNT($C$6:E10)&gt;9,N10*3+H10,COUNT($C$6:E10)&lt;=9,0)</f>
        <v>590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197</v>
      </c>
      <c r="W10">
        <f>IF(COUNT(C10:E10)&lt;1,0,IF(COUNT($C$6:E10)&gt;9,D10+N10,0))</f>
        <v>187</v>
      </c>
      <c r="X10">
        <f>IF(COUNT(C10:E10)&lt;1,0,IF(COUNT($C$6:E10)&gt;9,E10+N10,0))</f>
        <v>206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179</v>
      </c>
      <c r="D11">
        <v>151</v>
      </c>
      <c r="E11">
        <v>149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479</v>
      </c>
      <c r="I11">
        <f t="shared" si="5"/>
        <v>159</v>
      </c>
      <c r="J11">
        <f>_xlfn.IFS(SUM(C11:E11)&lt;1,"",SUM(C11:E11)&gt;=1,SUM($C$6:E11))</f>
        <v>3077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170</v>
      </c>
      <c r="M11">
        <f>IF(COUNT($C$6:E11)&gt;=1,TRUNC(SUM($C$6:E11)/COUNT($C$6:E11)),0)</f>
        <v>170</v>
      </c>
      <c r="N11">
        <f>IF(COUNT($C$6:E11)&lt;=6,0,TRUNC((230-M10)*0.9))</f>
        <v>51</v>
      </c>
      <c r="O11">
        <f>_xlfn.IFS(SUM(C11:E11)&lt;1,"",COUNT($C$6:E11)&gt;9,TRUNC((230-M10)*(0.9)),COUNT($C$6:E11)&lt;=9,0)</f>
        <v>51</v>
      </c>
      <c r="P11">
        <f>_xlfn.IFS(SUM(C11:E11)&lt;1,"",COUNT($C$6:E11)&gt;9,N11*3+H11,COUNT($C$6:E11)&lt;=9,0)</f>
        <v>632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230</v>
      </c>
      <c r="W11">
        <f>IF(COUNT(C11:E11)&lt;1,0,IF(COUNT($C$6:E11)&gt;9,D11+N11,0))</f>
        <v>202</v>
      </c>
      <c r="X11">
        <f>IF(COUNT(C11:E11)&lt;1,0,IF(COUNT($C$6:E11)&gt;9,E11+N11,0))</f>
        <v>200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138</v>
      </c>
      <c r="D12">
        <v>167</v>
      </c>
      <c r="E12">
        <v>218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523</v>
      </c>
      <c r="I12">
        <f t="shared" si="5"/>
        <v>174</v>
      </c>
      <c r="J12">
        <f>_xlfn.IFS(SUM(C12:E12)&lt;1,"",SUM(C12:E12)&gt;=1,SUM($C$6:E12))</f>
        <v>3600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171</v>
      </c>
      <c r="M12">
        <f>IF(COUNT($C$6:E12)&gt;=1,TRUNC(SUM($C$6:E12)/COUNT($C$6:E12)),0)</f>
        <v>171</v>
      </c>
      <c r="N12">
        <f>IF(COUNT($C$6:E12)&lt;=6,0,TRUNC((230-M11)*0.9))</f>
        <v>54</v>
      </c>
      <c r="O12">
        <f>_xlfn.IFS(SUM(C12:E12)&lt;1,"",COUNT($C$6:E12)&gt;9,TRUNC((230-M11)*(0.9)),COUNT($C$6:E12)&lt;=9,0)</f>
        <v>54</v>
      </c>
      <c r="P12">
        <f>_xlfn.IFS(SUM(C12:E12)&lt;1,"",COUNT($C$6:E12)&gt;9,N12*3+H12,COUNT($C$6:E12)&lt;=9,0)</f>
        <v>685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192</v>
      </c>
      <c r="W12">
        <f>IF(COUNT(C12:E12)&lt;1,0,IF(COUNT($C$6:E12)&gt;9,D12+N12,0))</f>
        <v>221</v>
      </c>
      <c r="X12">
        <f>IF(COUNT(C12:E12)&lt;1,0,IF(COUNT($C$6:E12)&gt;9,E12+N12,0))</f>
        <v>272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149</v>
      </c>
      <c r="D13">
        <v>142</v>
      </c>
      <c r="E13">
        <v>155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446</v>
      </c>
      <c r="I13">
        <f t="shared" si="5"/>
        <v>148</v>
      </c>
      <c r="J13">
        <f>_xlfn.IFS(SUM(C13:E13)&lt;1,"",SUM(C13:E13)&gt;=1,SUM($C$6:E13))</f>
        <v>4046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168</v>
      </c>
      <c r="M13">
        <f>IF(COUNT($C$6:E13)&gt;=1,TRUNC(SUM($C$6:E13)/COUNT($C$6:E13)),0)</f>
        <v>168</v>
      </c>
      <c r="N13">
        <f>IF(COUNT($C$6:E13)&lt;=6,0,TRUNC((230-M12)*0.9))</f>
        <v>53</v>
      </c>
      <c r="O13">
        <f>_xlfn.IFS(SUM(C13:E13)&lt;1,"",COUNT($C$6:E13)&gt;9,TRUNC((230-M12)*(0.9)),COUNT($C$6:E13)&lt;=9,0)</f>
        <v>53</v>
      </c>
      <c r="P13">
        <f>_xlfn.IFS(SUM(C13:E13)&lt;1,"",COUNT($C$6:E13)&gt;9,N13*3+H13,COUNT($C$6:E13)&lt;=9,0)</f>
        <v>605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202</v>
      </c>
      <c r="W13">
        <f>IF(COUNT(C13:E13)&lt;1,0,IF(COUNT($C$6:E13)&gt;9,D13+N13,0))</f>
        <v>195</v>
      </c>
      <c r="X13">
        <f>IF(COUNT(C13:E13)&lt;1,0,IF(COUNT($C$6:E13)&gt;9,E13+N13,0))</f>
        <v>208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180</v>
      </c>
      <c r="D14">
        <v>151</v>
      </c>
      <c r="E14">
        <v>158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489</v>
      </c>
      <c r="I14">
        <f t="shared" si="5"/>
        <v>163</v>
      </c>
      <c r="J14">
        <f>_xlfn.IFS(SUM(C14:E14)&lt;1,"",SUM(C14:E14)&gt;=1,SUM($C$6:E14))</f>
        <v>4535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167</v>
      </c>
      <c r="M14">
        <f>IF(COUNT($C$6:E14)&gt;=1,TRUNC(SUM($C$6:E14)/COUNT($C$6:E14)),0)</f>
        <v>167</v>
      </c>
      <c r="N14">
        <f>IF(COUNT($C$6:E14)&lt;=6,0,TRUNC((230-M13)*0.9))</f>
        <v>55</v>
      </c>
      <c r="O14">
        <f>_xlfn.IFS(SUM(C14:E14)&lt;1,"",COUNT($C$6:E14)&gt;9,TRUNC((230-M13)*(0.9)),COUNT($C$6:E14)&lt;=9,0)</f>
        <v>55</v>
      </c>
      <c r="P14">
        <f>_xlfn.IFS(SUM(C14:E14)&lt;1,"",COUNT($C$6:E14)&gt;9,N14*3+H14,COUNT($C$6:E14)&lt;=9,0)</f>
        <v>654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235</v>
      </c>
      <c r="W14">
        <f>IF(COUNT(C14:E14)&lt;1,0,IF(COUNT($C$6:E14)&gt;9,D14+N14,0))</f>
        <v>206</v>
      </c>
      <c r="X14">
        <f>IF(COUNT(C14:E14)&lt;1,0,IF(COUNT($C$6:E14)&gt;9,E14+N14,0))</f>
        <v>213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154</v>
      </c>
      <c r="D15">
        <v>177</v>
      </c>
      <c r="E15">
        <v>196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527</v>
      </c>
      <c r="I15">
        <f t="shared" si="5"/>
        <v>175</v>
      </c>
      <c r="J15">
        <f>_xlfn.IFS(SUM(C15:E15)&lt;1,"",SUM(C15:E15)&gt;=1,SUM($C$6:E15))</f>
        <v>5062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168</v>
      </c>
      <c r="M15">
        <f>IF(COUNT($C$6:E15)&gt;=1,TRUNC(SUM($C$6:E15)/COUNT($C$6:E15)),0)</f>
        <v>168</v>
      </c>
      <c r="N15">
        <f>IF(COUNT($C$6:E15)&lt;=6,0,TRUNC((230-M14)*0.9))</f>
        <v>56</v>
      </c>
      <c r="O15">
        <f>_xlfn.IFS(SUM(C15:E15)&lt;1,"",COUNT($C$6:E15)&gt;9,TRUNC((230-M14)*(0.9)),COUNT($C$6:E15)&lt;=9,0)</f>
        <v>56</v>
      </c>
      <c r="P15">
        <f>_xlfn.IFS(SUM(C15:E15)&lt;1,"",COUNT($C$6:E15)&gt;9,N15*3+H15,COUNT($C$6:E15)&lt;=9,0)</f>
        <v>695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210</v>
      </c>
      <c r="W15">
        <f>IF(COUNT(C15:E15)&lt;1,0,IF(COUNT($C$6:E15)&gt;9,D15+N15,0))</f>
        <v>233</v>
      </c>
      <c r="X15">
        <f>IF(COUNT(C15:E15)&lt;1,0,IF(COUNT($C$6:E15)&gt;9,E15+N15,0))</f>
        <v>252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152</v>
      </c>
      <c r="D16">
        <v>149</v>
      </c>
      <c r="E16">
        <v>171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472</v>
      </c>
      <c r="I16">
        <f t="shared" si="5"/>
        <v>157</v>
      </c>
      <c r="J16">
        <f>_xlfn.IFS(SUM(C16:E16)&lt;1,"",SUM(C16:E16)&gt;=1,SUM($C$6:E16))</f>
        <v>5534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167</v>
      </c>
      <c r="M16">
        <f>IF(COUNT($C$6:E16)&gt;=1,TRUNC(SUM($C$6:E16)/COUNT($C$6:E16)),0)</f>
        <v>167</v>
      </c>
      <c r="N16">
        <f>IF(COUNT($C$6:E16)&lt;=6,0,TRUNC((230-M15)*0.9))</f>
        <v>55</v>
      </c>
      <c r="O16">
        <f>_xlfn.IFS(SUM(C16:E16)&lt;1,"",COUNT($C$6:E16)&gt;9,TRUNC((230-M15)*(0.9)),COUNT($C$6:E16)&lt;=9,0)</f>
        <v>55</v>
      </c>
      <c r="P16">
        <f>_xlfn.IFS(SUM(C16:E16)&lt;1,"",COUNT($C$6:E16)&gt;9,N16*3+H16,COUNT($C$6:E16)&lt;=9,0)</f>
        <v>637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207</v>
      </c>
      <c r="W16">
        <f>IF(COUNT(C16:E16)&lt;1,0,IF(COUNT($C$6:E16)&gt;9,D16+N16,0))</f>
        <v>204</v>
      </c>
      <c r="X16">
        <f>IF(COUNT(C16:E16)&lt;1,0,IF(COUNT($C$6:E16)&gt;9,E16+N16,0))</f>
        <v>226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167</v>
      </c>
      <c r="N17">
        <f>IF(COUNT($C$6:E17)&lt;=6,0,TRUNC((230-M16)*0.9))</f>
        <v>56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167</v>
      </c>
      <c r="N18">
        <f>IF(COUNT($C$6:E18)&lt;=6,0,TRUNC((230-M17)*0.9))</f>
        <v>56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152</v>
      </c>
      <c r="D19">
        <v>148</v>
      </c>
      <c r="E19">
        <v>189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489</v>
      </c>
      <c r="I19">
        <f t="shared" si="5"/>
        <v>163</v>
      </c>
      <c r="J19">
        <f>_xlfn.IFS(SUM(C19:E19)&lt;1,"",SUM(C19:E19)&gt;=1,SUM($C$6:E19))</f>
        <v>6023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167</v>
      </c>
      <c r="M19">
        <f>IF(COUNT($C$6:E19)&gt;=1,TRUNC(SUM($C$6:E19)/COUNT($C$6:E19)),0)</f>
        <v>167</v>
      </c>
      <c r="N19">
        <f>IF(COUNT($C$6:E19)&lt;=6,0,TRUNC((230-M18)*0.9))</f>
        <v>56</v>
      </c>
      <c r="O19">
        <f>_xlfn.IFS(SUM(C19:E19)&lt;1,"",COUNT($C$6:E19)&gt;9,TRUNC((230-M18)*(0.9)),COUNT($C$6:E19)&lt;=9,0)</f>
        <v>56</v>
      </c>
      <c r="P19">
        <f>_xlfn.IFS(SUM(C19:E19)&lt;1,"",COUNT($C$6:E19)&gt;9,N19*3+H19,COUNT($C$6:E19)&lt;=9,0)</f>
        <v>657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208</v>
      </c>
      <c r="W19">
        <f>IF(COUNT(C19:E19)&lt;1,0,IF(COUNT($C$6:E19)&gt;9,D19+N19,0))</f>
        <v>204</v>
      </c>
      <c r="X19">
        <f>IF(COUNT(C19:E19)&lt;1,0,IF(COUNT($C$6:E19)&gt;9,E19+N19,0))</f>
        <v>245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154</v>
      </c>
      <c r="D20">
        <v>174</v>
      </c>
      <c r="E20">
        <v>159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487</v>
      </c>
      <c r="I20">
        <f t="shared" si="5"/>
        <v>162</v>
      </c>
      <c r="J20">
        <f>_xlfn.IFS(SUM(C20:E20)&lt;1,"",SUM(C20:E20)&gt;=1,SUM($C$6:E20))</f>
        <v>6510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166</v>
      </c>
      <c r="M20">
        <f>IF(COUNT($C$6:E20)&gt;=1,TRUNC(SUM($C$6:E20)/COUNT($C$6:E20)),0)</f>
        <v>166</v>
      </c>
      <c r="N20">
        <f>IF(COUNT($C$6:E20)&lt;=6,0,TRUNC((230-M19)*0.9))</f>
        <v>56</v>
      </c>
      <c r="O20">
        <f>_xlfn.IFS(SUM(C20:E20)&lt;1,"",COUNT($C$6:E20)&gt;9,TRUNC((230-M19)*(0.9)),COUNT($C$6:E20)&lt;=9,0)</f>
        <v>56</v>
      </c>
      <c r="P20">
        <f>_xlfn.IFS(SUM(C20:E20)&lt;1,"",COUNT($C$6:E20)&gt;9,N20*3+H20,COUNT($C$6:E20)&lt;=9,0)</f>
        <v>655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210</v>
      </c>
      <c r="W20">
        <f>IF(COUNT(C20:E20)&lt;1,0,IF(COUNT($C$6:E20)&gt;9,D20+N20,0))</f>
        <v>230</v>
      </c>
      <c r="X20">
        <f>IF(COUNT(C20:E20)&lt;1,0,IF(COUNT($C$6:E20)&gt;9,E20+N20,0))</f>
        <v>215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224</v>
      </c>
      <c r="D21">
        <v>207</v>
      </c>
      <c r="E21">
        <v>140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571</v>
      </c>
      <c r="I21">
        <f t="shared" si="5"/>
        <v>190</v>
      </c>
      <c r="J21">
        <f>_xlfn.IFS(SUM(C21:E21)&lt;1,"",SUM(C21:E21)&gt;=1,SUM($C$6:E21))</f>
        <v>7081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168</v>
      </c>
      <c r="M21">
        <f>IF(COUNT($C$6:E21)&gt;=1,TRUNC(SUM($C$6:E21)/COUNT($C$6:E21)),0)</f>
        <v>168</v>
      </c>
      <c r="N21">
        <f>IF(COUNT($C$6:E21)&lt;=6,0,TRUNC((230-M20)*0.9))</f>
        <v>57</v>
      </c>
      <c r="O21">
        <f>_xlfn.IFS(SUM(C21:E21)&lt;1,"",COUNT($C$6:E21)&gt;9,TRUNC((230-M20)*(0.9)),COUNT($C$6:E21)&lt;=9,0)</f>
        <v>57</v>
      </c>
      <c r="P21">
        <f>_xlfn.IFS(SUM(C21:E21)&lt;1,"",COUNT($C$6:E21)&gt;9,N21*3+H21,COUNT($C$6:E21)&lt;=9,0)</f>
        <v>742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281</v>
      </c>
      <c r="W21">
        <f>IF(COUNT(C21:E21)&lt;1,0,IF(COUNT($C$6:E21)&gt;9,D21+N21,0))</f>
        <v>264</v>
      </c>
      <c r="X21">
        <f>IF(COUNT(C21:E21)&lt;1,0,IF(COUNT($C$6:E21)&gt;9,E21+N21,0))</f>
        <v>197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168</v>
      </c>
      <c r="N22">
        <f>IF(COUNT($C$6:E22)&lt;=6,0,TRUNC((230-M21)*0.9))</f>
        <v>55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168</v>
      </c>
      <c r="N23">
        <f>IF(COUNT($C$6:E23)&lt;=6,0,TRUNC((230-M22)*0.9))</f>
        <v>55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150</v>
      </c>
      <c r="D24">
        <v>214</v>
      </c>
      <c r="E24">
        <v>198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562</v>
      </c>
      <c r="I24">
        <f t="shared" si="5"/>
        <v>187</v>
      </c>
      <c r="J24">
        <f>_xlfn.IFS(SUM(C24:E24)&lt;1,"",SUM(C24:E24)&gt;=1,SUM($C$6:E24))</f>
        <v>7643</v>
      </c>
      <c r="K24">
        <f>_xlfn.IFS(COUNT(C24:E24)&lt;1,"",COUNT($C$6:E24)&gt;=1,COUNT($C$6:E24))</f>
        <v>45</v>
      </c>
      <c r="L24">
        <f>_xlfn.IFS(COUNT(C24:E24)&lt;1,"",AND(COUNT($C$6:E24)&lt;=9,$C$4&gt;1),$C$4,COUNT(C24:E24)&gt;=1,M24)</f>
        <v>169</v>
      </c>
      <c r="M24">
        <f>IF(COUNT($C$6:E24)&gt;=1,TRUNC(SUM($C$6:E24)/COUNT($C$6:E24)),0)</f>
        <v>169</v>
      </c>
      <c r="N24">
        <f>IF(COUNT($C$6:E24)&lt;=6,0,TRUNC((230-M23)*0.9))</f>
        <v>55</v>
      </c>
      <c r="O24">
        <f>_xlfn.IFS(SUM(C24:E24)&lt;1,"",COUNT($C$6:E24)&gt;9,TRUNC((230-M23)*(0.9)),COUNT($C$6:E24)&lt;=9,0)</f>
        <v>55</v>
      </c>
      <c r="P24">
        <f>_xlfn.IFS(SUM(C24:E24)&lt;1,"",COUNT($C$6:E24)&gt;9,N24*3+H24,COUNT($C$6:E24)&lt;=9,0)</f>
        <v>727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205</v>
      </c>
      <c r="W24">
        <f>IF(COUNT(C24:E24)&lt;1,0,IF(COUNT($C$6:E24)&gt;9,D24+N24,0))</f>
        <v>269</v>
      </c>
      <c r="X24">
        <f>IF(COUNT(C24:E24)&lt;1,0,IF(COUNT($C$6:E24)&gt;9,E24+N24,0))</f>
        <v>253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194</v>
      </c>
      <c r="D25">
        <v>156</v>
      </c>
      <c r="E25">
        <v>161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511</v>
      </c>
      <c r="I25">
        <f t="shared" si="5"/>
        <v>170</v>
      </c>
      <c r="J25">
        <f>_xlfn.IFS(SUM(C25:E25)&lt;1,"",SUM(C25:E25)&gt;=1,SUM($C$6:E25))</f>
        <v>8154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169</v>
      </c>
      <c r="M25">
        <f>IF(COUNT($C$6:E25)&gt;=1,TRUNC(SUM($C$6:E25)/COUNT($C$6:E25)),0)</f>
        <v>169</v>
      </c>
      <c r="N25">
        <f>IF(COUNT($C$6:E25)&lt;=6,0,TRUNC((230-M24)*0.9))</f>
        <v>54</v>
      </c>
      <c r="O25">
        <f>_xlfn.IFS(SUM(C25:E25)&lt;1,"",COUNT($C$6:E25)&gt;9,TRUNC((230-M24)*(0.9)),COUNT($C$6:E25)&lt;=9,0)</f>
        <v>54</v>
      </c>
      <c r="P25">
        <f>_xlfn.IFS(SUM(C25:E25)&lt;1,"",COUNT($C$6:E25)&gt;9,N25*3+H25,COUNT($C$6:E25)&lt;=9,0)</f>
        <v>673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248</v>
      </c>
      <c r="W25">
        <f>IF(COUNT(C25:E25)&lt;1,0,IF(COUNT($C$6:E25)&gt;9,D25+N25,0))</f>
        <v>210</v>
      </c>
      <c r="X25">
        <f>IF(COUNT(C25:E25)&lt;1,0,IF(COUNT($C$6:E25)&gt;9,E25+N25,0))</f>
        <v>215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178</v>
      </c>
      <c r="D26">
        <v>193</v>
      </c>
      <c r="E26">
        <v>181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552</v>
      </c>
      <c r="I26">
        <f t="shared" si="5"/>
        <v>184</v>
      </c>
      <c r="J26">
        <f>_xlfn.IFS(SUM(C26:E26)&lt;1,"",SUM(C26:E26)&gt;=1,SUM($C$6:E26))</f>
        <v>8706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170</v>
      </c>
      <c r="M26">
        <f>IF(COUNT($C$6:E26)&gt;=1,TRUNC(SUM($C$6:E26)/COUNT($C$6:E26)),0)</f>
        <v>170</v>
      </c>
      <c r="N26">
        <f>IF(COUNT($C$6:E26)&lt;=6,0,TRUNC((230-M25)*0.9))</f>
        <v>54</v>
      </c>
      <c r="O26">
        <f>_xlfn.IFS(SUM(C26:E26)&lt;1,"",COUNT($C$6:E26)&gt;9,TRUNC((230-M25)*(0.9)),COUNT($C$6:E26)&lt;=9,0)</f>
        <v>54</v>
      </c>
      <c r="P26">
        <f>_xlfn.IFS(SUM(C26:E26)&lt;1,"",COUNT($C$6:E26)&gt;9,N26*3+H26,COUNT($C$6:E26)&lt;=9,0)</f>
        <v>714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232</v>
      </c>
      <c r="W26">
        <f>IF(COUNT(C26:E26)&lt;1,0,IF(COUNT($C$6:E26)&gt;9,D26+N26,0))</f>
        <v>247</v>
      </c>
      <c r="X26">
        <f>IF(COUNT(C26:E26)&lt;1,0,IF(COUNT($C$6:E26)&gt;9,E26+N26,0))</f>
        <v>235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206</v>
      </c>
      <c r="D27">
        <v>222</v>
      </c>
      <c r="E27">
        <v>183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611</v>
      </c>
      <c r="I27">
        <f t="shared" si="5"/>
        <v>203</v>
      </c>
      <c r="J27">
        <f>_xlfn.IFS(SUM(C27:E27)&lt;1,"",SUM(C27:E27)&gt;=1,SUM($C$6:E27))</f>
        <v>9317</v>
      </c>
      <c r="K27">
        <f>_xlfn.IFS(COUNT(C27:E27)&lt;1,"",COUNT($C$6:E27)&gt;=1,COUNT($C$6:E27))</f>
        <v>54</v>
      </c>
      <c r="L27">
        <f>_xlfn.IFS(COUNT(C27:E27)&lt;1,"",AND(COUNT($C$6:E27)&lt;=9,$C$4&gt;1),$C$4,COUNT(C27:E27)&gt;=1,M27)</f>
        <v>172</v>
      </c>
      <c r="M27">
        <f>IF(COUNT($C$6:E27)&gt;=1,TRUNC(SUM($C$6:E27)/COUNT($C$6:E27)),0)</f>
        <v>172</v>
      </c>
      <c r="N27">
        <f>IF(COUNT($C$6:E27)&lt;=6,0,TRUNC((230-M26)*0.9))</f>
        <v>54</v>
      </c>
      <c r="O27">
        <f>_xlfn.IFS(SUM(C27:E27)&lt;1,"",COUNT($C$6:E27)&gt;9,TRUNC((230-M26)*(0.9)),COUNT($C$6:E27)&lt;=9,0)</f>
        <v>54</v>
      </c>
      <c r="P27">
        <f>_xlfn.IFS(SUM(C27:E27)&lt;1,"",COUNT($C$6:E27)&gt;9,N27*3+H27,COUNT($C$6:E27)&lt;=9,0)</f>
        <v>773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260</v>
      </c>
      <c r="W27">
        <f>IF(COUNT(C27:E27)&lt;1,0,IF(COUNT($C$6:E27)&gt;9,D27+N27,0))</f>
        <v>276</v>
      </c>
      <c r="X27">
        <f>IF(COUNT(C27:E27)&lt;1,0,IF(COUNT($C$6:E27)&gt;9,E27+N27,0))</f>
        <v>237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122</v>
      </c>
      <c r="D28">
        <v>179</v>
      </c>
      <c r="E28">
        <v>157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458</v>
      </c>
      <c r="I28">
        <f t="shared" si="5"/>
        <v>152</v>
      </c>
      <c r="J28">
        <f>_xlfn.IFS(SUM(C28:E28)&lt;1,"",SUM(C28:E28)&gt;=1,SUM($C$6:E28))</f>
        <v>9775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171</v>
      </c>
      <c r="M28">
        <f>IF(COUNT($C$6:E28)&gt;=1,TRUNC(SUM($C$6:E28)/COUNT($C$6:E28)),0)</f>
        <v>171</v>
      </c>
      <c r="N28">
        <f>IF(COUNT($C$6:E28)&lt;=6,0,TRUNC((230-M27)*0.9))</f>
        <v>52</v>
      </c>
      <c r="O28">
        <f>_xlfn.IFS(SUM(C28:E28)&lt;1,"",COUNT($C$6:E28)&gt;9,TRUNC((230-M27)*(0.9)),COUNT($C$6:E28)&lt;=9,0)</f>
        <v>52</v>
      </c>
      <c r="P28">
        <f>_xlfn.IFS(SUM(C28:E28)&lt;1,"",COUNT($C$6:E28)&gt;9,N28*3+H28,COUNT($C$6:E28)&lt;=9,0)</f>
        <v>614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174</v>
      </c>
      <c r="W28">
        <f>IF(COUNT(C28:E28)&lt;1,0,IF(COUNT($C$6:E28)&gt;9,D28+N28,0))</f>
        <v>231</v>
      </c>
      <c r="X28">
        <f>IF(COUNT(C28:E28)&lt;1,0,IF(COUNT($C$6:E28)&gt;9,E28+N28,0))</f>
        <v>209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160</v>
      </c>
      <c r="D29">
        <v>214</v>
      </c>
      <c r="E29">
        <v>213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587</v>
      </c>
      <c r="I29">
        <f t="shared" si="5"/>
        <v>195</v>
      </c>
      <c r="J29">
        <f>_xlfn.IFS(SUM(C29:E29)&lt;1,"",SUM(C29:E29)&gt;=1,SUM($C$6:E29))</f>
        <v>10362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172</v>
      </c>
      <c r="M29">
        <f>IF(COUNT($C$6:E29)&gt;=1,TRUNC(SUM($C$6:E29)/COUNT($C$6:E29)),0)</f>
        <v>172</v>
      </c>
      <c r="N29">
        <f>IF(COUNT($C$6:E29)&lt;=6,0,TRUNC((230-M28)*0.9))</f>
        <v>53</v>
      </c>
      <c r="O29">
        <f>_xlfn.IFS(SUM(C29:E29)&lt;1,"",COUNT($C$6:E29)&gt;9,TRUNC((230-M28)*(0.9)),COUNT($C$6:E29)&lt;=9,0)</f>
        <v>53</v>
      </c>
      <c r="P29">
        <f>_xlfn.IFS(SUM(C29:E29)&lt;1,"",COUNT($C$6:E29)&gt;9,N29*3+H29,COUNT($C$6:E29)&lt;=9,0)</f>
        <v>746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213</v>
      </c>
      <c r="W29">
        <f>IF(COUNT(C29:E29)&lt;1,0,IF(COUNT($C$6:E29)&gt;9,D29+N29,0))</f>
        <v>267</v>
      </c>
      <c r="X29">
        <f>IF(COUNT(C29:E29)&lt;1,0,IF(COUNT($C$6:E29)&gt;9,E29+N29,0))</f>
        <v>266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201</v>
      </c>
      <c r="D30">
        <v>199</v>
      </c>
      <c r="E30">
        <v>237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637</v>
      </c>
      <c r="I30">
        <f t="shared" si="5"/>
        <v>212</v>
      </c>
      <c r="J30">
        <f>_xlfn.IFS(SUM(C30:E30)&lt;1,"",SUM(C30:E30)&gt;=1,SUM($C$6:E30))</f>
        <v>10999</v>
      </c>
      <c r="K30">
        <f>_xlfn.IFS(COUNT(C30:E30)&lt;1,"",COUNT($C$6:E30)&gt;=1,COUNT($C$6:E30))</f>
        <v>63</v>
      </c>
      <c r="L30">
        <f>_xlfn.IFS(COUNT(C30:E30)&lt;1,"",AND(COUNT($C$6:E30)&lt;=9,$C$4&gt;1),$C$4,COUNT(C30:E30)&gt;=1,M30)</f>
        <v>174</v>
      </c>
      <c r="M30">
        <f>IF(COUNT($C$6:E30)&gt;=1,TRUNC(SUM($C$6:E30)/COUNT($C$6:E30)),0)</f>
        <v>174</v>
      </c>
      <c r="N30">
        <f>IF(COUNT($C$6:E30)&lt;=6,0,TRUNC((230-M29)*0.9))</f>
        <v>52</v>
      </c>
      <c r="O30">
        <f>_xlfn.IFS(SUM(C30:E30)&lt;1,"",COUNT($C$6:E30)&gt;9,TRUNC((230-M29)*(0.9)),COUNT($C$6:E30)&lt;=9,0)</f>
        <v>52</v>
      </c>
      <c r="P30">
        <f>_xlfn.IFS(SUM(C30:E30)&lt;1,"",COUNT($C$6:E30)&gt;9,N30*3+H30,COUNT($C$6:E30)&lt;=9,0)</f>
        <v>793</v>
      </c>
      <c r="Q30">
        <f t="shared" si="1"/>
        <v>637</v>
      </c>
      <c r="R30">
        <f t="shared" si="2"/>
        <v>237</v>
      </c>
      <c r="S30">
        <f>IF(COUNT($C$6:E30)&gt;9,IF(P30=MAX($P$6:$P$35),P30," "),"")</f>
        <v>793</v>
      </c>
      <c r="T30">
        <f t="shared" si="3"/>
        <v>289</v>
      </c>
      <c r="V30">
        <f>IF(COUNT(C30:E30)&lt;1,0,IF(COUNT($C$6:E30)&gt;9,C30+N30,0))</f>
        <v>253</v>
      </c>
      <c r="W30">
        <f>IF(COUNT(C30:E30)&lt;1,0,IF(COUNT($C$6:E30)&gt;9,D30+N30,0))</f>
        <v>251</v>
      </c>
      <c r="X30">
        <f>IF(COUNT(C30:E30)&lt;1,0,IF(COUNT($C$6:E30)&gt;9,E30+N30,0))</f>
        <v>289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171</v>
      </c>
      <c r="D31">
        <v>197</v>
      </c>
      <c r="E31">
        <v>156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524</v>
      </c>
      <c r="I31">
        <f t="shared" si="5"/>
        <v>174</v>
      </c>
      <c r="J31">
        <f>_xlfn.IFS(SUM(C31:E31)&lt;1,"",SUM(C31:E31)&gt;=1,SUM($C$6:E31))</f>
        <v>11523</v>
      </c>
      <c r="K31">
        <f>_xlfn.IFS(COUNT(C31:E31)&lt;1,"",COUNT($C$6:E31)&gt;=1,COUNT($C$6:E31))</f>
        <v>66</v>
      </c>
      <c r="L31">
        <f>_xlfn.IFS(COUNT(C31:E31)&lt;1,"",AND(COUNT($C$6:E31)&lt;=9,$C$4&gt;1),$C$4,COUNT(C31:E31)&gt;=1,M31)</f>
        <v>174</v>
      </c>
      <c r="M31">
        <f>IF(COUNT($C$6:E31)&gt;=1,TRUNC(SUM($C$6:E31)/COUNT($C$6:E31)),0)</f>
        <v>174</v>
      </c>
      <c r="N31">
        <f>IF(COUNT($C$6:E31)&lt;=6,0,TRUNC((230-M30)*0.9))</f>
        <v>50</v>
      </c>
      <c r="O31">
        <f>_xlfn.IFS(SUM(C31:E31)&lt;1,"",COUNT($C$6:E31)&gt;9,TRUNC((230-M30)*(0.9)),COUNT($C$6:E31)&lt;=9,0)</f>
        <v>50</v>
      </c>
      <c r="P31">
        <f>_xlfn.IFS(SUM(C31:E31)&lt;1,"",COUNT($C$6:E31)&gt;9,N31*3+H31,COUNT($C$6:E31)&lt;=9,0)</f>
        <v>674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221</v>
      </c>
      <c r="W31">
        <f>IF(COUNT(C31:E31)&lt;1,0,IF(COUNT($C$6:E31)&gt;9,D31+N31,0))</f>
        <v>247</v>
      </c>
      <c r="X31">
        <f>IF(COUNT(C31:E31)&lt;1,0,IF(COUNT($C$6:E31)&gt;9,E31+N31,0))</f>
        <v>206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228</v>
      </c>
      <c r="D32">
        <v>148</v>
      </c>
      <c r="E32">
        <v>139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515</v>
      </c>
      <c r="I32">
        <f t="shared" si="5"/>
        <v>171</v>
      </c>
      <c r="J32">
        <f>_xlfn.IFS(SUM(C32:E32)&lt;1,"",SUM(C32:E32)&gt;=1,SUM($C$6:E32))</f>
        <v>12038</v>
      </c>
      <c r="K32">
        <f>_xlfn.IFS(COUNT(C32:E32)&lt;1,"",COUNT($C$6:E32)&gt;=1,COUNT($C$6:E32))</f>
        <v>69</v>
      </c>
      <c r="L32">
        <f>_xlfn.IFS(COUNT(C32:E32)&lt;1,"",AND(COUNT($C$6:E32)&lt;=9,$C$4&gt;1),$C$4,COUNT(C32:E32)&gt;=1,M32)</f>
        <v>174</v>
      </c>
      <c r="M32">
        <f>IF(COUNT($C$6:E32)&gt;=1,TRUNC(SUM($C$6:E32)/COUNT($C$6:E32)),0)</f>
        <v>174</v>
      </c>
      <c r="N32">
        <f>IF(COUNT($C$6:E32)&lt;=6,0,TRUNC((230-M31)*0.9))</f>
        <v>50</v>
      </c>
      <c r="O32">
        <f>_xlfn.IFS(SUM(C32:E32)&lt;1,"",COUNT($C$6:E32)&gt;9,TRUNC((230-M31)*(0.9)),COUNT($C$6:E32)&lt;=9,0)</f>
        <v>50</v>
      </c>
      <c r="P32">
        <f>_xlfn.IFS(SUM(C32:E32)&lt;1,"",COUNT($C$6:E32)&gt;9,N32*3+H32,COUNT($C$6:E32)&lt;=9,0)</f>
        <v>665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278</v>
      </c>
      <c r="W32">
        <f>IF(COUNT(C32:E32)&lt;1,0,IF(COUNT($C$6:E32)&gt;9,D32+N32,0))</f>
        <v>198</v>
      </c>
      <c r="X32">
        <f>IF(COUNT(C32:E32)&lt;1,0,IF(COUNT($C$6:E32)&gt;9,E32+N32,0))</f>
        <v>189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150</v>
      </c>
      <c r="D33">
        <v>222</v>
      </c>
      <c r="E33">
        <v>151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523</v>
      </c>
      <c r="I33">
        <f t="shared" si="5"/>
        <v>174</v>
      </c>
      <c r="J33">
        <f>_xlfn.IFS(SUM(C33:E33)&lt;1,"",SUM(C33:E33)&gt;=1,SUM($C$6:E33))</f>
        <v>12561</v>
      </c>
      <c r="K33">
        <f>_xlfn.IFS(COUNT(C33:E33)&lt;1,"",COUNT($C$6:E33)&gt;=1,COUNT($C$6:E33))</f>
        <v>72</v>
      </c>
      <c r="L33">
        <f>_xlfn.IFS(COUNT(C33:E33)&lt;1,"",AND(COUNT($C$6:E33)&lt;=9,$C$4&gt;1),$C$4,COUNT(C33:E33)&gt;=1,M33)</f>
        <v>174</v>
      </c>
      <c r="M33">
        <f>IF(COUNT($C$6:E33)&gt;=1,TRUNC(SUM($C$6:E33)/COUNT($C$6:E33)),0)</f>
        <v>174</v>
      </c>
      <c r="N33">
        <f>IF(COUNT($C$6:E33)&lt;=6,0,TRUNC((230-M32)*0.9))</f>
        <v>50</v>
      </c>
      <c r="O33">
        <f>_xlfn.IFS(SUM(C33:E33)&lt;1,"",COUNT($C$6:E33)&gt;9,TRUNC((230-M32)*(0.9)),COUNT($C$6:E33)&lt;=9,0)</f>
        <v>50</v>
      </c>
      <c r="P33">
        <f>_xlfn.IFS(SUM(C33:E33)&lt;1,"",COUNT($C$6:E33)&gt;9,N33*3+H33,COUNT($C$6:E33)&lt;=9,0)</f>
        <v>673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200</v>
      </c>
      <c r="W33">
        <f>IF(COUNT(C33:E33)&lt;1,0,IF(COUNT($C$6:E33)&gt;9,D33+N33,0))</f>
        <v>272</v>
      </c>
      <c r="X33">
        <f>IF(COUNT(C33:E33)&lt;1,0,IF(COUNT($C$6:E33)&gt;9,E33+N33,0))</f>
        <v>201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176</v>
      </c>
      <c r="D34">
        <v>166</v>
      </c>
      <c r="E34">
        <v>191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533</v>
      </c>
      <c r="I34">
        <f t="shared" si="5"/>
        <v>177</v>
      </c>
      <c r="J34">
        <f>_xlfn.IFS(SUM(C34:E34)&lt;1,"",SUM(C34:E34)&gt;=1,SUM($C$6:E34))</f>
        <v>13094</v>
      </c>
      <c r="K34">
        <f>_xlfn.IFS(COUNT(C34:E34)&lt;1,"",COUNT($C$6:E34)&gt;=1,COUNT($C$6:E34))</f>
        <v>75</v>
      </c>
      <c r="L34">
        <f>_xlfn.IFS(COUNT(C34:E34)&lt;1,"",AND(COUNT($C$6:E34)&lt;=9,$C$4&gt;1),$C$4,COUNT(C34:E34)&gt;=1,M34)</f>
        <v>174</v>
      </c>
      <c r="M34">
        <f>IF(COUNT($C$6:E34)&gt;=1,TRUNC(SUM($C$6:E34)/COUNT($C$6:E34)),0)</f>
        <v>174</v>
      </c>
      <c r="N34">
        <f>IF(COUNT($C$6:E34)&lt;=6,0,TRUNC((230-M33)*0.9))</f>
        <v>50</v>
      </c>
      <c r="O34">
        <f>_xlfn.IFS(SUM(C34:E34)&lt;1,"",COUNT($C$6:E34)&gt;9,TRUNC((230-M33)*(0.9)),COUNT($C$6:E34)&lt;=9,0)</f>
        <v>50</v>
      </c>
      <c r="P34">
        <f>_xlfn.IFS(SUM(C34:E34)&lt;1,"",COUNT($C$6:E34)&gt;9,N34*3+H34,COUNT($C$6:E34)&lt;=9,0)</f>
        <v>683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226</v>
      </c>
      <c r="W34">
        <f>IF(COUNT(C34:E34)&lt;1,0,IF(COUNT($C$6:E34)&gt;9,D34+N34,0))</f>
        <v>216</v>
      </c>
      <c r="X34">
        <f>IF(COUNT(C34:E34)&lt;1,0,IF(COUNT($C$6:E34)&gt;9,E34+N34,0))</f>
        <v>241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235</v>
      </c>
      <c r="D35">
        <v>157</v>
      </c>
      <c r="E35">
        <v>173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565</v>
      </c>
      <c r="I35">
        <f t="shared" si="5"/>
        <v>188</v>
      </c>
      <c r="J35">
        <f>_xlfn.IFS(SUM(C35:E35)&lt;1,"",SUM(C35:E35)&gt;=1,SUM($C$6:E35))</f>
        <v>13659</v>
      </c>
      <c r="K35">
        <f>_xlfn.IFS(COUNT(C35:E35)&lt;1,"",COUNT($C$6:E35)&gt;=1,COUNT($C$6:E35))</f>
        <v>78</v>
      </c>
      <c r="L35">
        <f>_xlfn.IFS(COUNT(C35:E35)&lt;1,"",AND(COUNT($C$6:E35)&lt;=9,$C$4&gt;1),$C$4,COUNT(C35:E35)&gt;=1,M35)</f>
        <v>175</v>
      </c>
      <c r="M35">
        <f>IF(COUNT($C$6:E35)&gt;=1,TRUNC(SUM($C$6:E35)/COUNT($C$6:E35)),0)</f>
        <v>175</v>
      </c>
      <c r="N35">
        <f>IF(COUNT($C$6:E35)&lt;=6,0,TRUNC((230-M34)*0.9))</f>
        <v>50</v>
      </c>
      <c r="O35">
        <f>_xlfn.IFS(SUM(C35:E35)&lt;1,"",COUNT($C$6:E35)&gt;9,TRUNC((230-M34)*(0.9)),COUNT($C$6:E35)&lt;=9,0)</f>
        <v>50</v>
      </c>
      <c r="P35">
        <f>_xlfn.IFS(SUM(C35:E35)&lt;1,"",COUNT($C$6:E35)&gt;9,N35*3+H35,COUNT($C$6:E35)&lt;=9,0)</f>
        <v>715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285</v>
      </c>
      <c r="W35">
        <f>IF(COUNT(C35:E35)&lt;1,0,IF(COUNT($C$6:E35)&gt;9,D35+N35,0))</f>
        <v>207</v>
      </c>
      <c r="X35">
        <f>IF(COUNT(C35:E35)&lt;1,0,IF(COUNT($C$6:E35)&gt;9,E35+N35,0))</f>
        <v>223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174.96153846153845</v>
      </c>
      <c r="D36" s="2">
        <f>(IF(COUNT(D6:D35)=0," ",(SUM(D6:D35))/COUNT(D6:D35)))</f>
        <v>176.76923076923077</v>
      </c>
      <c r="E36" s="2">
        <f>(IF(COUNT(E6:E35)=0," ",(SUM(E6:E35))/COUNT(E6:E35)))</f>
        <v>173.61538461538461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96EE-52CE-4EA1-A7D1-51E1C678FCE9}">
  <sheetPr codeName="Sheet24"/>
  <dimension ref="A1:AC36"/>
  <sheetViews>
    <sheetView zoomScaleNormal="100" workbookViewId="0">
      <selection activeCell="C35" sqref="C35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10</v>
      </c>
      <c r="R2">
        <v>0</v>
      </c>
    </row>
    <row r="3" spans="1:29" x14ac:dyDescent="0.2">
      <c r="A3" t="s">
        <v>45</v>
      </c>
      <c r="B3" s="3" t="s">
        <v>76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So Far</v>
      </c>
      <c r="R3" s="8"/>
      <c r="S3" s="8"/>
    </row>
    <row r="4" spans="1:29" x14ac:dyDescent="0.2">
      <c r="A4" t="s">
        <v>44</v>
      </c>
      <c r="C4">
        <v>149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191</v>
      </c>
      <c r="W5">
        <f>MAX(V6:X35)</f>
        <v>268</v>
      </c>
    </row>
    <row r="6" spans="1:29" x14ac:dyDescent="0.2">
      <c r="A6" t="s">
        <v>7</v>
      </c>
      <c r="B6" s="7">
        <f>Calendar!B6</f>
        <v>43348</v>
      </c>
      <c r="C6">
        <v>162</v>
      </c>
      <c r="D6">
        <v>167</v>
      </c>
      <c r="E6">
        <v>144</v>
      </c>
      <c r="H6">
        <f t="shared" ref="H6:H35" si="0">IF(COUNT(C6:E6)&lt;1," ",SUM(C6:E6))</f>
        <v>473</v>
      </c>
      <c r="I6">
        <f>IF(COUNT(C6:E6)&lt;1," ",TRUNC(H6/COUNT(C6:E6)))</f>
        <v>157</v>
      </c>
      <c r="J6">
        <f>_xlfn.IFS(SUM(C6:E6)&lt;1,"",SUM(C6:E6)&gt;=1,SUM($C$6:E6))</f>
        <v>473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149</v>
      </c>
      <c r="M6">
        <f>IF(COUNT($C$6:E6)&gt;=1,TRUNC(SUM($C$6:E6)/COUNT($C$6:E6)),0)</f>
        <v>157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126</v>
      </c>
      <c r="D7">
        <v>179</v>
      </c>
      <c r="E7">
        <v>120</v>
      </c>
      <c r="H7">
        <f t="shared" si="0"/>
        <v>425</v>
      </c>
      <c r="I7">
        <f t="shared" ref="I7:I35" si="5">IF(COUNT(C7:E7)&lt;1," ",TRUNC(H7/COUNT(C7:E7)))</f>
        <v>141</v>
      </c>
      <c r="J7">
        <f>_xlfn.IFS(SUM(C7:E7)&lt;1,"",SUM(C7:E7)&gt;=1,SUM($C$6:E7))</f>
        <v>898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149</v>
      </c>
      <c r="M7">
        <f>IF(COUNT($C$6:E7)&gt;=1,TRUNC(SUM($C$6:E7)/COUNT($C$6:E7)),0)</f>
        <v>149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149</v>
      </c>
      <c r="D8">
        <v>159</v>
      </c>
      <c r="E8">
        <v>145</v>
      </c>
      <c r="H8">
        <f t="shared" si="0"/>
        <v>453</v>
      </c>
      <c r="I8">
        <f t="shared" si="5"/>
        <v>151</v>
      </c>
      <c r="J8">
        <f>_xlfn.IFS(SUM(C8:E8)&lt;1,"",SUM(C8:E8)&gt;=1,SUM($C$6:E8))</f>
        <v>1351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149</v>
      </c>
      <c r="M8">
        <f>IF(COUNT($C$6:E8)&gt;=1,TRUNC(SUM($C$6:E8)/COUNT($C$6:E8)),0)</f>
        <v>150</v>
      </c>
      <c r="N8">
        <f>IF(COUNT($C$6:E8)&lt;=6,0,TRUNC((230-M7)*0.9))</f>
        <v>72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128</v>
      </c>
      <c r="D9">
        <v>125</v>
      </c>
      <c r="E9">
        <v>141</v>
      </c>
      <c r="H9">
        <f t="shared" si="0"/>
        <v>394</v>
      </c>
      <c r="I9">
        <f t="shared" si="5"/>
        <v>131</v>
      </c>
      <c r="J9">
        <f>_xlfn.IFS(SUM(C9:E9)&lt;1,"",SUM(C9:E9)&gt;=1,SUM($C$6:E9))</f>
        <v>1745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145</v>
      </c>
      <c r="M9">
        <f>IF(COUNT($C$6:E9)&gt;=1,TRUNC(SUM($C$6:E9)/COUNT($C$6:E9)),0)</f>
        <v>145</v>
      </c>
      <c r="N9">
        <f>IF(COUNT($C$6:E9)&lt;=6,0,TRUNC((230-M8)*0.9))</f>
        <v>72</v>
      </c>
      <c r="O9">
        <f>_xlfn.IFS(SUM(C9:E9)&lt;1,"",COUNT($C$6:E9)&gt;9,TRUNC((230-M8)*(0.9)),COUNT($C$6:E9)&lt;=9,0)</f>
        <v>72</v>
      </c>
      <c r="P9">
        <f>_xlfn.IFS(SUM(C9:E9)&lt;1,"",COUNT($C$6:E9)&gt;9,N9*3+H9,COUNT($C$6:E9)&lt;=9,0)</f>
        <v>610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200</v>
      </c>
      <c r="W9">
        <f>IF(COUNT(C9:E9)&lt;1,0,IF(COUNT($C$6:E9)&gt;9,D9+N9,0))</f>
        <v>197</v>
      </c>
      <c r="X9">
        <f>IF(COUNT(C9:E9)&lt;1,0,IF(COUNT($C$6:E9)&gt;9,E9+N9,0))</f>
        <v>213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151</v>
      </c>
      <c r="D10">
        <v>140</v>
      </c>
      <c r="E10">
        <v>127</v>
      </c>
      <c r="F10" t="str">
        <f>IF(COUNT(C10:E10)&lt;1," ",IF(AND(C10&gt;M9,D10&gt;M9,E10&gt;M9,COUNT($C$6:E9)&gt;=12),"*"," "))</f>
        <v xml:space="preserve"> </v>
      </c>
      <c r="H10">
        <f t="shared" si="0"/>
        <v>418</v>
      </c>
      <c r="I10">
        <f t="shared" si="5"/>
        <v>139</v>
      </c>
      <c r="J10">
        <f>_xlfn.IFS(SUM(C10:E10)&lt;1,"",SUM(C10:E10)&gt;=1,SUM($C$6:E10))</f>
        <v>2163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144</v>
      </c>
      <c r="M10">
        <f>IF(COUNT($C$6:E10)&gt;=1,TRUNC(SUM($C$6:E10)/COUNT($C$6:E10)),0)</f>
        <v>144</v>
      </c>
      <c r="N10">
        <f>IF(COUNT($C$6:E10)&lt;=6,0,TRUNC((230-M9)*0.9))</f>
        <v>76</v>
      </c>
      <c r="O10">
        <f>_xlfn.IFS(SUM(C10:E10)&lt;1,"",COUNT($C$6:E10)&gt;9,TRUNC((230-M9)*(0.9)),COUNT($C$6:E10)&lt;=9,0)</f>
        <v>76</v>
      </c>
      <c r="P10">
        <f>_xlfn.IFS(SUM(C10:E10)&lt;1,"",COUNT($C$6:E10)&gt;9,N10*3+H10,COUNT($C$6:E10)&lt;=9,0)</f>
        <v>646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227</v>
      </c>
      <c r="W10">
        <f>IF(COUNT(C10:E10)&lt;1,0,IF(COUNT($C$6:E10)&gt;9,D10+N10,0))</f>
        <v>216</v>
      </c>
      <c r="X10">
        <f>IF(COUNT(C10:E10)&lt;1,0,IF(COUNT($C$6:E10)&gt;9,E10+N10,0))</f>
        <v>203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133</v>
      </c>
      <c r="D11">
        <v>160</v>
      </c>
      <c r="E11">
        <v>191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484</v>
      </c>
      <c r="I11">
        <f t="shared" si="5"/>
        <v>161</v>
      </c>
      <c r="J11">
        <f>_xlfn.IFS(SUM(C11:E11)&lt;1,"",SUM(C11:E11)&gt;=1,SUM($C$6:E11))</f>
        <v>2647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147</v>
      </c>
      <c r="M11">
        <f>IF(COUNT($C$6:E11)&gt;=1,TRUNC(SUM($C$6:E11)/COUNT($C$6:E11)),0)</f>
        <v>147</v>
      </c>
      <c r="N11">
        <f>IF(COUNT($C$6:E11)&lt;=6,0,TRUNC((230-M10)*0.9))</f>
        <v>77</v>
      </c>
      <c r="O11">
        <f>_xlfn.IFS(SUM(C11:E11)&lt;1,"",COUNT($C$6:E11)&gt;9,TRUNC((230-M10)*(0.9)),COUNT($C$6:E11)&lt;=9,0)</f>
        <v>77</v>
      </c>
      <c r="P11">
        <f>_xlfn.IFS(SUM(C11:E11)&lt;1,"",COUNT($C$6:E11)&gt;9,N11*3+H11,COUNT($C$6:E11)&lt;=9,0)</f>
        <v>715</v>
      </c>
      <c r="Q11">
        <f t="shared" si="1"/>
        <v>484</v>
      </c>
      <c r="R11">
        <f t="shared" si="2"/>
        <v>191</v>
      </c>
      <c r="S11">
        <f>IF(COUNT($C$6:E11)&gt;9,IF(P11=MAX($P$6:$P$35),P11," "),"")</f>
        <v>715</v>
      </c>
      <c r="T11">
        <f t="shared" si="3"/>
        <v>268</v>
      </c>
      <c r="V11">
        <f>IF(COUNT(C11:E11)&lt;1,0,IF(COUNT($C$6:E11)&gt;9,C11+N11,0))</f>
        <v>210</v>
      </c>
      <c r="W11">
        <f>IF(COUNT(C11:E11)&lt;1,0,IF(COUNT($C$6:E11)&gt;9,D11+N11,0))</f>
        <v>237</v>
      </c>
      <c r="X11">
        <f>IF(COUNT(C11:E11)&lt;1,0,IF(COUNT($C$6:E11)&gt;9,E11+N11,0))</f>
        <v>268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139</v>
      </c>
      <c r="D12">
        <v>135</v>
      </c>
      <c r="E12">
        <v>141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415</v>
      </c>
      <c r="I12">
        <f t="shared" si="5"/>
        <v>138</v>
      </c>
      <c r="J12">
        <f>_xlfn.IFS(SUM(C12:E12)&lt;1,"",SUM(C12:E12)&gt;=1,SUM($C$6:E12))</f>
        <v>3062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145</v>
      </c>
      <c r="M12">
        <f>IF(COUNT($C$6:E12)&gt;=1,TRUNC(SUM($C$6:E12)/COUNT($C$6:E12)),0)</f>
        <v>145</v>
      </c>
      <c r="N12">
        <f>IF(COUNT($C$6:E12)&lt;=6,0,TRUNC((230-M11)*0.9))</f>
        <v>74</v>
      </c>
      <c r="O12">
        <f>_xlfn.IFS(SUM(C12:E12)&lt;1,"",COUNT($C$6:E12)&gt;9,TRUNC((230-M11)*(0.9)),COUNT($C$6:E12)&lt;=9,0)</f>
        <v>74</v>
      </c>
      <c r="P12">
        <f>_xlfn.IFS(SUM(C12:E12)&lt;1,"",COUNT($C$6:E12)&gt;9,N12*3+H12,COUNT($C$6:E12)&lt;=9,0)</f>
        <v>637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213</v>
      </c>
      <c r="W12">
        <f>IF(COUNT(C12:E12)&lt;1,0,IF(COUNT($C$6:E12)&gt;9,D12+N12,0))</f>
        <v>209</v>
      </c>
      <c r="X12">
        <f>IF(COUNT(C12:E12)&lt;1,0,IF(COUNT($C$6:E12)&gt;9,E12+N12,0))</f>
        <v>215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150</v>
      </c>
      <c r="D13">
        <v>151</v>
      </c>
      <c r="E13">
        <v>145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446</v>
      </c>
      <c r="I13">
        <f t="shared" si="5"/>
        <v>148</v>
      </c>
      <c r="J13">
        <f>_xlfn.IFS(SUM(C13:E13)&lt;1,"",SUM(C13:E13)&gt;=1,SUM($C$6:E13))</f>
        <v>3508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146</v>
      </c>
      <c r="M13">
        <f>IF(COUNT($C$6:E13)&gt;=1,TRUNC(SUM($C$6:E13)/COUNT($C$6:E13)),0)</f>
        <v>146</v>
      </c>
      <c r="N13">
        <f>IF(COUNT($C$6:E13)&lt;=6,0,TRUNC((230-M12)*0.9))</f>
        <v>76</v>
      </c>
      <c r="O13">
        <f>_xlfn.IFS(SUM(C13:E13)&lt;1,"",COUNT($C$6:E13)&gt;9,TRUNC((230-M12)*(0.9)),COUNT($C$6:E13)&lt;=9,0)</f>
        <v>76</v>
      </c>
      <c r="P13">
        <f>_xlfn.IFS(SUM(C13:E13)&lt;1,"",COUNT($C$6:E13)&gt;9,N13*3+H13,COUNT($C$6:E13)&lt;=9,0)</f>
        <v>674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226</v>
      </c>
      <c r="W13">
        <f>IF(COUNT(C13:E13)&lt;1,0,IF(COUNT($C$6:E13)&gt;9,D13+N13,0))</f>
        <v>227</v>
      </c>
      <c r="X13">
        <f>IF(COUNT(C13:E13)&lt;1,0,IF(COUNT($C$6:E13)&gt;9,E13+N13,0))</f>
        <v>221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124</v>
      </c>
      <c r="D14">
        <v>153</v>
      </c>
      <c r="E14">
        <v>157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434</v>
      </c>
      <c r="I14">
        <f t="shared" si="5"/>
        <v>144</v>
      </c>
      <c r="J14">
        <f>_xlfn.IFS(SUM(C14:E14)&lt;1,"",SUM(C14:E14)&gt;=1,SUM($C$6:E14))</f>
        <v>3942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146</v>
      </c>
      <c r="M14">
        <f>IF(COUNT($C$6:E14)&gt;=1,TRUNC(SUM($C$6:E14)/COUNT($C$6:E14)),0)</f>
        <v>146</v>
      </c>
      <c r="N14">
        <f>IF(COUNT($C$6:E14)&lt;=6,0,TRUNC((230-M13)*0.9))</f>
        <v>75</v>
      </c>
      <c r="O14">
        <f>_xlfn.IFS(SUM(C14:E14)&lt;1,"",COUNT($C$6:E14)&gt;9,TRUNC((230-M13)*(0.9)),COUNT($C$6:E14)&lt;=9,0)</f>
        <v>75</v>
      </c>
      <c r="P14">
        <f>_xlfn.IFS(SUM(C14:E14)&lt;1,"",COUNT($C$6:E14)&gt;9,N14*3+H14,COUNT($C$6:E14)&lt;=9,0)</f>
        <v>659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199</v>
      </c>
      <c r="W14">
        <f>IF(COUNT(C14:E14)&lt;1,0,IF(COUNT($C$6:E14)&gt;9,D14+N14,0))</f>
        <v>228</v>
      </c>
      <c r="X14">
        <f>IF(COUNT(C14:E14)&lt;1,0,IF(COUNT($C$6:E14)&gt;9,E14+N14,0))</f>
        <v>232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140</v>
      </c>
      <c r="D15">
        <v>172</v>
      </c>
      <c r="E15">
        <v>105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417</v>
      </c>
      <c r="I15">
        <f t="shared" si="5"/>
        <v>139</v>
      </c>
      <c r="J15">
        <f>_xlfn.IFS(SUM(C15:E15)&lt;1,"",SUM(C15:E15)&gt;=1,SUM($C$6:E15))</f>
        <v>4359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145</v>
      </c>
      <c r="M15">
        <f>IF(COUNT($C$6:E15)&gt;=1,TRUNC(SUM($C$6:E15)/COUNT($C$6:E15)),0)</f>
        <v>145</v>
      </c>
      <c r="N15">
        <f>IF(COUNT($C$6:E15)&lt;=6,0,TRUNC((230-M14)*0.9))</f>
        <v>75</v>
      </c>
      <c r="O15">
        <f>_xlfn.IFS(SUM(C15:E15)&lt;1,"",COUNT($C$6:E15)&gt;9,TRUNC((230-M14)*(0.9)),COUNT($C$6:E15)&lt;=9,0)</f>
        <v>75</v>
      </c>
      <c r="P15">
        <f>_xlfn.IFS(SUM(C15:E15)&lt;1,"",COUNT($C$6:E15)&gt;9,N15*3+H15,COUNT($C$6:E15)&lt;=9,0)</f>
        <v>642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215</v>
      </c>
      <c r="W15">
        <f>IF(COUNT(C15:E15)&lt;1,0,IF(COUNT($C$6:E15)&gt;9,D15+N15,0))</f>
        <v>247</v>
      </c>
      <c r="X15">
        <f>IF(COUNT(C15:E15)&lt;1,0,IF(COUNT($C$6:E15)&gt;9,E15+N15,0))</f>
        <v>180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145</v>
      </c>
      <c r="N16">
        <f>IF(COUNT($C$6:E16)&lt;=6,0,TRUNC((230-M15)*0.9))</f>
        <v>76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0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145</v>
      </c>
      <c r="N17">
        <f>IF(COUNT($C$6:E17)&lt;=6,0,TRUNC((230-M16)*0.9))</f>
        <v>76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0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145</v>
      </c>
      <c r="N18">
        <f>IF(COUNT($C$6:E18)&lt;=6,0,TRUNC((230-M17)*0.9))</f>
        <v>76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0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145</v>
      </c>
      <c r="N19">
        <f>IF(COUNT($C$6:E19)&lt;=6,0,TRUNC((230-M18)*0.9))</f>
        <v>76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0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145</v>
      </c>
      <c r="N20">
        <f>IF(COUNT($C$6:E20)&lt;=6,0,TRUNC((230-M19)*0.9))</f>
        <v>76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0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145</v>
      </c>
      <c r="N21">
        <f>IF(COUNT($C$6:E21)&lt;=6,0,TRUNC((230-M20)*0.9))</f>
        <v>76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0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145</v>
      </c>
      <c r="N22">
        <f>IF(COUNT($C$6:E22)&lt;=6,0,TRUNC((230-M21)*0.9))</f>
        <v>76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0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145</v>
      </c>
      <c r="N23">
        <f>IF(COUNT($C$6:E23)&lt;=6,0,TRUNC((230-M22)*0.9))</f>
        <v>76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0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145</v>
      </c>
      <c r="N24">
        <f>IF(COUNT($C$6:E24)&lt;=6,0,TRUNC((230-M23)*0.9))</f>
        <v>76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0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145</v>
      </c>
      <c r="N25">
        <f>IF(COUNT($C$6:E25)&lt;=6,0,TRUNC((230-M24)*0.9))</f>
        <v>76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145</v>
      </c>
      <c r="N26">
        <f>IF(COUNT($C$6:E26)&lt;=6,0,TRUNC((230-M25)*0.9))</f>
        <v>76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145</v>
      </c>
      <c r="N27">
        <f>IF(COUNT($C$6:E27)&lt;=6,0,TRUNC((230-M26)*0.9))</f>
        <v>76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145</v>
      </c>
      <c r="N28">
        <f>IF(COUNT($C$6:E28)&lt;=6,0,TRUNC((230-M27)*0.9))</f>
        <v>76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145</v>
      </c>
      <c r="N29">
        <f>IF(COUNT($C$6:E29)&lt;=6,0,TRUNC((230-M28)*0.9))</f>
        <v>76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145</v>
      </c>
      <c r="N30">
        <f>IF(COUNT($C$6:E30)&lt;=6,0,TRUNC((230-M29)*0.9))</f>
        <v>76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145</v>
      </c>
      <c r="N31">
        <f>IF(COUNT($C$6:E31)&lt;=6,0,TRUNC((230-M30)*0.9))</f>
        <v>76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145</v>
      </c>
      <c r="N32">
        <f>IF(COUNT($C$6:E32)&lt;=6,0,TRUNC((230-M31)*0.9))</f>
        <v>76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145</v>
      </c>
      <c r="N33">
        <f>IF(COUNT($C$6:E33)&lt;=6,0,TRUNC((230-M32)*0.9))</f>
        <v>76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145</v>
      </c>
      <c r="N34">
        <f>IF(COUNT($C$6:E34)&lt;=6,0,TRUNC((230-M33)*0.9))</f>
        <v>76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145</v>
      </c>
      <c r="N35">
        <f>IF(COUNT($C$6:E35)&lt;=6,0,TRUNC((230-M34)*0.9))</f>
        <v>76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140.19999999999999</v>
      </c>
      <c r="D36" s="2">
        <f>(IF(COUNT(D6:D35)=0," ",(SUM(D6:D35))/COUNT(D6:D35)))</f>
        <v>154.1</v>
      </c>
      <c r="E36" s="2">
        <f>(IF(COUNT(E6:E35)=0," ",(SUM(E6:E35))/COUNT(E6:E35)))</f>
        <v>141.6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5901-AB24-459A-B330-EF6FD6A4E499}">
  <sheetPr codeName="Sheet39"/>
  <dimension ref="A1:AC36"/>
  <sheetViews>
    <sheetView zoomScaleNormal="100" workbookViewId="0">
      <selection activeCell="E36" sqref="E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7</v>
      </c>
    </row>
    <row r="3" spans="1:29" x14ac:dyDescent="0.2">
      <c r="A3" t="s">
        <v>45</v>
      </c>
      <c r="B3" s="3" t="s">
        <v>77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170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245</v>
      </c>
      <c r="W5">
        <f>MAX(V6:X35)</f>
        <v>298</v>
      </c>
    </row>
    <row r="6" spans="1:29" x14ac:dyDescent="0.2">
      <c r="A6" t="s">
        <v>7</v>
      </c>
      <c r="B6" s="7">
        <f>Calendar!B6</f>
        <v>43348</v>
      </c>
      <c r="C6">
        <v>157</v>
      </c>
      <c r="D6">
        <v>166</v>
      </c>
      <c r="E6">
        <v>179</v>
      </c>
      <c r="H6">
        <f t="shared" ref="H6:H35" si="0">IF(COUNT(C6:E6)&lt;1," ",SUM(C6:E6))</f>
        <v>502</v>
      </c>
      <c r="I6">
        <f>IF(COUNT(C6:E6)&lt;1," ",TRUNC(H6/COUNT(C6:E6)))</f>
        <v>167</v>
      </c>
      <c r="J6">
        <f>_xlfn.IFS(SUM(C6:E6)&lt;1,"",SUM(C6:E6)&gt;=1,SUM($C$6:E6))</f>
        <v>502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170</v>
      </c>
      <c r="M6">
        <f>IF(COUNT($C$6:E6)&gt;=1,TRUNC(SUM($C$6:E6)/COUNT($C$6:E6)),0)</f>
        <v>167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159</v>
      </c>
      <c r="D7">
        <v>184</v>
      </c>
      <c r="E7">
        <v>202</v>
      </c>
      <c r="H7">
        <f t="shared" si="0"/>
        <v>545</v>
      </c>
      <c r="I7">
        <f t="shared" ref="I7:I35" si="5">IF(COUNT(C7:E7)&lt;1," ",TRUNC(H7/COUNT(C7:E7)))</f>
        <v>181</v>
      </c>
      <c r="J7">
        <f>_xlfn.IFS(SUM(C7:E7)&lt;1,"",SUM(C7:E7)&gt;=1,SUM($C$6:E7))</f>
        <v>1047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170</v>
      </c>
      <c r="M7">
        <f>IF(COUNT($C$6:E7)&gt;=1,TRUNC(SUM($C$6:E7)/COUNT($C$6:E7)),0)</f>
        <v>174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175</v>
      </c>
      <c r="D8">
        <v>194</v>
      </c>
      <c r="E8">
        <v>189</v>
      </c>
      <c r="H8">
        <f t="shared" si="0"/>
        <v>558</v>
      </c>
      <c r="I8">
        <f t="shared" si="5"/>
        <v>186</v>
      </c>
      <c r="J8">
        <f>_xlfn.IFS(SUM(C8:E8)&lt;1,"",SUM(C8:E8)&gt;=1,SUM($C$6:E8))</f>
        <v>1605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170</v>
      </c>
      <c r="M8">
        <f>IF(COUNT($C$6:E8)&gt;=1,TRUNC(SUM($C$6:E8)/COUNT($C$6:E8)),0)</f>
        <v>178</v>
      </c>
      <c r="N8">
        <f>IF(COUNT($C$6:E8)&lt;=6,0,TRUNC((230-M7)*0.9))</f>
        <v>50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163</v>
      </c>
      <c r="D9">
        <v>169</v>
      </c>
      <c r="E9">
        <v>202</v>
      </c>
      <c r="H9">
        <f t="shared" si="0"/>
        <v>534</v>
      </c>
      <c r="I9">
        <f t="shared" si="5"/>
        <v>178</v>
      </c>
      <c r="J9">
        <f>_xlfn.IFS(SUM(C9:E9)&lt;1,"",SUM(C9:E9)&gt;=1,SUM($C$6:E9))</f>
        <v>2139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178</v>
      </c>
      <c r="M9">
        <f>IF(COUNT($C$6:E9)&gt;=1,TRUNC(SUM($C$6:E9)/COUNT($C$6:E9)),0)</f>
        <v>178</v>
      </c>
      <c r="N9">
        <f>IF(COUNT($C$6:E9)&lt;=6,0,TRUNC((230-M8)*0.9))</f>
        <v>46</v>
      </c>
      <c r="O9">
        <f>_xlfn.IFS(SUM(C9:E9)&lt;1,"",COUNT($C$6:E9)&gt;9,TRUNC((230-M8)*(0.9)),COUNT($C$6:E9)&lt;=9,0)</f>
        <v>46</v>
      </c>
      <c r="P9">
        <f>_xlfn.IFS(SUM(C9:E9)&lt;1,"",COUNT($C$6:E9)&gt;9,N9*3+H9,COUNT($C$6:E9)&lt;=9,0)</f>
        <v>672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209</v>
      </c>
      <c r="W9">
        <f>IF(COUNT(C9:E9)&lt;1,0,IF(COUNT($C$6:E9)&gt;9,D9+N9,0))</f>
        <v>215</v>
      </c>
      <c r="X9">
        <f>IF(COUNT(C9:E9)&lt;1,0,IF(COUNT($C$6:E9)&gt;9,E9+N9,0))</f>
        <v>248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184</v>
      </c>
      <c r="D10">
        <v>161</v>
      </c>
      <c r="E10">
        <v>157</v>
      </c>
      <c r="F10" t="str">
        <f>IF(COUNT(C10:E10)&lt;1," ",IF(AND(C10&gt;M9,D10&gt;M9,E10&gt;M9,COUNT($C$6:E9)&gt;=12),"*"," "))</f>
        <v xml:space="preserve"> </v>
      </c>
      <c r="H10">
        <f t="shared" si="0"/>
        <v>502</v>
      </c>
      <c r="I10">
        <f t="shared" si="5"/>
        <v>167</v>
      </c>
      <c r="J10">
        <f>_xlfn.IFS(SUM(C10:E10)&lt;1,"",SUM(C10:E10)&gt;=1,SUM($C$6:E10))</f>
        <v>2641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176</v>
      </c>
      <c r="M10">
        <f>IF(COUNT($C$6:E10)&gt;=1,TRUNC(SUM($C$6:E10)/COUNT($C$6:E10)),0)</f>
        <v>176</v>
      </c>
      <c r="N10">
        <f>IF(COUNT($C$6:E10)&lt;=6,0,TRUNC((230-M9)*0.9))</f>
        <v>46</v>
      </c>
      <c r="O10">
        <f>_xlfn.IFS(SUM(C10:E10)&lt;1,"",COUNT($C$6:E10)&gt;9,TRUNC((230-M9)*(0.9)),COUNT($C$6:E10)&lt;=9,0)</f>
        <v>46</v>
      </c>
      <c r="P10">
        <f>_xlfn.IFS(SUM(C10:E10)&lt;1,"",COUNT($C$6:E10)&gt;9,N10*3+H10,COUNT($C$6:E10)&lt;=9,0)</f>
        <v>640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230</v>
      </c>
      <c r="W10">
        <f>IF(COUNT(C10:E10)&lt;1,0,IF(COUNT($C$6:E10)&gt;9,D10+N10,0))</f>
        <v>207</v>
      </c>
      <c r="X10">
        <f>IF(COUNT(C10:E10)&lt;1,0,IF(COUNT($C$6:E10)&gt;9,E10+N10,0))</f>
        <v>203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176</v>
      </c>
      <c r="N11">
        <f>IF(COUNT($C$6:E11)&lt;=6,0,TRUNC((230-M10)*0.9))</f>
        <v>48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193</v>
      </c>
      <c r="D12">
        <v>180</v>
      </c>
      <c r="E12">
        <v>179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552</v>
      </c>
      <c r="I12">
        <f t="shared" si="5"/>
        <v>184</v>
      </c>
      <c r="J12">
        <f>_xlfn.IFS(SUM(C12:E12)&lt;1,"",SUM(C12:E12)&gt;=1,SUM($C$6:E12))</f>
        <v>3193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177</v>
      </c>
      <c r="M12">
        <f>IF(COUNT($C$6:E12)&gt;=1,TRUNC(SUM($C$6:E12)/COUNT($C$6:E12)),0)</f>
        <v>177</v>
      </c>
      <c r="N12">
        <f>IF(COUNT($C$6:E12)&lt;=6,0,TRUNC((230-M11)*0.9))</f>
        <v>48</v>
      </c>
      <c r="O12">
        <f>_xlfn.IFS(SUM(C12:E12)&lt;1,"",COUNT($C$6:E12)&gt;9,TRUNC((230-M11)*(0.9)),COUNT($C$6:E12)&lt;=9,0)</f>
        <v>48</v>
      </c>
      <c r="P12">
        <f>_xlfn.IFS(SUM(C12:E12)&lt;1,"",COUNT($C$6:E12)&gt;9,N12*3+H12,COUNT($C$6:E12)&lt;=9,0)</f>
        <v>696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241</v>
      </c>
      <c r="W12">
        <f>IF(COUNT(C12:E12)&lt;1,0,IF(COUNT($C$6:E12)&gt;9,D12+N12,0))</f>
        <v>228</v>
      </c>
      <c r="X12">
        <f>IF(COUNT(C12:E12)&lt;1,0,IF(COUNT($C$6:E12)&gt;9,E12+N12,0))</f>
        <v>227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184</v>
      </c>
      <c r="D13">
        <v>191</v>
      </c>
      <c r="E13">
        <v>204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579</v>
      </c>
      <c r="I13">
        <f t="shared" si="5"/>
        <v>193</v>
      </c>
      <c r="J13">
        <f>_xlfn.IFS(SUM(C13:E13)&lt;1,"",SUM(C13:E13)&gt;=1,SUM($C$6:E13))</f>
        <v>3772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179</v>
      </c>
      <c r="M13">
        <f>IF(COUNT($C$6:E13)&gt;=1,TRUNC(SUM($C$6:E13)/COUNT($C$6:E13)),0)</f>
        <v>179</v>
      </c>
      <c r="N13">
        <f>IF(COUNT($C$6:E13)&lt;=6,0,TRUNC((230-M12)*0.9))</f>
        <v>47</v>
      </c>
      <c r="O13">
        <f>_xlfn.IFS(SUM(C13:E13)&lt;1,"",COUNT($C$6:E13)&gt;9,TRUNC((230-M12)*(0.9)),COUNT($C$6:E13)&lt;=9,0)</f>
        <v>47</v>
      </c>
      <c r="P13">
        <f>_xlfn.IFS(SUM(C13:E13)&lt;1,"",COUNT($C$6:E13)&gt;9,N13*3+H13,COUNT($C$6:E13)&lt;=9,0)</f>
        <v>720</v>
      </c>
      <c r="Q13">
        <f t="shared" si="1"/>
        <v>579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231</v>
      </c>
      <c r="W13">
        <f>IF(COUNT(C13:E13)&lt;1,0,IF(COUNT($C$6:E13)&gt;9,D13+N13,0))</f>
        <v>238</v>
      </c>
      <c r="X13">
        <f>IF(COUNT(C13:E13)&lt;1,0,IF(COUNT($C$6:E13)&gt;9,E13+N13,0))</f>
        <v>251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165</v>
      </c>
      <c r="D14">
        <v>191</v>
      </c>
      <c r="E14">
        <v>181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537</v>
      </c>
      <c r="I14">
        <f t="shared" si="5"/>
        <v>179</v>
      </c>
      <c r="J14">
        <f>_xlfn.IFS(SUM(C14:E14)&lt;1,"",SUM(C14:E14)&gt;=1,SUM($C$6:E14))</f>
        <v>4309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179</v>
      </c>
      <c r="M14">
        <f>IF(COUNT($C$6:E14)&gt;=1,TRUNC(SUM($C$6:E14)/COUNT($C$6:E14)),0)</f>
        <v>179</v>
      </c>
      <c r="N14">
        <f>IF(COUNT($C$6:E14)&lt;=6,0,TRUNC((230-M13)*0.9))</f>
        <v>45</v>
      </c>
      <c r="O14">
        <f>_xlfn.IFS(SUM(C14:E14)&lt;1,"",COUNT($C$6:E14)&gt;9,TRUNC((230-M13)*(0.9)),COUNT($C$6:E14)&lt;=9,0)</f>
        <v>45</v>
      </c>
      <c r="P14">
        <f>_xlfn.IFS(SUM(C14:E14)&lt;1,"",COUNT($C$6:E14)&gt;9,N14*3+H14,COUNT($C$6:E14)&lt;=9,0)</f>
        <v>672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210</v>
      </c>
      <c r="W14">
        <f>IF(COUNT(C14:E14)&lt;1,0,IF(COUNT($C$6:E14)&gt;9,D14+N14,0))</f>
        <v>236</v>
      </c>
      <c r="X14">
        <f>IF(COUNT(C14:E14)&lt;1,0,IF(COUNT($C$6:E14)&gt;9,E14+N14,0))</f>
        <v>226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168</v>
      </c>
      <c r="D15">
        <v>169</v>
      </c>
      <c r="E15">
        <v>145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482</v>
      </c>
      <c r="I15">
        <f t="shared" si="5"/>
        <v>160</v>
      </c>
      <c r="J15">
        <f>_xlfn.IFS(SUM(C15:E15)&lt;1,"",SUM(C15:E15)&gt;=1,SUM($C$6:E15))</f>
        <v>4791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177</v>
      </c>
      <c r="M15">
        <f>IF(COUNT($C$6:E15)&gt;=1,TRUNC(SUM($C$6:E15)/COUNT($C$6:E15)),0)</f>
        <v>177</v>
      </c>
      <c r="N15">
        <f>IF(COUNT($C$6:E15)&lt;=6,0,TRUNC((230-M14)*0.9))</f>
        <v>45</v>
      </c>
      <c r="O15">
        <f>_xlfn.IFS(SUM(C15:E15)&lt;1,"",COUNT($C$6:E15)&gt;9,TRUNC((230-M14)*(0.9)),COUNT($C$6:E15)&lt;=9,0)</f>
        <v>45</v>
      </c>
      <c r="P15">
        <f>_xlfn.IFS(SUM(C15:E15)&lt;1,"",COUNT($C$6:E15)&gt;9,N15*3+H15,COUNT($C$6:E15)&lt;=9,0)</f>
        <v>617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213</v>
      </c>
      <c r="W15">
        <f>IF(COUNT(C15:E15)&lt;1,0,IF(COUNT($C$6:E15)&gt;9,D15+N15,0))</f>
        <v>214</v>
      </c>
      <c r="X15">
        <f>IF(COUNT(C15:E15)&lt;1,0,IF(COUNT($C$6:E15)&gt;9,E15+N15,0))</f>
        <v>190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127</v>
      </c>
      <c r="D16">
        <v>170</v>
      </c>
      <c r="E16">
        <v>211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508</v>
      </c>
      <c r="I16">
        <f t="shared" si="5"/>
        <v>169</v>
      </c>
      <c r="J16">
        <f>_xlfn.IFS(SUM(C16:E16)&lt;1,"",SUM(C16:E16)&gt;=1,SUM($C$6:E16))</f>
        <v>5299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176</v>
      </c>
      <c r="M16">
        <f>IF(COUNT($C$6:E16)&gt;=1,TRUNC(SUM($C$6:E16)/COUNT($C$6:E16)),0)</f>
        <v>176</v>
      </c>
      <c r="N16">
        <f>IF(COUNT($C$6:E16)&lt;=6,0,TRUNC((230-M15)*0.9))</f>
        <v>47</v>
      </c>
      <c r="O16">
        <f>_xlfn.IFS(SUM(C16:E16)&lt;1,"",COUNT($C$6:E16)&gt;9,TRUNC((230-M15)*(0.9)),COUNT($C$6:E16)&lt;=9,0)</f>
        <v>47</v>
      </c>
      <c r="P16">
        <f>_xlfn.IFS(SUM(C16:E16)&lt;1,"",COUNT($C$6:E16)&gt;9,N16*3+H16,COUNT($C$6:E16)&lt;=9,0)</f>
        <v>649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174</v>
      </c>
      <c r="W16">
        <f>IF(COUNT(C16:E16)&lt;1,0,IF(COUNT($C$6:E16)&gt;9,D16+N16,0))</f>
        <v>217</v>
      </c>
      <c r="X16">
        <f>IF(COUNT(C16:E16)&lt;1,0,IF(COUNT($C$6:E16)&gt;9,E16+N16,0))</f>
        <v>258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134</v>
      </c>
      <c r="D17">
        <v>184</v>
      </c>
      <c r="E17">
        <v>170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488</v>
      </c>
      <c r="I17">
        <f t="shared" si="5"/>
        <v>162</v>
      </c>
      <c r="J17">
        <f>_xlfn.IFS(SUM(C17:E17)&lt;1,"",SUM(C17:E17)&gt;=1,SUM($C$6:E17))</f>
        <v>5787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175</v>
      </c>
      <c r="M17">
        <f>IF(COUNT($C$6:E17)&gt;=1,TRUNC(SUM($C$6:E17)/COUNT($C$6:E17)),0)</f>
        <v>175</v>
      </c>
      <c r="N17">
        <f>IF(COUNT($C$6:E17)&lt;=6,0,TRUNC((230-M16)*0.9))</f>
        <v>48</v>
      </c>
      <c r="O17">
        <f>_xlfn.IFS(SUM(C17:E17)&lt;1,"",COUNT($C$6:E17)&gt;9,TRUNC((230-M16)*(0.9)),COUNT($C$6:E17)&lt;=9,0)</f>
        <v>48</v>
      </c>
      <c r="P17">
        <f>_xlfn.IFS(SUM(C17:E17)&lt;1,"",COUNT($C$6:E17)&gt;9,N17*3+H17,COUNT($C$6:E17)&lt;=9,0)</f>
        <v>632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182</v>
      </c>
      <c r="W17">
        <f>IF(COUNT(C17:E17)&lt;1,0,IF(COUNT($C$6:E17)&gt;9,D17+N17,0))</f>
        <v>232</v>
      </c>
      <c r="X17">
        <f>IF(COUNT(C17:E17)&lt;1,0,IF(COUNT($C$6:E17)&gt;9,E17+N17,0))</f>
        <v>218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170</v>
      </c>
      <c r="D18">
        <v>206</v>
      </c>
      <c r="E18">
        <v>120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496</v>
      </c>
      <c r="I18">
        <f t="shared" si="5"/>
        <v>165</v>
      </c>
      <c r="J18">
        <f>_xlfn.IFS(SUM(C18:E18)&lt;1,"",SUM(C18:E18)&gt;=1,SUM($C$6:E18))</f>
        <v>6283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174</v>
      </c>
      <c r="M18">
        <f>IF(COUNT($C$6:E18)&gt;=1,TRUNC(SUM($C$6:E18)/COUNT($C$6:E18)),0)</f>
        <v>174</v>
      </c>
      <c r="N18">
        <f>IF(COUNT($C$6:E18)&lt;=6,0,TRUNC((230-M17)*0.9))</f>
        <v>49</v>
      </c>
      <c r="O18">
        <f>_xlfn.IFS(SUM(C18:E18)&lt;1,"",COUNT($C$6:E18)&gt;9,TRUNC((230-M17)*(0.9)),COUNT($C$6:E18)&lt;=9,0)</f>
        <v>49</v>
      </c>
      <c r="P18">
        <f>_xlfn.IFS(SUM(C18:E18)&lt;1,"",COUNT($C$6:E18)&gt;9,N18*3+H18,COUNT($C$6:E18)&lt;=9,0)</f>
        <v>643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219</v>
      </c>
      <c r="W18">
        <f>IF(COUNT(C18:E18)&lt;1,0,IF(COUNT($C$6:E18)&gt;9,D18+N18,0))</f>
        <v>255</v>
      </c>
      <c r="X18">
        <f>IF(COUNT(C18:E18)&lt;1,0,IF(COUNT($C$6:E18)&gt;9,E18+N18,0))</f>
        <v>169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165</v>
      </c>
      <c r="D19">
        <v>157</v>
      </c>
      <c r="E19">
        <v>234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556</v>
      </c>
      <c r="I19">
        <f t="shared" si="5"/>
        <v>185</v>
      </c>
      <c r="J19">
        <f>_xlfn.IFS(SUM(C19:E19)&lt;1,"",SUM(C19:E19)&gt;=1,SUM($C$6:E19))</f>
        <v>6839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175</v>
      </c>
      <c r="M19">
        <f>IF(COUNT($C$6:E19)&gt;=1,TRUNC(SUM($C$6:E19)/COUNT($C$6:E19)),0)</f>
        <v>175</v>
      </c>
      <c r="N19">
        <f>IF(COUNT($C$6:E19)&lt;=6,0,TRUNC((230-M18)*0.9))</f>
        <v>50</v>
      </c>
      <c r="O19">
        <f>_xlfn.IFS(SUM(C19:E19)&lt;1,"",COUNT($C$6:E19)&gt;9,TRUNC((230-M18)*(0.9)),COUNT($C$6:E19)&lt;=9,0)</f>
        <v>50</v>
      </c>
      <c r="P19">
        <f>_xlfn.IFS(SUM(C19:E19)&lt;1,"",COUNT($C$6:E19)&gt;9,N19*3+H19,COUNT($C$6:E19)&lt;=9,0)</f>
        <v>706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215</v>
      </c>
      <c r="W19">
        <f>IF(COUNT(C19:E19)&lt;1,0,IF(COUNT($C$6:E19)&gt;9,D19+N19,0))</f>
        <v>207</v>
      </c>
      <c r="X19">
        <f>IF(COUNT(C19:E19)&lt;1,0,IF(COUNT($C$6:E19)&gt;9,E19+N19,0))</f>
        <v>284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170</v>
      </c>
      <c r="D20">
        <v>161</v>
      </c>
      <c r="E20">
        <v>147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478</v>
      </c>
      <c r="I20">
        <f t="shared" si="5"/>
        <v>159</v>
      </c>
      <c r="J20">
        <f>_xlfn.IFS(SUM(C20:E20)&lt;1,"",SUM(C20:E20)&gt;=1,SUM($C$6:E20))</f>
        <v>7317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174</v>
      </c>
      <c r="M20">
        <f>IF(COUNT($C$6:E20)&gt;=1,TRUNC(SUM($C$6:E20)/COUNT($C$6:E20)),0)</f>
        <v>174</v>
      </c>
      <c r="N20">
        <f>IF(COUNT($C$6:E20)&lt;=6,0,TRUNC((230-M19)*0.9))</f>
        <v>49</v>
      </c>
      <c r="O20">
        <f>_xlfn.IFS(SUM(C20:E20)&lt;1,"",COUNT($C$6:E20)&gt;9,TRUNC((230-M19)*(0.9)),COUNT($C$6:E20)&lt;=9,0)</f>
        <v>49</v>
      </c>
      <c r="P20">
        <f>_xlfn.IFS(SUM(C20:E20)&lt;1,"",COUNT($C$6:E20)&gt;9,N20*3+H20,COUNT($C$6:E20)&lt;=9,0)</f>
        <v>625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219</v>
      </c>
      <c r="W20">
        <f>IF(COUNT(C20:E20)&lt;1,0,IF(COUNT($C$6:E20)&gt;9,D20+N20,0))</f>
        <v>210</v>
      </c>
      <c r="X20">
        <f>IF(COUNT(C20:E20)&lt;1,0,IF(COUNT($C$6:E20)&gt;9,E20+N20,0))</f>
        <v>196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174</v>
      </c>
      <c r="N21">
        <f>IF(COUNT($C$6:E21)&lt;=6,0,TRUNC((230-M20)*0.9))</f>
        <v>50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175</v>
      </c>
      <c r="D22">
        <v>155</v>
      </c>
      <c r="E22">
        <v>115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445</v>
      </c>
      <c r="I22">
        <f t="shared" si="5"/>
        <v>148</v>
      </c>
      <c r="J22">
        <f>_xlfn.IFS(SUM(C22:E22)&lt;1,"",SUM(C22:E22)&gt;=1,SUM($C$6:E22))</f>
        <v>7762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172</v>
      </c>
      <c r="M22">
        <f>IF(COUNT($C$6:E22)&gt;=1,TRUNC(SUM($C$6:E22)/COUNT($C$6:E22)),0)</f>
        <v>172</v>
      </c>
      <c r="N22">
        <f>IF(COUNT($C$6:E22)&lt;=6,0,TRUNC((230-M21)*0.9))</f>
        <v>50</v>
      </c>
      <c r="O22">
        <f>_xlfn.IFS(SUM(C22:E22)&lt;1,"",COUNT($C$6:E22)&gt;9,TRUNC((230-M21)*(0.9)),COUNT($C$6:E22)&lt;=9,0)</f>
        <v>50</v>
      </c>
      <c r="P22">
        <f>_xlfn.IFS(SUM(C22:E22)&lt;1,"",COUNT($C$6:E22)&gt;9,N22*3+H22,COUNT($C$6:E22)&lt;=9,0)</f>
        <v>595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225</v>
      </c>
      <c r="W22">
        <f>IF(COUNT(C22:E22)&lt;1,0,IF(COUNT($C$6:E22)&gt;9,D22+N22,0))</f>
        <v>205</v>
      </c>
      <c r="X22">
        <f>IF(COUNT(C22:E22)&lt;1,0,IF(COUNT($C$6:E22)&gt;9,E22+N22,0))</f>
        <v>165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165</v>
      </c>
      <c r="D23">
        <v>169</v>
      </c>
      <c r="E23">
        <v>154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488</v>
      </c>
      <c r="I23">
        <f t="shared" si="5"/>
        <v>162</v>
      </c>
      <c r="J23">
        <f>_xlfn.IFS(SUM(C23:E23)&lt;1,"",SUM(C23:E23)&gt;=1,SUM($C$6:E23))</f>
        <v>8250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171</v>
      </c>
      <c r="M23">
        <f>IF(COUNT($C$6:E23)&gt;=1,TRUNC(SUM($C$6:E23)/COUNT($C$6:E23)),0)</f>
        <v>171</v>
      </c>
      <c r="N23">
        <f>IF(COUNT($C$6:E23)&lt;=6,0,TRUNC((230-M22)*0.9))</f>
        <v>52</v>
      </c>
      <c r="O23">
        <f>_xlfn.IFS(SUM(C23:E23)&lt;1,"",COUNT($C$6:E23)&gt;9,TRUNC((230-M22)*(0.9)),COUNT($C$6:E23)&lt;=9,0)</f>
        <v>52</v>
      </c>
      <c r="P23">
        <f>_xlfn.IFS(SUM(C23:E23)&lt;1,"",COUNT($C$6:E23)&gt;9,N23*3+H23,COUNT($C$6:E23)&lt;=9,0)</f>
        <v>644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217</v>
      </c>
      <c r="W23">
        <f>IF(COUNT(C23:E23)&lt;1,0,IF(COUNT($C$6:E23)&gt;9,D23+N23,0))</f>
        <v>221</v>
      </c>
      <c r="X23">
        <f>IF(COUNT(C23:E23)&lt;1,0,IF(COUNT($C$6:E23)&gt;9,E23+N23,0))</f>
        <v>206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145</v>
      </c>
      <c r="D24">
        <v>166</v>
      </c>
      <c r="E24">
        <v>198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509</v>
      </c>
      <c r="I24">
        <f t="shared" si="5"/>
        <v>169</v>
      </c>
      <c r="J24">
        <f>_xlfn.IFS(SUM(C24:E24)&lt;1,"",SUM(C24:E24)&gt;=1,SUM($C$6:E24))</f>
        <v>8759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171</v>
      </c>
      <c r="M24">
        <f>IF(COUNT($C$6:E24)&gt;=1,TRUNC(SUM($C$6:E24)/COUNT($C$6:E24)),0)</f>
        <v>171</v>
      </c>
      <c r="N24">
        <f>IF(COUNT($C$6:E24)&lt;=6,0,TRUNC((230-M23)*0.9))</f>
        <v>53</v>
      </c>
      <c r="O24">
        <f>_xlfn.IFS(SUM(C24:E24)&lt;1,"",COUNT($C$6:E24)&gt;9,TRUNC((230-M23)*(0.9)),COUNT($C$6:E24)&lt;=9,0)</f>
        <v>53</v>
      </c>
      <c r="P24">
        <f>_xlfn.IFS(SUM(C24:E24)&lt;1,"",COUNT($C$6:E24)&gt;9,N24*3+H24,COUNT($C$6:E24)&lt;=9,0)</f>
        <v>668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198</v>
      </c>
      <c r="W24">
        <f>IF(COUNT(C24:E24)&lt;1,0,IF(COUNT($C$6:E24)&gt;9,D24+N24,0))</f>
        <v>219</v>
      </c>
      <c r="X24">
        <f>IF(COUNT(C24:E24)&lt;1,0,IF(COUNT($C$6:E24)&gt;9,E24+N24,0))</f>
        <v>251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165</v>
      </c>
      <c r="D25">
        <v>155</v>
      </c>
      <c r="E25">
        <v>245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565</v>
      </c>
      <c r="I25">
        <f t="shared" si="5"/>
        <v>188</v>
      </c>
      <c r="J25">
        <f>_xlfn.IFS(SUM(C25:E25)&lt;1,"",SUM(C25:E25)&gt;=1,SUM($C$6:E25))</f>
        <v>9324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172</v>
      </c>
      <c r="M25">
        <f>IF(COUNT($C$6:E25)&gt;=1,TRUNC(SUM($C$6:E25)/COUNT($C$6:E25)),0)</f>
        <v>172</v>
      </c>
      <c r="N25">
        <f>IF(COUNT($C$6:E25)&lt;=6,0,TRUNC((230-M24)*0.9))</f>
        <v>53</v>
      </c>
      <c r="O25">
        <f>_xlfn.IFS(SUM(C25:E25)&lt;1,"",COUNT($C$6:E25)&gt;9,TRUNC((230-M24)*(0.9)),COUNT($C$6:E25)&lt;=9,0)</f>
        <v>53</v>
      </c>
      <c r="P25">
        <f>_xlfn.IFS(SUM(C25:E25)&lt;1,"",COUNT($C$6:E25)&gt;9,N25*3+H25,COUNT($C$6:E25)&lt;=9,0)</f>
        <v>724</v>
      </c>
      <c r="Q25" t="str">
        <f t="shared" si="1"/>
        <v xml:space="preserve"> </v>
      </c>
      <c r="R25">
        <f t="shared" si="2"/>
        <v>245</v>
      </c>
      <c r="S25" t="str">
        <f>IF(COUNT($C$6:E25)&gt;9,IF(P25=MAX($P$6:$P$35),P25," "),"")</f>
        <v xml:space="preserve"> </v>
      </c>
      <c r="T25">
        <f t="shared" si="3"/>
        <v>298</v>
      </c>
      <c r="V25">
        <f>IF(COUNT(C25:E25)&lt;1,0,IF(COUNT($C$6:E25)&gt;9,C25+N25,0))</f>
        <v>218</v>
      </c>
      <c r="W25">
        <f>IF(COUNT(C25:E25)&lt;1,0,IF(COUNT($C$6:E25)&gt;9,D25+N25,0))</f>
        <v>208</v>
      </c>
      <c r="X25">
        <f>IF(COUNT(C25:E25)&lt;1,0,IF(COUNT($C$6:E25)&gt;9,E25+N25,0))</f>
        <v>298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135</v>
      </c>
      <c r="D26">
        <v>118</v>
      </c>
      <c r="E26">
        <v>177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430</v>
      </c>
      <c r="I26">
        <f t="shared" si="5"/>
        <v>143</v>
      </c>
      <c r="J26">
        <f>_xlfn.IFS(SUM(C26:E26)&lt;1,"",SUM(C26:E26)&gt;=1,SUM($C$6:E26))</f>
        <v>9754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171</v>
      </c>
      <c r="M26">
        <f>IF(COUNT($C$6:E26)&gt;=1,TRUNC(SUM($C$6:E26)/COUNT($C$6:E26)),0)</f>
        <v>171</v>
      </c>
      <c r="N26">
        <f>IF(COUNT($C$6:E26)&lt;=6,0,TRUNC((230-M25)*0.9))</f>
        <v>52</v>
      </c>
      <c r="O26">
        <f>_xlfn.IFS(SUM(C26:E26)&lt;1,"",COUNT($C$6:E26)&gt;9,TRUNC((230-M25)*(0.9)),COUNT($C$6:E26)&lt;=9,0)</f>
        <v>52</v>
      </c>
      <c r="P26">
        <f>_xlfn.IFS(SUM(C26:E26)&lt;1,"",COUNT($C$6:E26)&gt;9,N26*3+H26,COUNT($C$6:E26)&lt;=9,0)</f>
        <v>586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187</v>
      </c>
      <c r="W26">
        <f>IF(COUNT(C26:E26)&lt;1,0,IF(COUNT($C$6:E26)&gt;9,D26+N26,0))</f>
        <v>170</v>
      </c>
      <c r="X26">
        <f>IF(COUNT(C26:E26)&lt;1,0,IF(COUNT($C$6:E26)&gt;9,E26+N26,0))</f>
        <v>229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145</v>
      </c>
      <c r="D27">
        <v>139</v>
      </c>
      <c r="E27">
        <v>143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427</v>
      </c>
      <c r="I27">
        <f t="shared" si="5"/>
        <v>142</v>
      </c>
      <c r="J27">
        <f>_xlfn.IFS(SUM(C27:E27)&lt;1,"",SUM(C27:E27)&gt;=1,SUM($C$6:E27))</f>
        <v>10181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169</v>
      </c>
      <c r="M27">
        <f>IF(COUNT($C$6:E27)&gt;=1,TRUNC(SUM($C$6:E27)/COUNT($C$6:E27)),0)</f>
        <v>169</v>
      </c>
      <c r="N27">
        <f>IF(COUNT($C$6:E27)&lt;=6,0,TRUNC((230-M26)*0.9))</f>
        <v>53</v>
      </c>
      <c r="O27">
        <f>_xlfn.IFS(SUM(C27:E27)&lt;1,"",COUNT($C$6:E27)&gt;9,TRUNC((230-M26)*(0.9)),COUNT($C$6:E27)&lt;=9,0)</f>
        <v>53</v>
      </c>
      <c r="P27">
        <f>_xlfn.IFS(SUM(C27:E27)&lt;1,"",COUNT($C$6:E27)&gt;9,N27*3+H27,COUNT($C$6:E27)&lt;=9,0)</f>
        <v>586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198</v>
      </c>
      <c r="W27">
        <f>IF(COUNT(C27:E27)&lt;1,0,IF(COUNT($C$6:E27)&gt;9,D27+N27,0))</f>
        <v>192</v>
      </c>
      <c r="X27">
        <f>IF(COUNT(C27:E27)&lt;1,0,IF(COUNT($C$6:E27)&gt;9,E27+N27,0))</f>
        <v>196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178</v>
      </c>
      <c r="D28">
        <v>213</v>
      </c>
      <c r="E28">
        <v>178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569</v>
      </c>
      <c r="I28">
        <f t="shared" si="5"/>
        <v>189</v>
      </c>
      <c r="J28">
        <f>_xlfn.IFS(SUM(C28:E28)&lt;1,"",SUM(C28:E28)&gt;=1,SUM($C$6:E28))</f>
        <v>10750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170</v>
      </c>
      <c r="M28">
        <f>IF(COUNT($C$6:E28)&gt;=1,TRUNC(SUM($C$6:E28)/COUNT($C$6:E28)),0)</f>
        <v>170</v>
      </c>
      <c r="N28">
        <f>IF(COUNT($C$6:E28)&lt;=6,0,TRUNC((230-M27)*0.9))</f>
        <v>54</v>
      </c>
      <c r="O28">
        <f>_xlfn.IFS(SUM(C28:E28)&lt;1,"",COUNT($C$6:E28)&gt;9,TRUNC((230-M27)*(0.9)),COUNT($C$6:E28)&lt;=9,0)</f>
        <v>54</v>
      </c>
      <c r="P28">
        <f>_xlfn.IFS(SUM(C28:E28)&lt;1,"",COUNT($C$6:E28)&gt;9,N28*3+H28,COUNT($C$6:E28)&lt;=9,0)</f>
        <v>731</v>
      </c>
      <c r="Q28" t="str">
        <f t="shared" si="1"/>
        <v xml:space="preserve"> </v>
      </c>
      <c r="R28" t="str">
        <f t="shared" si="2"/>
        <v xml:space="preserve"> </v>
      </c>
      <c r="S28">
        <f>IF(COUNT($C$6:E28)&gt;9,IF(P28=MAX($P$6:$P$35),P28," "),"")</f>
        <v>731</v>
      </c>
      <c r="T28" t="str">
        <f t="shared" si="3"/>
        <v xml:space="preserve"> </v>
      </c>
      <c r="V28">
        <f>IF(COUNT(C28:E28)&lt;1,0,IF(COUNT($C$6:E28)&gt;9,C28+N28,0))</f>
        <v>232</v>
      </c>
      <c r="W28">
        <f>IF(COUNT(C28:E28)&lt;1,0,IF(COUNT($C$6:E28)&gt;9,D28+N28,0))</f>
        <v>267</v>
      </c>
      <c r="X28">
        <f>IF(COUNT(C28:E28)&lt;1,0,IF(COUNT($C$6:E28)&gt;9,E28+N28,0))</f>
        <v>232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125</v>
      </c>
      <c r="D29">
        <v>169</v>
      </c>
      <c r="E29">
        <v>194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488</v>
      </c>
      <c r="I29">
        <f t="shared" si="5"/>
        <v>162</v>
      </c>
      <c r="J29">
        <f>_xlfn.IFS(SUM(C29:E29)&lt;1,"",SUM(C29:E29)&gt;=1,SUM($C$6:E29))</f>
        <v>11238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170</v>
      </c>
      <c r="M29">
        <f>IF(COUNT($C$6:E29)&gt;=1,TRUNC(SUM($C$6:E29)/COUNT($C$6:E29)),0)</f>
        <v>170</v>
      </c>
      <c r="N29">
        <f>IF(COUNT($C$6:E29)&lt;=6,0,TRUNC((230-M28)*0.9))</f>
        <v>54</v>
      </c>
      <c r="O29">
        <f>_xlfn.IFS(SUM(C29:E29)&lt;1,"",COUNT($C$6:E29)&gt;9,TRUNC((230-M28)*(0.9)),COUNT($C$6:E29)&lt;=9,0)</f>
        <v>54</v>
      </c>
      <c r="P29">
        <f>_xlfn.IFS(SUM(C29:E29)&lt;1,"",COUNT($C$6:E29)&gt;9,N29*3+H29,COUNT($C$6:E29)&lt;=9,0)</f>
        <v>650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179</v>
      </c>
      <c r="W29">
        <f>IF(COUNT(C29:E29)&lt;1,0,IF(COUNT($C$6:E29)&gt;9,D29+N29,0))</f>
        <v>223</v>
      </c>
      <c r="X29">
        <f>IF(COUNT(C29:E29)&lt;1,0,IF(COUNT($C$6:E29)&gt;9,E29+N29,0))</f>
        <v>248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189</v>
      </c>
      <c r="D30">
        <v>135</v>
      </c>
      <c r="E30">
        <v>139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463</v>
      </c>
      <c r="I30">
        <f t="shared" si="5"/>
        <v>154</v>
      </c>
      <c r="J30">
        <f>_xlfn.IFS(SUM(C30:E30)&lt;1,"",SUM(C30:E30)&gt;=1,SUM($C$6:E30))</f>
        <v>11701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169</v>
      </c>
      <c r="M30">
        <f>IF(COUNT($C$6:E30)&gt;=1,TRUNC(SUM($C$6:E30)/COUNT($C$6:E30)),0)</f>
        <v>169</v>
      </c>
      <c r="N30">
        <f>IF(COUNT($C$6:E30)&lt;=6,0,TRUNC((230-M29)*0.9))</f>
        <v>54</v>
      </c>
      <c r="O30">
        <f>_xlfn.IFS(SUM(C30:E30)&lt;1,"",COUNT($C$6:E30)&gt;9,TRUNC((230-M29)*(0.9)),COUNT($C$6:E30)&lt;=9,0)</f>
        <v>54</v>
      </c>
      <c r="P30">
        <f>_xlfn.IFS(SUM(C30:E30)&lt;1,"",COUNT($C$6:E30)&gt;9,N30*3+H30,COUNT($C$6:E30)&lt;=9,0)</f>
        <v>625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243</v>
      </c>
      <c r="W30">
        <f>IF(COUNT(C30:E30)&lt;1,0,IF(COUNT($C$6:E30)&gt;9,D30+N30,0))</f>
        <v>189</v>
      </c>
      <c r="X30">
        <f>IF(COUNT(C30:E30)&lt;1,0,IF(COUNT($C$6:E30)&gt;9,E30+N30,0))</f>
        <v>193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115</v>
      </c>
      <c r="D31">
        <v>181</v>
      </c>
      <c r="E31">
        <v>212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508</v>
      </c>
      <c r="I31">
        <f t="shared" si="5"/>
        <v>169</v>
      </c>
      <c r="J31">
        <f>_xlfn.IFS(SUM(C31:E31)&lt;1,"",SUM(C31:E31)&gt;=1,SUM($C$6:E31))</f>
        <v>12209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169</v>
      </c>
      <c r="M31">
        <f>IF(COUNT($C$6:E31)&gt;=1,TRUNC(SUM($C$6:E31)/COUNT($C$6:E31)),0)</f>
        <v>169</v>
      </c>
      <c r="N31">
        <f>IF(COUNT($C$6:E31)&lt;=6,0,TRUNC((230-M30)*0.9))</f>
        <v>54</v>
      </c>
      <c r="O31">
        <f>_xlfn.IFS(SUM(C31:E31)&lt;1,"",COUNT($C$6:E31)&gt;9,TRUNC((230-M30)*(0.9)),COUNT($C$6:E31)&lt;=9,0)</f>
        <v>54</v>
      </c>
      <c r="P31">
        <f>_xlfn.IFS(SUM(C31:E31)&lt;1,"",COUNT($C$6:E31)&gt;9,N31*3+H31,COUNT($C$6:E31)&lt;=9,0)</f>
        <v>670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169</v>
      </c>
      <c r="W31">
        <f>IF(COUNT(C31:E31)&lt;1,0,IF(COUNT($C$6:E31)&gt;9,D31+N31,0))</f>
        <v>235</v>
      </c>
      <c r="X31">
        <f>IF(COUNT(C31:E31)&lt;1,0,IF(COUNT($C$6:E31)&gt;9,E31+N31,0))</f>
        <v>266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159</v>
      </c>
      <c r="D32">
        <v>129</v>
      </c>
      <c r="E32">
        <v>176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464</v>
      </c>
      <c r="I32">
        <f t="shared" si="5"/>
        <v>154</v>
      </c>
      <c r="J32">
        <f>_xlfn.IFS(SUM(C32:E32)&lt;1,"",SUM(C32:E32)&gt;=1,SUM($C$6:E32))</f>
        <v>12673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168</v>
      </c>
      <c r="M32">
        <f>IF(COUNT($C$6:E32)&gt;=1,TRUNC(SUM($C$6:E32)/COUNT($C$6:E32)),0)</f>
        <v>168</v>
      </c>
      <c r="N32">
        <f>IF(COUNT($C$6:E32)&lt;=6,0,TRUNC((230-M31)*0.9))</f>
        <v>54</v>
      </c>
      <c r="O32">
        <f>_xlfn.IFS(SUM(C32:E32)&lt;1,"",COUNT($C$6:E32)&gt;9,TRUNC((230-M31)*(0.9)),COUNT($C$6:E32)&lt;=9,0)</f>
        <v>54</v>
      </c>
      <c r="P32">
        <f>_xlfn.IFS(SUM(C32:E32)&lt;1,"",COUNT($C$6:E32)&gt;9,N32*3+H32,COUNT($C$6:E32)&lt;=9,0)</f>
        <v>626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213</v>
      </c>
      <c r="W32">
        <f>IF(COUNT(C32:E32)&lt;1,0,IF(COUNT($C$6:E32)&gt;9,D32+N32,0))</f>
        <v>183</v>
      </c>
      <c r="X32">
        <f>IF(COUNT(C32:E32)&lt;1,0,IF(COUNT($C$6:E32)&gt;9,E32+N32,0))</f>
        <v>230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183</v>
      </c>
      <c r="D33">
        <v>172</v>
      </c>
      <c r="E33">
        <v>151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506</v>
      </c>
      <c r="I33">
        <f t="shared" si="5"/>
        <v>168</v>
      </c>
      <c r="J33">
        <f>_xlfn.IFS(SUM(C33:E33)&lt;1,"",SUM(C33:E33)&gt;=1,SUM($C$6:E33))</f>
        <v>13179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168</v>
      </c>
      <c r="M33">
        <f>IF(COUNT($C$6:E33)&gt;=1,TRUNC(SUM($C$6:E33)/COUNT($C$6:E33)),0)</f>
        <v>168</v>
      </c>
      <c r="N33">
        <f>IF(COUNT($C$6:E33)&lt;=6,0,TRUNC((230-M32)*0.9))</f>
        <v>55</v>
      </c>
      <c r="O33">
        <f>_xlfn.IFS(SUM(C33:E33)&lt;1,"",COUNT($C$6:E33)&gt;9,TRUNC((230-M32)*(0.9)),COUNT($C$6:E33)&lt;=9,0)</f>
        <v>55</v>
      </c>
      <c r="P33">
        <f>_xlfn.IFS(SUM(C33:E33)&lt;1,"",COUNT($C$6:E33)&gt;9,N33*3+H33,COUNT($C$6:E33)&lt;=9,0)</f>
        <v>671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238</v>
      </c>
      <c r="W33">
        <f>IF(COUNT(C33:E33)&lt;1,0,IF(COUNT($C$6:E33)&gt;9,D33+N33,0))</f>
        <v>227</v>
      </c>
      <c r="X33">
        <f>IF(COUNT(C33:E33)&lt;1,0,IF(COUNT($C$6:E33)&gt;9,E33+N33,0))</f>
        <v>206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136</v>
      </c>
      <c r="D34">
        <v>178</v>
      </c>
      <c r="E34">
        <v>178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492</v>
      </c>
      <c r="I34">
        <f t="shared" si="5"/>
        <v>164</v>
      </c>
      <c r="J34">
        <f>_xlfn.IFS(SUM(C34:E34)&lt;1,"",SUM(C34:E34)&gt;=1,SUM($C$6:E34))</f>
        <v>13671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168</v>
      </c>
      <c r="M34">
        <f>IF(COUNT($C$6:E34)&gt;=1,TRUNC(SUM($C$6:E34)/COUNT($C$6:E34)),0)</f>
        <v>168</v>
      </c>
      <c r="N34">
        <f>IF(COUNT($C$6:E34)&lt;=6,0,TRUNC((230-M33)*0.9))</f>
        <v>55</v>
      </c>
      <c r="O34">
        <f>_xlfn.IFS(SUM(C34:E34)&lt;1,"",COUNT($C$6:E34)&gt;9,TRUNC((230-M33)*(0.9)),COUNT($C$6:E34)&lt;=9,0)</f>
        <v>55</v>
      </c>
      <c r="P34">
        <f>_xlfn.IFS(SUM(C34:E34)&lt;1,"",COUNT($C$6:E34)&gt;9,N34*3+H34,COUNT($C$6:E34)&lt;=9,0)</f>
        <v>657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191</v>
      </c>
      <c r="W34">
        <f>IF(COUNT(C34:E34)&lt;1,0,IF(COUNT($C$6:E34)&gt;9,D34+N34,0))</f>
        <v>233</v>
      </c>
      <c r="X34">
        <f>IF(COUNT(C34:E34)&lt;1,0,IF(COUNT($C$6:E34)&gt;9,E34+N34,0))</f>
        <v>233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161</v>
      </c>
      <c r="D35">
        <v>201</v>
      </c>
      <c r="E35">
        <v>160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522</v>
      </c>
      <c r="I35">
        <f t="shared" si="5"/>
        <v>174</v>
      </c>
      <c r="J35">
        <f>_xlfn.IFS(SUM(C35:E35)&lt;1,"",SUM(C35:E35)&gt;=1,SUM($C$6:E35))</f>
        <v>14193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168</v>
      </c>
      <c r="M35">
        <f>IF(COUNT($C$6:E35)&gt;=1,TRUNC(SUM($C$6:E35)/COUNT($C$6:E35)),0)</f>
        <v>168</v>
      </c>
      <c r="N35">
        <f>IF(COUNT($C$6:E35)&lt;=6,0,TRUNC((230-M34)*0.9))</f>
        <v>55</v>
      </c>
      <c r="O35">
        <f>_xlfn.IFS(SUM(C35:E35)&lt;1,"",COUNT($C$6:E35)&gt;9,TRUNC((230-M34)*(0.9)),COUNT($C$6:E35)&lt;=9,0)</f>
        <v>55</v>
      </c>
      <c r="P35">
        <f>_xlfn.IFS(SUM(C35:E35)&lt;1,"",COUNT($C$6:E35)&gt;9,N35*3+H35,COUNT($C$6:E35)&lt;=9,0)</f>
        <v>687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216</v>
      </c>
      <c r="W35">
        <f>IF(COUNT(C35:E35)&lt;1,0,IF(COUNT($C$6:E35)&gt;9,D35+N35,0))</f>
        <v>256</v>
      </c>
      <c r="X35">
        <f>IF(COUNT(C35:E35)&lt;1,0,IF(COUNT($C$6:E35)&gt;9,E35+N35,0))</f>
        <v>215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160.35714285714286</v>
      </c>
      <c r="D36" s="2">
        <f>(IF(COUNT(D6:D35)=0," ",(SUM(D6:D35))/COUNT(D6:D35)))</f>
        <v>170.10714285714286</v>
      </c>
      <c r="E36" s="2">
        <f>(IF(COUNT(E6:E35)=0," ",(SUM(E6:E35))/COUNT(E6:E35)))</f>
        <v>176.42857142857142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DD4C-4B99-45C9-B8FE-C9C889734DD0}">
  <sheetPr codeName="Sheet38"/>
  <dimension ref="A1:AC36"/>
  <sheetViews>
    <sheetView topLeftCell="A4"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11</v>
      </c>
    </row>
    <row r="3" spans="1:29" x14ac:dyDescent="0.2">
      <c r="A3" t="s">
        <v>45</v>
      </c>
      <c r="B3" s="3" t="s">
        <v>196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S3" s="8"/>
      <c r="T3" s="8"/>
    </row>
    <row r="4" spans="1:29" x14ac:dyDescent="0.2">
      <c r="A4" t="s">
        <v>44</v>
      </c>
      <c r="C4">
        <v>130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202</v>
      </c>
      <c r="W5">
        <f>MAX(V6:X35)</f>
        <v>297</v>
      </c>
    </row>
    <row r="6" spans="1:29" x14ac:dyDescent="0.2">
      <c r="A6" t="s">
        <v>7</v>
      </c>
      <c r="B6" s="7">
        <f>Calendar!B6</f>
        <v>43348</v>
      </c>
      <c r="C6">
        <v>114</v>
      </c>
      <c r="D6">
        <v>134</v>
      </c>
      <c r="E6">
        <v>100</v>
      </c>
      <c r="H6">
        <f t="shared" ref="H6:H35" si="0">IF(COUNT(C6:E6)&lt;1," ",SUM(C6:E6))</f>
        <v>348</v>
      </c>
      <c r="I6">
        <f>IF(COUNT(C6:E6)&lt;1," ",TRUNC(H6/COUNT(C6:E6)))</f>
        <v>116</v>
      </c>
      <c r="J6">
        <f>_xlfn.IFS(SUM(C6:E6)&lt;1,"",SUM(C6:E6)&gt;=1,SUM($C$6:E6))</f>
        <v>348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130</v>
      </c>
      <c r="M6">
        <f>IF(COUNT($C$6:E6)&gt;=1,TRUNC(SUM($C$6:E6)/COUNT($C$6:E6)),0)</f>
        <v>116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124</v>
      </c>
      <c r="D7">
        <v>114</v>
      </c>
      <c r="E7">
        <v>116</v>
      </c>
      <c r="H7">
        <f t="shared" si="0"/>
        <v>354</v>
      </c>
      <c r="I7">
        <f t="shared" ref="I7:I35" si="5">IF(COUNT(C7:E7)&lt;1," ",TRUNC(H7/COUNT(C7:E7)))</f>
        <v>118</v>
      </c>
      <c r="J7">
        <f>_xlfn.IFS(SUM(C7:E7)&lt;1,"",SUM(C7:E7)&gt;=1,SUM($C$6:E7))</f>
        <v>702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130</v>
      </c>
      <c r="M7">
        <f>IF(COUNT($C$6:E7)&gt;=1,TRUNC(SUM($C$6:E7)/COUNT($C$6:E7)),0)</f>
        <v>117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113</v>
      </c>
      <c r="D8">
        <v>174</v>
      </c>
      <c r="E8">
        <v>168</v>
      </c>
      <c r="H8">
        <f t="shared" si="0"/>
        <v>455</v>
      </c>
      <c r="I8">
        <f t="shared" si="5"/>
        <v>151</v>
      </c>
      <c r="J8">
        <f>_xlfn.IFS(SUM(C8:E8)&lt;1,"",SUM(C8:E8)&gt;=1,SUM($C$6:E8))</f>
        <v>1157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130</v>
      </c>
      <c r="M8">
        <f>IF(COUNT($C$6:E8)&gt;=1,TRUNC(SUM($C$6:E8)/COUNT($C$6:E8)),0)</f>
        <v>128</v>
      </c>
      <c r="N8">
        <f>IF(COUNT($C$6:E8)&lt;=6,0,TRUNC((230-M7)*0.9))</f>
        <v>101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130</v>
      </c>
      <c r="D9">
        <v>92</v>
      </c>
      <c r="E9">
        <v>93</v>
      </c>
      <c r="H9">
        <f t="shared" si="0"/>
        <v>315</v>
      </c>
      <c r="I9">
        <f t="shared" si="5"/>
        <v>105</v>
      </c>
      <c r="J9">
        <f>_xlfn.IFS(SUM(C9:E9)&lt;1,"",SUM(C9:E9)&gt;=1,SUM($C$6:E9))</f>
        <v>1472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122</v>
      </c>
      <c r="M9">
        <f>IF(COUNT($C$6:E9)&gt;=1,TRUNC(SUM($C$6:E9)/COUNT($C$6:E9)),0)</f>
        <v>122</v>
      </c>
      <c r="N9">
        <f>IF(COUNT($C$6:E9)&lt;=6,0,TRUNC((230-M8)*0.9))</f>
        <v>91</v>
      </c>
      <c r="O9">
        <f>_xlfn.IFS(SUM(C9:E9)&lt;1,"",COUNT($C$6:E9)&gt;9,TRUNC((230-M8)*(0.9)),COUNT($C$6:E9)&lt;=9,0)</f>
        <v>91</v>
      </c>
      <c r="P9">
        <f>_xlfn.IFS(SUM(C9:E9)&lt;1,"",COUNT($C$6:E9)&gt;9,N9*3+H9,COUNT($C$6:E9)&lt;=9,0)</f>
        <v>588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221</v>
      </c>
      <c r="W9">
        <f>IF(COUNT(C9:E9)&lt;1,0,IF(COUNT($C$6:E9)&gt;9,D9+N9,0))</f>
        <v>183</v>
      </c>
      <c r="X9">
        <f>IF(COUNT(C9:E9)&lt;1,0,IF(COUNT($C$6:E9)&gt;9,E9+N9,0))</f>
        <v>184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90</v>
      </c>
      <c r="D10">
        <v>128</v>
      </c>
      <c r="E10">
        <v>107</v>
      </c>
      <c r="F10" t="str">
        <f>IF(COUNT(C10:E10)&lt;1," ",IF(AND(C10&gt;M9,D10&gt;M9,E10&gt;M9,COUNT($C$6:E9)&gt;=12),"*"," "))</f>
        <v xml:space="preserve"> </v>
      </c>
      <c r="H10">
        <f t="shared" si="0"/>
        <v>325</v>
      </c>
      <c r="I10">
        <f t="shared" si="5"/>
        <v>108</v>
      </c>
      <c r="J10">
        <f>_xlfn.IFS(SUM(C10:E10)&lt;1,"",SUM(C10:E10)&gt;=1,SUM($C$6:E10))</f>
        <v>1797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119</v>
      </c>
      <c r="M10">
        <f>IF(COUNT($C$6:E10)&gt;=1,TRUNC(SUM($C$6:E10)/COUNT($C$6:E10)),0)</f>
        <v>119</v>
      </c>
      <c r="N10">
        <f>IF(COUNT($C$6:E10)&lt;=6,0,TRUNC((230-M9)*0.9))</f>
        <v>97</v>
      </c>
      <c r="O10">
        <f>_xlfn.IFS(SUM(C10:E10)&lt;1,"",COUNT($C$6:E10)&gt;9,TRUNC((230-M9)*(0.9)),COUNT($C$6:E10)&lt;=9,0)</f>
        <v>97</v>
      </c>
      <c r="P10">
        <f>_xlfn.IFS(SUM(C10:E10)&lt;1,"",COUNT($C$6:E10)&gt;9,N10*3+H10,COUNT($C$6:E10)&lt;=9,0)</f>
        <v>616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187</v>
      </c>
      <c r="W10">
        <f>IF(COUNT(C10:E10)&lt;1,0,IF(COUNT($C$6:E10)&gt;9,D10+N10,0))</f>
        <v>225</v>
      </c>
      <c r="X10">
        <f>IF(COUNT(C10:E10)&lt;1,0,IF(COUNT($C$6:E10)&gt;9,E10+N10,0))</f>
        <v>204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122</v>
      </c>
      <c r="D11">
        <v>147</v>
      </c>
      <c r="E11">
        <v>125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 xml:space="preserve"> </v>
      </c>
      <c r="H11">
        <f t="shared" si="0"/>
        <v>394</v>
      </c>
      <c r="I11">
        <f t="shared" si="5"/>
        <v>131</v>
      </c>
      <c r="J11">
        <f>_xlfn.IFS(SUM(C11:E11)&lt;1,"",SUM(C11:E11)&gt;=1,SUM($C$6:E11))</f>
        <v>2191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121</v>
      </c>
      <c r="M11">
        <f>IF(COUNT($C$6:E11)&gt;=1,TRUNC(SUM($C$6:E11)/COUNT($C$6:E11)),0)</f>
        <v>121</v>
      </c>
      <c r="N11">
        <f>IF(COUNT($C$6:E11)&lt;=6,0,TRUNC((230-M10)*0.9))</f>
        <v>99</v>
      </c>
      <c r="O11">
        <f>_xlfn.IFS(SUM(C11:E11)&lt;1,"",COUNT($C$6:E11)&gt;9,TRUNC((230-M10)*(0.9)),COUNT($C$6:E11)&lt;=9,0)</f>
        <v>99</v>
      </c>
      <c r="P11">
        <f>_xlfn.IFS(SUM(C11:E11)&lt;1,"",COUNT($C$6:E11)&gt;9,N11*3+H11,COUNT($C$6:E11)&lt;=9,0)</f>
        <v>691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221</v>
      </c>
      <c r="W11">
        <f>IF(COUNT(C11:E11)&lt;1,0,IF(COUNT($C$6:E11)&gt;9,D11+N11,0))</f>
        <v>246</v>
      </c>
      <c r="X11">
        <f>IF(COUNT(C11:E11)&lt;1,0,IF(COUNT($C$6:E11)&gt;9,E11+N11,0))</f>
        <v>224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135</v>
      </c>
      <c r="D12">
        <v>117</v>
      </c>
      <c r="E12">
        <v>127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379</v>
      </c>
      <c r="I12">
        <f t="shared" si="5"/>
        <v>126</v>
      </c>
      <c r="J12">
        <f>_xlfn.IFS(SUM(C12:E12)&lt;1,"",SUM(C12:E12)&gt;=1,SUM($C$6:E12))</f>
        <v>2570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122</v>
      </c>
      <c r="M12">
        <f>IF(COUNT($C$6:E12)&gt;=1,TRUNC(SUM($C$6:E12)/COUNT($C$6:E12)),0)</f>
        <v>122</v>
      </c>
      <c r="N12">
        <f>IF(COUNT($C$6:E12)&lt;=6,0,TRUNC((230-M11)*0.9))</f>
        <v>98</v>
      </c>
      <c r="O12">
        <f>_xlfn.IFS(SUM(C12:E12)&lt;1,"",COUNT($C$6:E12)&gt;9,TRUNC((230-M11)*(0.9)),COUNT($C$6:E12)&lt;=9,0)</f>
        <v>98</v>
      </c>
      <c r="P12">
        <f>_xlfn.IFS(SUM(C12:E12)&lt;1,"",COUNT($C$6:E12)&gt;9,N12*3+H12,COUNT($C$6:E12)&lt;=9,0)</f>
        <v>673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233</v>
      </c>
      <c r="W12">
        <f>IF(COUNT(C12:E12)&lt;1,0,IF(COUNT($C$6:E12)&gt;9,D12+N12,0))</f>
        <v>215</v>
      </c>
      <c r="X12">
        <f>IF(COUNT(C12:E12)&lt;1,0,IF(COUNT($C$6:E12)&gt;9,E12+N12,0))</f>
        <v>225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97</v>
      </c>
      <c r="D13">
        <v>126</v>
      </c>
      <c r="E13">
        <v>166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389</v>
      </c>
      <c r="I13">
        <f t="shared" si="5"/>
        <v>129</v>
      </c>
      <c r="J13">
        <f>_xlfn.IFS(SUM(C13:E13)&lt;1,"",SUM(C13:E13)&gt;=1,SUM($C$6:E13))</f>
        <v>2959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123</v>
      </c>
      <c r="M13">
        <f>IF(COUNT($C$6:E13)&gt;=1,TRUNC(SUM($C$6:E13)/COUNT($C$6:E13)),0)</f>
        <v>123</v>
      </c>
      <c r="N13">
        <f>IF(COUNT($C$6:E13)&lt;=6,0,TRUNC((230-M12)*0.9))</f>
        <v>97</v>
      </c>
      <c r="O13">
        <f>_xlfn.IFS(SUM(C13:E13)&lt;1,"",COUNT($C$6:E13)&gt;9,TRUNC((230-M12)*(0.9)),COUNT($C$6:E13)&lt;=9,0)</f>
        <v>97</v>
      </c>
      <c r="P13">
        <f>_xlfn.IFS(SUM(C13:E13)&lt;1,"",COUNT($C$6:E13)&gt;9,N13*3+H13,COUNT($C$6:E13)&lt;=9,0)</f>
        <v>680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194</v>
      </c>
      <c r="W13">
        <f>IF(COUNT(C13:E13)&lt;1,0,IF(COUNT($C$6:E13)&gt;9,D13+N13,0))</f>
        <v>223</v>
      </c>
      <c r="X13">
        <f>IF(COUNT(C13:E13)&lt;1,0,IF(COUNT($C$6:E13)&gt;9,E13+N13,0))</f>
        <v>263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135</v>
      </c>
      <c r="D14">
        <v>137</v>
      </c>
      <c r="E14">
        <v>121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393</v>
      </c>
      <c r="I14">
        <f t="shared" si="5"/>
        <v>131</v>
      </c>
      <c r="J14">
        <f>_xlfn.IFS(SUM(C14:E14)&lt;1,"",SUM(C14:E14)&gt;=1,SUM($C$6:E14))</f>
        <v>3352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124</v>
      </c>
      <c r="M14">
        <f>IF(COUNT($C$6:E14)&gt;=1,TRUNC(SUM($C$6:E14)/COUNT($C$6:E14)),0)</f>
        <v>124</v>
      </c>
      <c r="N14">
        <f>IF(COUNT($C$6:E14)&lt;=6,0,TRUNC((230-M13)*0.9))</f>
        <v>96</v>
      </c>
      <c r="O14">
        <f>_xlfn.IFS(SUM(C14:E14)&lt;1,"",COUNT($C$6:E14)&gt;9,TRUNC((230-M13)*(0.9)),COUNT($C$6:E14)&lt;=9,0)</f>
        <v>96</v>
      </c>
      <c r="P14">
        <f>_xlfn.IFS(SUM(C14:E14)&lt;1,"",COUNT($C$6:E14)&gt;9,N14*3+H14,COUNT($C$6:E14)&lt;=9,0)</f>
        <v>681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231</v>
      </c>
      <c r="W14">
        <f>IF(COUNT(C14:E14)&lt;1,0,IF(COUNT($C$6:E14)&gt;9,D14+N14,0))</f>
        <v>233</v>
      </c>
      <c r="X14">
        <f>IF(COUNT(C14:E14)&lt;1,0,IF(COUNT($C$6:E14)&gt;9,E14+N14,0))</f>
        <v>217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115</v>
      </c>
      <c r="D15">
        <v>148</v>
      </c>
      <c r="E15">
        <v>118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381</v>
      </c>
      <c r="I15">
        <f t="shared" si="5"/>
        <v>127</v>
      </c>
      <c r="J15">
        <f>_xlfn.IFS(SUM(C15:E15)&lt;1,"",SUM(C15:E15)&gt;=1,SUM($C$6:E15))</f>
        <v>3733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124</v>
      </c>
      <c r="M15">
        <f>IF(COUNT($C$6:E15)&gt;=1,TRUNC(SUM($C$6:E15)/COUNT($C$6:E15)),0)</f>
        <v>124</v>
      </c>
      <c r="N15">
        <f>IF(COUNT($C$6:E15)&lt;=6,0,TRUNC((230-M14)*0.9))</f>
        <v>95</v>
      </c>
      <c r="O15">
        <f>_xlfn.IFS(SUM(C15:E15)&lt;1,"",COUNT($C$6:E15)&gt;9,TRUNC((230-M14)*(0.9)),COUNT($C$6:E15)&lt;=9,0)</f>
        <v>95</v>
      </c>
      <c r="P15">
        <f>_xlfn.IFS(SUM(C15:E15)&lt;1,"",COUNT($C$6:E15)&gt;9,N15*3+H15,COUNT($C$6:E15)&lt;=9,0)</f>
        <v>666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210</v>
      </c>
      <c r="W15">
        <f>IF(COUNT(C15:E15)&lt;1,0,IF(COUNT($C$6:E15)&gt;9,D15+N15,0))</f>
        <v>243</v>
      </c>
      <c r="X15">
        <f>IF(COUNT(C15:E15)&lt;1,0,IF(COUNT($C$6:E15)&gt;9,E15+N15,0))</f>
        <v>213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153</v>
      </c>
      <c r="D16">
        <v>160</v>
      </c>
      <c r="E16">
        <v>202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515</v>
      </c>
      <c r="I16">
        <f t="shared" si="5"/>
        <v>171</v>
      </c>
      <c r="J16">
        <f>_xlfn.IFS(SUM(C16:E16)&lt;1,"",SUM(C16:E16)&gt;=1,SUM($C$6:E16))</f>
        <v>4248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128</v>
      </c>
      <c r="M16">
        <f>IF(COUNT($C$6:E16)&gt;=1,TRUNC(SUM($C$6:E16)/COUNT($C$6:E16)),0)</f>
        <v>128</v>
      </c>
      <c r="N16">
        <f>IF(COUNT($C$6:E16)&lt;=6,0,TRUNC((230-M15)*0.9))</f>
        <v>95</v>
      </c>
      <c r="O16">
        <f>_xlfn.IFS(SUM(C16:E16)&lt;1,"",COUNT($C$6:E16)&gt;9,TRUNC((230-M15)*(0.9)),COUNT($C$6:E16)&lt;=9,0)</f>
        <v>95</v>
      </c>
      <c r="P16">
        <f>_xlfn.IFS(SUM(C16:E16)&lt;1,"",COUNT($C$6:E16)&gt;9,N16*3+H16,COUNT($C$6:E16)&lt;=9,0)</f>
        <v>800</v>
      </c>
      <c r="Q16">
        <f t="shared" si="1"/>
        <v>515</v>
      </c>
      <c r="R16">
        <f t="shared" si="2"/>
        <v>202</v>
      </c>
      <c r="S16">
        <f>IF(COUNT($C$6:E16)&gt;9,IF(P16=MAX($P$6:$P$35),P16," "),"")</f>
        <v>800</v>
      </c>
      <c r="T16">
        <f t="shared" si="3"/>
        <v>297</v>
      </c>
      <c r="V16">
        <f>IF(COUNT(C16:E16)&lt;1,0,IF(COUNT($C$6:E16)&gt;9,C16+N16,0))</f>
        <v>248</v>
      </c>
      <c r="W16">
        <f>IF(COUNT(C16:E16)&lt;1,0,IF(COUNT($C$6:E16)&gt;9,D16+N16,0))</f>
        <v>255</v>
      </c>
      <c r="X16">
        <f>IF(COUNT(C16:E16)&lt;1,0,IF(COUNT($C$6:E16)&gt;9,E16+N16,0))</f>
        <v>297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147</v>
      </c>
      <c r="D17">
        <v>138</v>
      </c>
      <c r="E17">
        <v>169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454</v>
      </c>
      <c r="I17">
        <f t="shared" si="5"/>
        <v>151</v>
      </c>
      <c r="J17">
        <f>_xlfn.IFS(SUM(C17:E17)&lt;1,"",SUM(C17:E17)&gt;=1,SUM($C$6:E17))</f>
        <v>4702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130</v>
      </c>
      <c r="M17">
        <f>IF(COUNT($C$6:E17)&gt;=1,TRUNC(SUM($C$6:E17)/COUNT($C$6:E17)),0)</f>
        <v>130</v>
      </c>
      <c r="N17">
        <f>IF(COUNT($C$6:E17)&lt;=6,0,TRUNC((230-M16)*0.9))</f>
        <v>91</v>
      </c>
      <c r="O17">
        <f>_xlfn.IFS(SUM(C17:E17)&lt;1,"",COUNT($C$6:E17)&gt;9,TRUNC((230-M16)*(0.9)),COUNT($C$6:E17)&lt;=9,0)</f>
        <v>91</v>
      </c>
      <c r="P17">
        <f>_xlfn.IFS(SUM(C17:E17)&lt;1,"",COUNT($C$6:E17)&gt;9,N17*3+H17,COUNT($C$6:E17)&lt;=9,0)</f>
        <v>727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238</v>
      </c>
      <c r="W17">
        <f>IF(COUNT(C17:E17)&lt;1,0,IF(COUNT($C$6:E17)&gt;9,D17+N17,0))</f>
        <v>229</v>
      </c>
      <c r="X17">
        <f>IF(COUNT(C17:E17)&lt;1,0,IF(COUNT($C$6:E17)&gt;9,E17+N17,0))</f>
        <v>260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101</v>
      </c>
      <c r="D18">
        <v>133</v>
      </c>
      <c r="E18">
        <v>147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381</v>
      </c>
      <c r="I18">
        <f t="shared" si="5"/>
        <v>127</v>
      </c>
      <c r="J18">
        <f>_xlfn.IFS(SUM(C18:E18)&lt;1,"",SUM(C18:E18)&gt;=1,SUM($C$6:E18))</f>
        <v>5083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130</v>
      </c>
      <c r="M18">
        <f>IF(COUNT($C$6:E18)&gt;=1,TRUNC(SUM($C$6:E18)/COUNT($C$6:E18)),0)</f>
        <v>130</v>
      </c>
      <c r="N18">
        <f>IF(COUNT($C$6:E18)&lt;=6,0,TRUNC((230-M17)*0.9))</f>
        <v>90</v>
      </c>
      <c r="O18">
        <f>_xlfn.IFS(SUM(C18:E18)&lt;1,"",COUNT($C$6:E18)&gt;9,TRUNC((230-M17)*(0.9)),COUNT($C$6:E18)&lt;=9,0)</f>
        <v>90</v>
      </c>
      <c r="P18">
        <f>_xlfn.IFS(SUM(C18:E18)&lt;1,"",COUNT($C$6:E18)&gt;9,N18*3+H18,COUNT($C$6:E18)&lt;=9,0)</f>
        <v>651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191</v>
      </c>
      <c r="W18">
        <f>IF(COUNT(C18:E18)&lt;1,0,IF(COUNT($C$6:E18)&gt;9,D18+N18,0))</f>
        <v>223</v>
      </c>
      <c r="X18">
        <f>IF(COUNT(C18:E18)&lt;1,0,IF(COUNT($C$6:E18)&gt;9,E18+N18,0))</f>
        <v>237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156</v>
      </c>
      <c r="D19">
        <v>116</v>
      </c>
      <c r="E19">
        <v>129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401</v>
      </c>
      <c r="I19">
        <f t="shared" si="5"/>
        <v>133</v>
      </c>
      <c r="J19">
        <f>_xlfn.IFS(SUM(C19:E19)&lt;1,"",SUM(C19:E19)&gt;=1,SUM($C$6:E19))</f>
        <v>5484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130</v>
      </c>
      <c r="M19">
        <f>IF(COUNT($C$6:E19)&gt;=1,TRUNC(SUM($C$6:E19)/COUNT($C$6:E19)),0)</f>
        <v>130</v>
      </c>
      <c r="N19">
        <f>IF(COUNT($C$6:E19)&lt;=6,0,TRUNC((230-M18)*0.9))</f>
        <v>90</v>
      </c>
      <c r="O19">
        <f>_xlfn.IFS(SUM(C19:E19)&lt;1,"",COUNT($C$6:E19)&gt;9,TRUNC((230-M18)*(0.9)),COUNT($C$6:E19)&lt;=9,0)</f>
        <v>90</v>
      </c>
      <c r="P19">
        <f>_xlfn.IFS(SUM(C19:E19)&lt;1,"",COUNT($C$6:E19)&gt;9,N19*3+H19,COUNT($C$6:E19)&lt;=9,0)</f>
        <v>671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246</v>
      </c>
      <c r="W19">
        <f>IF(COUNT(C19:E19)&lt;1,0,IF(COUNT($C$6:E19)&gt;9,D19+N19,0))</f>
        <v>206</v>
      </c>
      <c r="X19">
        <f>IF(COUNT(C19:E19)&lt;1,0,IF(COUNT($C$6:E19)&gt;9,E19+N19,0))</f>
        <v>219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112</v>
      </c>
      <c r="D20">
        <v>124</v>
      </c>
      <c r="E20">
        <v>116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352</v>
      </c>
      <c r="I20">
        <f t="shared" si="5"/>
        <v>117</v>
      </c>
      <c r="J20">
        <f>_xlfn.IFS(SUM(C20:E20)&lt;1,"",SUM(C20:E20)&gt;=1,SUM($C$6:E20))</f>
        <v>5836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129</v>
      </c>
      <c r="M20">
        <f>IF(COUNT($C$6:E20)&gt;=1,TRUNC(SUM($C$6:E20)/COUNT($C$6:E20)),0)</f>
        <v>129</v>
      </c>
      <c r="N20">
        <f>IF(COUNT($C$6:E20)&lt;=6,0,TRUNC((230-M19)*0.9))</f>
        <v>90</v>
      </c>
      <c r="O20">
        <f>_xlfn.IFS(SUM(C20:E20)&lt;1,"",COUNT($C$6:E20)&gt;9,TRUNC((230-M19)*(0.9)),COUNT($C$6:E20)&lt;=9,0)</f>
        <v>90</v>
      </c>
      <c r="P20">
        <f>_xlfn.IFS(SUM(C20:E20)&lt;1,"",COUNT($C$6:E20)&gt;9,N20*3+H20,COUNT($C$6:E20)&lt;=9,0)</f>
        <v>622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202</v>
      </c>
      <c r="W20">
        <f>IF(COUNT(C20:E20)&lt;1,0,IF(COUNT($C$6:E20)&gt;9,D20+N20,0))</f>
        <v>214</v>
      </c>
      <c r="X20">
        <f>IF(COUNT(C20:E20)&lt;1,0,IF(COUNT($C$6:E20)&gt;9,E20+N20,0))</f>
        <v>206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107</v>
      </c>
      <c r="D21">
        <v>134</v>
      </c>
      <c r="E21">
        <v>116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357</v>
      </c>
      <c r="I21">
        <f t="shared" si="5"/>
        <v>119</v>
      </c>
      <c r="J21">
        <f>_xlfn.IFS(SUM(C21:E21)&lt;1,"",SUM(C21:E21)&gt;=1,SUM($C$6:E21))</f>
        <v>6193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129</v>
      </c>
      <c r="M21">
        <f>IF(COUNT($C$6:E21)&gt;=1,TRUNC(SUM($C$6:E21)/COUNT($C$6:E21)),0)</f>
        <v>129</v>
      </c>
      <c r="N21">
        <f>IF(COUNT($C$6:E21)&lt;=6,0,TRUNC((230-M20)*0.9))</f>
        <v>90</v>
      </c>
      <c r="O21">
        <f>_xlfn.IFS(SUM(C21:E21)&lt;1,"",COUNT($C$6:E21)&gt;9,TRUNC((230-M20)*(0.9)),COUNT($C$6:E21)&lt;=9,0)</f>
        <v>90</v>
      </c>
      <c r="P21">
        <f>_xlfn.IFS(SUM(C21:E21)&lt;1,"",COUNT($C$6:E21)&gt;9,N21*3+H21,COUNT($C$6:E21)&lt;=9,0)</f>
        <v>627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197</v>
      </c>
      <c r="W21">
        <f>IF(COUNT(C21:E21)&lt;1,0,IF(COUNT($C$6:E21)&gt;9,D21+N21,0))</f>
        <v>224</v>
      </c>
      <c r="X21">
        <f>IF(COUNT(C21:E21)&lt;1,0,IF(COUNT($C$6:E21)&gt;9,E21+N21,0))</f>
        <v>206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133</v>
      </c>
      <c r="D22">
        <v>115</v>
      </c>
      <c r="E22">
        <v>147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395</v>
      </c>
      <c r="I22">
        <f t="shared" si="5"/>
        <v>131</v>
      </c>
      <c r="J22">
        <f>_xlfn.IFS(SUM(C22:E22)&lt;1,"",SUM(C22:E22)&gt;=1,SUM($C$6:E22))</f>
        <v>6588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129</v>
      </c>
      <c r="M22">
        <f>IF(COUNT($C$6:E22)&gt;=1,TRUNC(SUM($C$6:E22)/COUNT($C$6:E22)),0)</f>
        <v>129</v>
      </c>
      <c r="N22">
        <f>IF(COUNT($C$6:E22)&lt;=6,0,TRUNC((230-M21)*0.9))</f>
        <v>90</v>
      </c>
      <c r="O22">
        <f>_xlfn.IFS(SUM(C22:E22)&lt;1,"",COUNT($C$6:E22)&gt;9,TRUNC((230-M21)*(0.9)),COUNT($C$6:E22)&lt;=9,0)</f>
        <v>90</v>
      </c>
      <c r="P22">
        <f>_xlfn.IFS(SUM(C22:E22)&lt;1,"",COUNT($C$6:E22)&gt;9,N22*3+H22,COUNT($C$6:E22)&lt;=9,0)</f>
        <v>665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223</v>
      </c>
      <c r="W22">
        <f>IF(COUNT(C22:E22)&lt;1,0,IF(COUNT($C$6:E22)&gt;9,D22+N22,0))</f>
        <v>205</v>
      </c>
      <c r="X22">
        <f>IF(COUNT(C22:E22)&lt;1,0,IF(COUNT($C$6:E22)&gt;9,E22+N22,0))</f>
        <v>237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118</v>
      </c>
      <c r="D23">
        <v>132</v>
      </c>
      <c r="E23">
        <v>90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340</v>
      </c>
      <c r="I23">
        <f t="shared" si="5"/>
        <v>113</v>
      </c>
      <c r="J23">
        <f>_xlfn.IFS(SUM(C23:E23)&lt;1,"",SUM(C23:E23)&gt;=1,SUM($C$6:E23))</f>
        <v>6928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128</v>
      </c>
      <c r="M23">
        <f>IF(COUNT($C$6:E23)&gt;=1,TRUNC(SUM($C$6:E23)/COUNT($C$6:E23)),0)</f>
        <v>128</v>
      </c>
      <c r="N23">
        <f>IF(COUNT($C$6:E23)&lt;=6,0,TRUNC((230-M22)*0.9))</f>
        <v>90</v>
      </c>
      <c r="O23">
        <f>_xlfn.IFS(SUM(C23:E23)&lt;1,"",COUNT($C$6:E23)&gt;9,TRUNC((230-M22)*(0.9)),COUNT($C$6:E23)&lt;=9,0)</f>
        <v>90</v>
      </c>
      <c r="P23">
        <f>_xlfn.IFS(SUM(C23:E23)&lt;1,"",COUNT($C$6:E23)&gt;9,N23*3+H23,COUNT($C$6:E23)&lt;=9,0)</f>
        <v>610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208</v>
      </c>
      <c r="W23">
        <f>IF(COUNT(C23:E23)&lt;1,0,IF(COUNT($C$6:E23)&gt;9,D23+N23,0))</f>
        <v>222</v>
      </c>
      <c r="X23">
        <f>IF(COUNT(C23:E23)&lt;1,0,IF(COUNT($C$6:E23)&gt;9,E23+N23,0))</f>
        <v>180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139</v>
      </c>
      <c r="D24">
        <v>143</v>
      </c>
      <c r="E24">
        <v>150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432</v>
      </c>
      <c r="I24">
        <f t="shared" si="5"/>
        <v>144</v>
      </c>
      <c r="J24">
        <f>_xlfn.IFS(SUM(C24:E24)&lt;1,"",SUM(C24:E24)&gt;=1,SUM($C$6:E24))</f>
        <v>7360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129</v>
      </c>
      <c r="M24">
        <f>IF(COUNT($C$6:E24)&gt;=1,TRUNC(SUM($C$6:E24)/COUNT($C$6:E24)),0)</f>
        <v>129</v>
      </c>
      <c r="N24">
        <f>IF(COUNT($C$6:E24)&lt;=6,0,TRUNC((230-M23)*0.9))</f>
        <v>91</v>
      </c>
      <c r="O24">
        <f>_xlfn.IFS(SUM(C24:E24)&lt;1,"",COUNT($C$6:E24)&gt;9,TRUNC((230-M23)*(0.9)),COUNT($C$6:E24)&lt;=9,0)</f>
        <v>91</v>
      </c>
      <c r="P24">
        <f>_xlfn.IFS(SUM(C24:E24)&lt;1,"",COUNT($C$6:E24)&gt;9,N24*3+H24,COUNT($C$6:E24)&lt;=9,0)</f>
        <v>705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230</v>
      </c>
      <c r="W24">
        <f>IF(COUNT(C24:E24)&lt;1,0,IF(COUNT($C$6:E24)&gt;9,D24+N24,0))</f>
        <v>234</v>
      </c>
      <c r="X24">
        <f>IF(COUNT(C24:E24)&lt;1,0,IF(COUNT($C$6:E24)&gt;9,E24+N24,0))</f>
        <v>241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117</v>
      </c>
      <c r="D25">
        <v>138</v>
      </c>
      <c r="E25">
        <v>122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377</v>
      </c>
      <c r="I25">
        <f t="shared" si="5"/>
        <v>125</v>
      </c>
      <c r="J25">
        <f>_xlfn.IFS(SUM(C25:E25)&lt;1,"",SUM(C25:E25)&gt;=1,SUM($C$6:E25))</f>
        <v>7737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128</v>
      </c>
      <c r="M25">
        <f>IF(COUNT($C$6:E25)&gt;=1,TRUNC(SUM($C$6:E25)/COUNT($C$6:E25)),0)</f>
        <v>128</v>
      </c>
      <c r="N25">
        <f>IF(COUNT($C$6:E25)&lt;=6,0,TRUNC((230-M24)*0.9))</f>
        <v>90</v>
      </c>
      <c r="O25">
        <f>_xlfn.IFS(SUM(C25:E25)&lt;1,"",COUNT($C$6:E25)&gt;9,TRUNC((230-M24)*(0.9)),COUNT($C$6:E25)&lt;=9,0)</f>
        <v>90</v>
      </c>
      <c r="P25">
        <f>_xlfn.IFS(SUM(C25:E25)&lt;1,"",COUNT($C$6:E25)&gt;9,N25*3+H25,COUNT($C$6:E25)&lt;=9,0)</f>
        <v>647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207</v>
      </c>
      <c r="W25">
        <f>IF(COUNT(C25:E25)&lt;1,0,IF(COUNT($C$6:E25)&gt;9,D25+N25,0))</f>
        <v>228</v>
      </c>
      <c r="X25">
        <f>IF(COUNT(C25:E25)&lt;1,0,IF(COUNT($C$6:E25)&gt;9,E25+N25,0))</f>
        <v>212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129</v>
      </c>
      <c r="D26">
        <v>162</v>
      </c>
      <c r="E26">
        <v>148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 xml:space="preserve"> </v>
      </c>
      <c r="H26">
        <f t="shared" si="0"/>
        <v>439</v>
      </c>
      <c r="I26">
        <f t="shared" si="5"/>
        <v>146</v>
      </c>
      <c r="J26">
        <f>_xlfn.IFS(SUM(C26:E26)&lt;1,"",SUM(C26:E26)&gt;=1,SUM($C$6:E26))</f>
        <v>8176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129</v>
      </c>
      <c r="M26">
        <f>IF(COUNT($C$6:E26)&gt;=1,TRUNC(SUM($C$6:E26)/COUNT($C$6:E26)),0)</f>
        <v>129</v>
      </c>
      <c r="N26">
        <f>IF(COUNT($C$6:E26)&lt;=6,0,TRUNC((230-M25)*0.9))</f>
        <v>91</v>
      </c>
      <c r="O26">
        <f>_xlfn.IFS(SUM(C26:E26)&lt;1,"",COUNT($C$6:E26)&gt;9,TRUNC((230-M25)*(0.9)),COUNT($C$6:E26)&lt;=9,0)</f>
        <v>91</v>
      </c>
      <c r="P26">
        <f>_xlfn.IFS(SUM(C26:E26)&lt;1,"",COUNT($C$6:E26)&gt;9,N26*3+H26,COUNT($C$6:E26)&lt;=9,0)</f>
        <v>712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220</v>
      </c>
      <c r="W26">
        <f>IF(COUNT(C26:E26)&lt;1,0,IF(COUNT($C$6:E26)&gt;9,D26+N26,0))</f>
        <v>253</v>
      </c>
      <c r="X26">
        <f>IF(COUNT(C26:E26)&lt;1,0,IF(COUNT($C$6:E26)&gt;9,E26+N26,0))</f>
        <v>239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129</v>
      </c>
      <c r="N27">
        <f>IF(COUNT($C$6:E27)&lt;=6,0,TRUNC((230-M26)*0.9))</f>
        <v>90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115</v>
      </c>
      <c r="D28">
        <v>105</v>
      </c>
      <c r="E28">
        <v>107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327</v>
      </c>
      <c r="I28">
        <f t="shared" si="5"/>
        <v>109</v>
      </c>
      <c r="J28">
        <f>_xlfn.IFS(SUM(C28:E28)&lt;1,"",SUM(C28:E28)&gt;=1,SUM($C$6:E28))</f>
        <v>8503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128</v>
      </c>
      <c r="M28">
        <f>IF(COUNT($C$6:E28)&gt;=1,TRUNC(SUM($C$6:E28)/COUNT($C$6:E28)),0)</f>
        <v>128</v>
      </c>
      <c r="N28">
        <f>IF(COUNT($C$6:E28)&lt;=6,0,TRUNC((230-M27)*0.9))</f>
        <v>90</v>
      </c>
      <c r="O28">
        <f>_xlfn.IFS(SUM(C28:E28)&lt;1,"",COUNT($C$6:E28)&gt;9,TRUNC((230-M27)*(0.9)),COUNT($C$6:E28)&lt;=9,0)</f>
        <v>90</v>
      </c>
      <c r="P28">
        <f>_xlfn.IFS(SUM(C28:E28)&lt;1,"",COUNT($C$6:E28)&gt;9,N28*3+H28,COUNT($C$6:E28)&lt;=9,0)</f>
        <v>597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205</v>
      </c>
      <c r="W28">
        <f>IF(COUNT(C28:E28)&lt;1,0,IF(COUNT($C$6:E28)&gt;9,D28+N28,0))</f>
        <v>195</v>
      </c>
      <c r="X28">
        <f>IF(COUNT(C28:E28)&lt;1,0,IF(COUNT($C$6:E28)&gt;9,E28+N28,0))</f>
        <v>197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119</v>
      </c>
      <c r="D29">
        <v>149</v>
      </c>
      <c r="E29">
        <v>123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391</v>
      </c>
      <c r="I29">
        <f t="shared" si="5"/>
        <v>130</v>
      </c>
      <c r="J29">
        <f>_xlfn.IFS(SUM(C29:E29)&lt;1,"",SUM(C29:E29)&gt;=1,SUM($C$6:E29))</f>
        <v>8894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128</v>
      </c>
      <c r="M29">
        <f>IF(COUNT($C$6:E29)&gt;=1,TRUNC(SUM($C$6:E29)/COUNT($C$6:E29)),0)</f>
        <v>128</v>
      </c>
      <c r="N29">
        <f>IF(COUNT($C$6:E29)&lt;=6,0,TRUNC((230-M28)*0.9))</f>
        <v>91</v>
      </c>
      <c r="O29">
        <f>_xlfn.IFS(SUM(C29:E29)&lt;1,"",COUNT($C$6:E29)&gt;9,TRUNC((230-M28)*(0.9)),COUNT($C$6:E29)&lt;=9,0)</f>
        <v>91</v>
      </c>
      <c r="P29">
        <f>_xlfn.IFS(SUM(C29:E29)&lt;1,"",COUNT($C$6:E29)&gt;9,N29*3+H29,COUNT($C$6:E29)&lt;=9,0)</f>
        <v>664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210</v>
      </c>
      <c r="W29">
        <f>IF(COUNT(C29:E29)&lt;1,0,IF(COUNT($C$6:E29)&gt;9,D29+N29,0))</f>
        <v>240</v>
      </c>
      <c r="X29">
        <f>IF(COUNT(C29:E29)&lt;1,0,IF(COUNT($C$6:E29)&gt;9,E29+N29,0))</f>
        <v>214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148</v>
      </c>
      <c r="D30">
        <v>155</v>
      </c>
      <c r="E30">
        <v>127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430</v>
      </c>
      <c r="I30">
        <f t="shared" si="5"/>
        <v>143</v>
      </c>
      <c r="J30">
        <f>_xlfn.IFS(SUM(C30:E30)&lt;1,"",SUM(C30:E30)&gt;=1,SUM($C$6:E30))</f>
        <v>9324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129</v>
      </c>
      <c r="M30">
        <f>IF(COUNT($C$6:E30)&gt;=1,TRUNC(SUM($C$6:E30)/COUNT($C$6:E30)),0)</f>
        <v>129</v>
      </c>
      <c r="N30">
        <f>IF(COUNT($C$6:E30)&lt;=6,0,TRUNC((230-M29)*0.9))</f>
        <v>91</v>
      </c>
      <c r="O30">
        <f>_xlfn.IFS(SUM(C30:E30)&lt;1,"",COUNT($C$6:E30)&gt;9,TRUNC((230-M29)*(0.9)),COUNT($C$6:E30)&lt;=9,0)</f>
        <v>91</v>
      </c>
      <c r="P30">
        <f>_xlfn.IFS(SUM(C30:E30)&lt;1,"",COUNT($C$6:E30)&gt;9,N30*3+H30,COUNT($C$6:E30)&lt;=9,0)</f>
        <v>703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239</v>
      </c>
      <c r="W30">
        <f>IF(COUNT(C30:E30)&lt;1,0,IF(COUNT($C$6:E30)&gt;9,D30+N30,0))</f>
        <v>246</v>
      </c>
      <c r="X30">
        <f>IF(COUNT(C30:E30)&lt;1,0,IF(COUNT($C$6:E30)&gt;9,E30+N30,0))</f>
        <v>218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144</v>
      </c>
      <c r="D31">
        <v>110</v>
      </c>
      <c r="E31">
        <v>116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370</v>
      </c>
      <c r="I31">
        <f t="shared" si="5"/>
        <v>123</v>
      </c>
      <c r="J31">
        <f>_xlfn.IFS(SUM(C31:E31)&lt;1,"",SUM(C31:E31)&gt;=1,SUM($C$6:E31))</f>
        <v>9694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129</v>
      </c>
      <c r="M31">
        <f>IF(COUNT($C$6:E31)&gt;=1,TRUNC(SUM($C$6:E31)/COUNT($C$6:E31)),0)</f>
        <v>129</v>
      </c>
      <c r="N31">
        <f>IF(COUNT($C$6:E31)&lt;=6,0,TRUNC((230-M30)*0.9))</f>
        <v>90</v>
      </c>
      <c r="O31">
        <f>_xlfn.IFS(SUM(C31:E31)&lt;1,"",COUNT($C$6:E31)&gt;9,TRUNC((230-M30)*(0.9)),COUNT($C$6:E31)&lt;=9,0)</f>
        <v>90</v>
      </c>
      <c r="P31">
        <f>_xlfn.IFS(SUM(C31:E31)&lt;1,"",COUNT($C$6:E31)&gt;9,N31*3+H31,COUNT($C$6:E31)&lt;=9,0)</f>
        <v>640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234</v>
      </c>
      <c r="W31">
        <f>IF(COUNT(C31:E31)&lt;1,0,IF(COUNT($C$6:E31)&gt;9,D31+N31,0))</f>
        <v>200</v>
      </c>
      <c r="X31">
        <f>IF(COUNT(C31:E31)&lt;1,0,IF(COUNT($C$6:E31)&gt;9,E31+N31,0))</f>
        <v>206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105</v>
      </c>
      <c r="D32">
        <v>136</v>
      </c>
      <c r="E32">
        <v>158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399</v>
      </c>
      <c r="I32">
        <f t="shared" si="5"/>
        <v>133</v>
      </c>
      <c r="J32">
        <f>_xlfn.IFS(SUM(C32:E32)&lt;1,"",SUM(C32:E32)&gt;=1,SUM($C$6:E32))</f>
        <v>10093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129</v>
      </c>
      <c r="M32">
        <f>IF(COUNT($C$6:E32)&gt;=1,TRUNC(SUM($C$6:E32)/COUNT($C$6:E32)),0)</f>
        <v>129</v>
      </c>
      <c r="N32">
        <f>IF(COUNT($C$6:E32)&lt;=6,0,TRUNC((230-M31)*0.9))</f>
        <v>90</v>
      </c>
      <c r="O32">
        <f>_xlfn.IFS(SUM(C32:E32)&lt;1,"",COUNT($C$6:E32)&gt;9,TRUNC((230-M31)*(0.9)),COUNT($C$6:E32)&lt;=9,0)</f>
        <v>90</v>
      </c>
      <c r="P32">
        <f>_xlfn.IFS(SUM(C32:E32)&lt;1,"",COUNT($C$6:E32)&gt;9,N32*3+H32,COUNT($C$6:E32)&lt;=9,0)</f>
        <v>669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195</v>
      </c>
      <c r="W32">
        <f>IF(COUNT(C32:E32)&lt;1,0,IF(COUNT($C$6:E32)&gt;9,D32+N32,0))</f>
        <v>226</v>
      </c>
      <c r="X32">
        <f>IF(COUNT(C32:E32)&lt;1,0,IF(COUNT($C$6:E32)&gt;9,E32+N32,0))</f>
        <v>248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161</v>
      </c>
      <c r="D33">
        <v>181</v>
      </c>
      <c r="E33">
        <v>160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502</v>
      </c>
      <c r="I33">
        <f t="shared" si="5"/>
        <v>167</v>
      </c>
      <c r="J33">
        <f>_xlfn.IFS(SUM(C33:E33)&lt;1,"",SUM(C33:E33)&gt;=1,SUM($C$6:E33))</f>
        <v>10595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130</v>
      </c>
      <c r="M33">
        <f>IF(COUNT($C$6:E33)&gt;=1,TRUNC(SUM($C$6:E33)/COUNT($C$6:E33)),0)</f>
        <v>130</v>
      </c>
      <c r="N33">
        <f>IF(COUNT($C$6:E33)&lt;=6,0,TRUNC((230-M32)*0.9))</f>
        <v>90</v>
      </c>
      <c r="O33">
        <f>_xlfn.IFS(SUM(C33:E33)&lt;1,"",COUNT($C$6:E33)&gt;9,TRUNC((230-M32)*(0.9)),COUNT($C$6:E33)&lt;=9,0)</f>
        <v>90</v>
      </c>
      <c r="P33">
        <f>_xlfn.IFS(SUM(C33:E33)&lt;1,"",COUNT($C$6:E33)&gt;9,N33*3+H33,COUNT($C$6:E33)&lt;=9,0)</f>
        <v>772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251</v>
      </c>
      <c r="W33">
        <f>IF(COUNT(C33:E33)&lt;1,0,IF(COUNT($C$6:E33)&gt;9,D33+N33,0))</f>
        <v>271</v>
      </c>
      <c r="X33">
        <f>IF(COUNT(C33:E33)&lt;1,0,IF(COUNT($C$6:E33)&gt;9,E33+N33,0))</f>
        <v>250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144</v>
      </c>
      <c r="D34">
        <v>140</v>
      </c>
      <c r="E34">
        <v>115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399</v>
      </c>
      <c r="I34">
        <f t="shared" si="5"/>
        <v>133</v>
      </c>
      <c r="J34">
        <f>_xlfn.IFS(SUM(C34:E34)&lt;1,"",SUM(C34:E34)&gt;=1,SUM($C$6:E34))</f>
        <v>10994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130</v>
      </c>
      <c r="M34">
        <f>IF(COUNT($C$6:E34)&gt;=1,TRUNC(SUM($C$6:E34)/COUNT($C$6:E34)),0)</f>
        <v>130</v>
      </c>
      <c r="N34">
        <f>IF(COUNT($C$6:E34)&lt;=6,0,TRUNC((230-M33)*0.9))</f>
        <v>90</v>
      </c>
      <c r="O34">
        <f>_xlfn.IFS(SUM(C34:E34)&lt;1,"",COUNT($C$6:E34)&gt;9,TRUNC((230-M33)*(0.9)),COUNT($C$6:E34)&lt;=9,0)</f>
        <v>90</v>
      </c>
      <c r="P34">
        <f>_xlfn.IFS(SUM(C34:E34)&lt;1,"",COUNT($C$6:E34)&gt;9,N34*3+H34,COUNT($C$6:E34)&lt;=9,0)</f>
        <v>669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234</v>
      </c>
      <c r="W34">
        <f>IF(COUNT(C34:E34)&lt;1,0,IF(COUNT($C$6:E34)&gt;9,D34+N34,0))</f>
        <v>230</v>
      </c>
      <c r="X34">
        <f>IF(COUNT(C34:E34)&lt;1,0,IF(COUNT($C$6:E34)&gt;9,E34+N34,0))</f>
        <v>205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163</v>
      </c>
      <c r="D35">
        <v>120</v>
      </c>
      <c r="E35">
        <v>158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441</v>
      </c>
      <c r="I35">
        <f t="shared" si="5"/>
        <v>147</v>
      </c>
      <c r="J35">
        <f>_xlfn.IFS(SUM(C35:E35)&lt;1,"",SUM(C35:E35)&gt;=1,SUM($C$6:E35))</f>
        <v>11435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131</v>
      </c>
      <c r="M35">
        <f>IF(COUNT($C$6:E35)&gt;=1,TRUNC(SUM($C$6:E35)/COUNT($C$6:E35)),0)</f>
        <v>131</v>
      </c>
      <c r="N35">
        <f>IF(COUNT($C$6:E35)&lt;=6,0,TRUNC((230-M34)*0.9))</f>
        <v>90</v>
      </c>
      <c r="O35">
        <f>_xlfn.IFS(SUM(C35:E35)&lt;1,"",COUNT($C$6:E35)&gt;9,TRUNC((230-M34)*(0.9)),COUNT($C$6:E35)&lt;=9,0)</f>
        <v>90</v>
      </c>
      <c r="P35">
        <f>_xlfn.IFS(SUM(C35:E35)&lt;1,"",COUNT($C$6:E35)&gt;9,N35*3+H35,COUNT($C$6:E35)&lt;=9,0)</f>
        <v>711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253</v>
      </c>
      <c r="W35">
        <f>IF(COUNT(C35:E35)&lt;1,0,IF(COUNT($C$6:E35)&gt;9,D35+N35,0))</f>
        <v>210</v>
      </c>
      <c r="X35">
        <f>IF(COUNT(C35:E35)&lt;1,0,IF(COUNT($C$6:E35)&gt;9,E35+N35,0))</f>
        <v>248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127.10344827586206</v>
      </c>
      <c r="D36" s="2">
        <f>(IF(COUNT(D6:D35)=0," ",(SUM(D6:D35))/COUNT(D6:D35)))</f>
        <v>134.75862068965517</v>
      </c>
      <c r="E36" s="2">
        <f>(IF(COUNT(E6:E35)=0," ",(SUM(E6:E35))/COUNT(E6:E35)))</f>
        <v>132.44827586206895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BA45-D253-4447-BAB7-8DD97048D212}">
  <sheetPr codeName="Sheet37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16</v>
      </c>
    </row>
    <row r="3" spans="1:29" x14ac:dyDescent="0.2">
      <c r="A3" t="s">
        <v>45</v>
      </c>
      <c r="B3" s="3" t="s">
        <v>78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142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184</v>
      </c>
      <c r="W5">
        <f>MAX(V6:X35)</f>
        <v>268</v>
      </c>
    </row>
    <row r="6" spans="1:29" x14ac:dyDescent="0.2">
      <c r="A6" t="s">
        <v>7</v>
      </c>
      <c r="B6" s="7">
        <f>Calendar!B6</f>
        <v>43348</v>
      </c>
      <c r="C6">
        <v>112</v>
      </c>
      <c r="D6">
        <v>178</v>
      </c>
      <c r="E6">
        <v>165</v>
      </c>
      <c r="H6">
        <f t="shared" ref="H6:H35" si="0">IF(COUNT(C6:E6)&lt;1," ",SUM(C6:E6))</f>
        <v>455</v>
      </c>
      <c r="I6">
        <f>IF(COUNT(C6:E6)&lt;1," ",TRUNC(H6/COUNT(C6:E6)))</f>
        <v>151</v>
      </c>
      <c r="J6">
        <f>_xlfn.IFS(SUM(C6:E6)&lt;1,"",SUM(C6:E6)&gt;=1,SUM($C$6:E6))</f>
        <v>455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142</v>
      </c>
      <c r="M6">
        <f>IF(COUNT($C$6:E6)&gt;=1,TRUNC(SUM($C$6:E6)/COUNT($C$6:E6)),0)</f>
        <v>151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102</v>
      </c>
      <c r="D7">
        <v>157</v>
      </c>
      <c r="E7">
        <v>118</v>
      </c>
      <c r="H7">
        <f t="shared" si="0"/>
        <v>377</v>
      </c>
      <c r="I7">
        <f t="shared" ref="I7:I35" si="5">IF(COUNT(C7:E7)&lt;1," ",TRUNC(H7/COUNT(C7:E7)))</f>
        <v>125</v>
      </c>
      <c r="J7">
        <f>_xlfn.IFS(SUM(C7:E7)&lt;1,"",SUM(C7:E7)&gt;=1,SUM($C$6:E7))</f>
        <v>832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142</v>
      </c>
      <c r="M7">
        <f>IF(COUNT($C$6:E7)&gt;=1,TRUNC(SUM($C$6:E7)/COUNT($C$6:E7)),0)</f>
        <v>138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119</v>
      </c>
      <c r="D8">
        <v>135</v>
      </c>
      <c r="E8">
        <v>136</v>
      </c>
      <c r="H8">
        <f t="shared" si="0"/>
        <v>390</v>
      </c>
      <c r="I8">
        <f t="shared" si="5"/>
        <v>130</v>
      </c>
      <c r="J8">
        <f>_xlfn.IFS(SUM(C8:E8)&lt;1,"",SUM(C8:E8)&gt;=1,SUM($C$6:E8))</f>
        <v>1222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142</v>
      </c>
      <c r="M8">
        <f>IF(COUNT($C$6:E8)&gt;=1,TRUNC(SUM($C$6:E8)/COUNT($C$6:E8)),0)</f>
        <v>135</v>
      </c>
      <c r="N8">
        <f>IF(COUNT($C$6:E8)&lt;=6,0,TRUNC((230-M7)*0.9))</f>
        <v>82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122</v>
      </c>
      <c r="D9">
        <v>131</v>
      </c>
      <c r="E9">
        <v>104</v>
      </c>
      <c r="H9">
        <f t="shared" si="0"/>
        <v>357</v>
      </c>
      <c r="I9">
        <f t="shared" si="5"/>
        <v>119</v>
      </c>
      <c r="J9">
        <f>_xlfn.IFS(SUM(C9:E9)&lt;1,"",SUM(C9:E9)&gt;=1,SUM($C$6:E9))</f>
        <v>1579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131</v>
      </c>
      <c r="M9">
        <f>IF(COUNT($C$6:E9)&gt;=1,TRUNC(SUM($C$6:E9)/COUNT($C$6:E9)),0)</f>
        <v>131</v>
      </c>
      <c r="N9">
        <f>IF(COUNT($C$6:E9)&lt;=6,0,TRUNC((230-M8)*0.9))</f>
        <v>85</v>
      </c>
      <c r="O9">
        <f>_xlfn.IFS(SUM(C9:E9)&lt;1,"",COUNT($C$6:E9)&gt;9,TRUNC((230-M8)*(0.9)),COUNT($C$6:E9)&lt;=9,0)</f>
        <v>85</v>
      </c>
      <c r="P9">
        <f>_xlfn.IFS(SUM(C9:E9)&lt;1,"",COUNT($C$6:E9)&gt;9,N9*3+H9,COUNT($C$6:E9)&lt;=9,0)</f>
        <v>612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207</v>
      </c>
      <c r="W9">
        <f>IF(COUNT(C9:E9)&lt;1,0,IF(COUNT($C$6:E9)&gt;9,D9+N9,0))</f>
        <v>216</v>
      </c>
      <c r="X9">
        <f>IF(COUNT(C9:E9)&lt;1,0,IF(COUNT($C$6:E9)&gt;9,E9+N9,0))</f>
        <v>189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114</v>
      </c>
      <c r="D10">
        <v>136</v>
      </c>
      <c r="E10">
        <v>133</v>
      </c>
      <c r="F10" t="str">
        <f>IF(COUNT(C10:E10)&lt;1," ",IF(AND(C10&gt;M9,D10&gt;M9,E10&gt;M9,COUNT($C$6:E9)&gt;=12),"*"," "))</f>
        <v xml:space="preserve"> </v>
      </c>
      <c r="H10">
        <f t="shared" si="0"/>
        <v>383</v>
      </c>
      <c r="I10">
        <f t="shared" si="5"/>
        <v>127</v>
      </c>
      <c r="J10">
        <f>_xlfn.IFS(SUM(C10:E10)&lt;1,"",SUM(C10:E10)&gt;=1,SUM($C$6:E10))</f>
        <v>1962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130</v>
      </c>
      <c r="M10">
        <f>IF(COUNT($C$6:E10)&gt;=1,TRUNC(SUM($C$6:E10)/COUNT($C$6:E10)),0)</f>
        <v>130</v>
      </c>
      <c r="N10">
        <f>IF(COUNT($C$6:E10)&lt;=6,0,TRUNC((230-M9)*0.9))</f>
        <v>89</v>
      </c>
      <c r="O10">
        <f>_xlfn.IFS(SUM(C10:E10)&lt;1,"",COUNT($C$6:E10)&gt;9,TRUNC((230-M9)*(0.9)),COUNT($C$6:E10)&lt;=9,0)</f>
        <v>89</v>
      </c>
      <c r="P10">
        <f>_xlfn.IFS(SUM(C10:E10)&lt;1,"",COUNT($C$6:E10)&gt;9,N10*3+H10,COUNT($C$6:E10)&lt;=9,0)</f>
        <v>650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203</v>
      </c>
      <c r="W10">
        <f>IF(COUNT(C10:E10)&lt;1,0,IF(COUNT($C$6:E10)&gt;9,D10+N10,0))</f>
        <v>225</v>
      </c>
      <c r="X10">
        <f>IF(COUNT(C10:E10)&lt;1,0,IF(COUNT($C$6:E10)&gt;9,E10+N10,0))</f>
        <v>222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112</v>
      </c>
      <c r="D11">
        <v>118</v>
      </c>
      <c r="E11">
        <v>164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394</v>
      </c>
      <c r="I11">
        <f t="shared" si="5"/>
        <v>131</v>
      </c>
      <c r="J11">
        <f>_xlfn.IFS(SUM(C11:E11)&lt;1,"",SUM(C11:E11)&gt;=1,SUM($C$6:E11))</f>
        <v>2356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130</v>
      </c>
      <c r="M11">
        <f>IF(COUNT($C$6:E11)&gt;=1,TRUNC(SUM($C$6:E11)/COUNT($C$6:E11)),0)</f>
        <v>130</v>
      </c>
      <c r="N11">
        <f>IF(COUNT($C$6:E11)&lt;=6,0,TRUNC((230-M10)*0.9))</f>
        <v>90</v>
      </c>
      <c r="O11">
        <f>_xlfn.IFS(SUM(C11:E11)&lt;1,"",COUNT($C$6:E11)&gt;9,TRUNC((230-M10)*(0.9)),COUNT($C$6:E11)&lt;=9,0)</f>
        <v>90</v>
      </c>
      <c r="P11">
        <f>_xlfn.IFS(SUM(C11:E11)&lt;1,"",COUNT($C$6:E11)&gt;9,N11*3+H11,COUNT($C$6:E11)&lt;=9,0)</f>
        <v>664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202</v>
      </c>
      <c r="W11">
        <f>IF(COUNT(C11:E11)&lt;1,0,IF(COUNT($C$6:E11)&gt;9,D11+N11,0))</f>
        <v>208</v>
      </c>
      <c r="X11">
        <f>IF(COUNT(C11:E11)&lt;1,0,IF(COUNT($C$6:E11)&gt;9,E11+N11,0))</f>
        <v>254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120</v>
      </c>
      <c r="D12">
        <v>121</v>
      </c>
      <c r="E12">
        <v>165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406</v>
      </c>
      <c r="I12">
        <f t="shared" si="5"/>
        <v>135</v>
      </c>
      <c r="J12">
        <f>_xlfn.IFS(SUM(C12:E12)&lt;1,"",SUM(C12:E12)&gt;=1,SUM($C$6:E12))</f>
        <v>2762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131</v>
      </c>
      <c r="M12">
        <f>IF(COUNT($C$6:E12)&gt;=1,TRUNC(SUM($C$6:E12)/COUNT($C$6:E12)),0)</f>
        <v>131</v>
      </c>
      <c r="N12">
        <f>IF(COUNT($C$6:E12)&lt;=6,0,TRUNC((230-M11)*0.9))</f>
        <v>90</v>
      </c>
      <c r="O12">
        <f>_xlfn.IFS(SUM(C12:E12)&lt;1,"",COUNT($C$6:E12)&gt;9,TRUNC((230-M11)*(0.9)),COUNT($C$6:E12)&lt;=9,0)</f>
        <v>90</v>
      </c>
      <c r="P12">
        <f>_xlfn.IFS(SUM(C12:E12)&lt;1,"",COUNT($C$6:E12)&gt;9,N12*3+H12,COUNT($C$6:E12)&lt;=9,0)</f>
        <v>676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210</v>
      </c>
      <c r="W12">
        <f>IF(COUNT(C12:E12)&lt;1,0,IF(COUNT($C$6:E12)&gt;9,D12+N12,0))</f>
        <v>211</v>
      </c>
      <c r="X12">
        <f>IF(COUNT(C12:E12)&lt;1,0,IF(COUNT($C$6:E12)&gt;9,E12+N12,0))</f>
        <v>255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131</v>
      </c>
      <c r="N13">
        <f>IF(COUNT($C$6:E13)&lt;=6,0,TRUNC((230-M12)*0.9))</f>
        <v>89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116</v>
      </c>
      <c r="D14">
        <v>154</v>
      </c>
      <c r="E14">
        <v>144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414</v>
      </c>
      <c r="I14">
        <f t="shared" si="5"/>
        <v>138</v>
      </c>
      <c r="J14">
        <f>_xlfn.IFS(SUM(C14:E14)&lt;1,"",SUM(C14:E14)&gt;=1,SUM($C$6:E14))</f>
        <v>3176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132</v>
      </c>
      <c r="M14">
        <f>IF(COUNT($C$6:E14)&gt;=1,TRUNC(SUM($C$6:E14)/COUNT($C$6:E14)),0)</f>
        <v>132</v>
      </c>
      <c r="N14">
        <f>IF(COUNT($C$6:E14)&lt;=6,0,TRUNC((230-M13)*0.9))</f>
        <v>89</v>
      </c>
      <c r="O14">
        <f>_xlfn.IFS(SUM(C14:E14)&lt;1,"",COUNT($C$6:E14)&gt;9,TRUNC((230-M13)*(0.9)),COUNT($C$6:E14)&lt;=9,0)</f>
        <v>89</v>
      </c>
      <c r="P14">
        <f>_xlfn.IFS(SUM(C14:E14)&lt;1,"",COUNT($C$6:E14)&gt;9,N14*3+H14,COUNT($C$6:E14)&lt;=9,0)</f>
        <v>681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205</v>
      </c>
      <c r="W14">
        <f>IF(COUNT(C14:E14)&lt;1,0,IF(COUNT($C$6:E14)&gt;9,D14+N14,0))</f>
        <v>243</v>
      </c>
      <c r="X14">
        <f>IF(COUNT(C14:E14)&lt;1,0,IF(COUNT($C$6:E14)&gt;9,E14+N14,0))</f>
        <v>233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171</v>
      </c>
      <c r="D15">
        <v>155</v>
      </c>
      <c r="E15">
        <v>177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503</v>
      </c>
      <c r="I15">
        <f t="shared" si="5"/>
        <v>167</v>
      </c>
      <c r="J15">
        <f>_xlfn.IFS(SUM(C15:E15)&lt;1,"",SUM(C15:E15)&gt;=1,SUM($C$6:E15))</f>
        <v>3679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136</v>
      </c>
      <c r="M15">
        <f>IF(COUNT($C$6:E15)&gt;=1,TRUNC(SUM($C$6:E15)/COUNT($C$6:E15)),0)</f>
        <v>136</v>
      </c>
      <c r="N15">
        <f>IF(COUNT($C$6:E15)&lt;=6,0,TRUNC((230-M14)*0.9))</f>
        <v>88</v>
      </c>
      <c r="O15">
        <f>_xlfn.IFS(SUM(C15:E15)&lt;1,"",COUNT($C$6:E15)&gt;9,TRUNC((230-M14)*(0.9)),COUNT($C$6:E15)&lt;=9,0)</f>
        <v>88</v>
      </c>
      <c r="P15">
        <f>_xlfn.IFS(SUM(C15:E15)&lt;1,"",COUNT($C$6:E15)&gt;9,N15*3+H15,COUNT($C$6:E15)&lt;=9,0)</f>
        <v>767</v>
      </c>
      <c r="Q15">
        <f t="shared" si="1"/>
        <v>503</v>
      </c>
      <c r="R15" t="str">
        <f t="shared" si="2"/>
        <v xml:space="preserve"> </v>
      </c>
      <c r="S15">
        <f>IF(COUNT($C$6:E15)&gt;9,IF(P15=MAX($P$6:$P$35),P15," "),"")</f>
        <v>767</v>
      </c>
      <c r="T15" t="str">
        <f t="shared" si="3"/>
        <v xml:space="preserve"> </v>
      </c>
      <c r="V15">
        <f>IF(COUNT(C15:E15)&lt;1,0,IF(COUNT($C$6:E15)&gt;9,C15+N15,0))</f>
        <v>259</v>
      </c>
      <c r="W15">
        <f>IF(COUNT(C15:E15)&lt;1,0,IF(COUNT($C$6:E15)&gt;9,D15+N15,0))</f>
        <v>243</v>
      </c>
      <c r="X15">
        <f>IF(COUNT(C15:E15)&lt;1,0,IF(COUNT($C$6:E15)&gt;9,E15+N15,0))</f>
        <v>265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136</v>
      </c>
      <c r="N16">
        <f>IF(COUNT($C$6:E16)&lt;=6,0,TRUNC((230-M15)*0.9))</f>
        <v>84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134</v>
      </c>
      <c r="D17">
        <v>132</v>
      </c>
      <c r="E17">
        <v>175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441</v>
      </c>
      <c r="I17">
        <f t="shared" si="5"/>
        <v>147</v>
      </c>
      <c r="J17">
        <f>_xlfn.IFS(SUM(C17:E17)&lt;1,"",SUM(C17:E17)&gt;=1,SUM($C$6:E17))</f>
        <v>4120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137</v>
      </c>
      <c r="M17">
        <f>IF(COUNT($C$6:E17)&gt;=1,TRUNC(SUM($C$6:E17)/COUNT($C$6:E17)),0)</f>
        <v>137</v>
      </c>
      <c r="N17">
        <f>IF(COUNT($C$6:E17)&lt;=6,0,TRUNC((230-M16)*0.9))</f>
        <v>84</v>
      </c>
      <c r="O17">
        <f>_xlfn.IFS(SUM(C17:E17)&lt;1,"",COUNT($C$6:E17)&gt;9,TRUNC((230-M16)*(0.9)),COUNT($C$6:E17)&lt;=9,0)</f>
        <v>84</v>
      </c>
      <c r="P17">
        <f>_xlfn.IFS(SUM(C17:E17)&lt;1,"",COUNT($C$6:E17)&gt;9,N17*3+H17,COUNT($C$6:E17)&lt;=9,0)</f>
        <v>693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218</v>
      </c>
      <c r="W17">
        <f>IF(COUNT(C17:E17)&lt;1,0,IF(COUNT($C$6:E17)&gt;9,D17+N17,0))</f>
        <v>216</v>
      </c>
      <c r="X17">
        <f>IF(COUNT(C17:E17)&lt;1,0,IF(COUNT($C$6:E17)&gt;9,E17+N17,0))</f>
        <v>259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112</v>
      </c>
      <c r="D18">
        <v>132</v>
      </c>
      <c r="E18">
        <v>127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371</v>
      </c>
      <c r="I18">
        <f t="shared" si="5"/>
        <v>123</v>
      </c>
      <c r="J18">
        <f>_xlfn.IFS(SUM(C18:E18)&lt;1,"",SUM(C18:E18)&gt;=1,SUM($C$6:E18))</f>
        <v>4491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136</v>
      </c>
      <c r="M18">
        <f>IF(COUNT($C$6:E18)&gt;=1,TRUNC(SUM($C$6:E18)/COUNT($C$6:E18)),0)</f>
        <v>136</v>
      </c>
      <c r="N18">
        <f>IF(COUNT($C$6:E18)&lt;=6,0,TRUNC((230-M17)*0.9))</f>
        <v>83</v>
      </c>
      <c r="O18">
        <f>_xlfn.IFS(SUM(C18:E18)&lt;1,"",COUNT($C$6:E18)&gt;9,TRUNC((230-M17)*(0.9)),COUNT($C$6:E18)&lt;=9,0)</f>
        <v>83</v>
      </c>
      <c r="P18">
        <f>_xlfn.IFS(SUM(C18:E18)&lt;1,"",COUNT($C$6:E18)&gt;9,N18*3+H18,COUNT($C$6:E18)&lt;=9,0)</f>
        <v>620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195</v>
      </c>
      <c r="W18">
        <f>IF(COUNT(C18:E18)&lt;1,0,IF(COUNT($C$6:E18)&gt;9,D18+N18,0))</f>
        <v>215</v>
      </c>
      <c r="X18">
        <f>IF(COUNT(C18:E18)&lt;1,0,IF(COUNT($C$6:E18)&gt;9,E18+N18,0))</f>
        <v>210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107</v>
      </c>
      <c r="D19">
        <v>156</v>
      </c>
      <c r="E19">
        <v>154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417</v>
      </c>
      <c r="I19">
        <f t="shared" si="5"/>
        <v>139</v>
      </c>
      <c r="J19">
        <f>_xlfn.IFS(SUM(C19:E19)&lt;1,"",SUM(C19:E19)&gt;=1,SUM($C$6:E19))</f>
        <v>4908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136</v>
      </c>
      <c r="M19">
        <f>IF(COUNT($C$6:E19)&gt;=1,TRUNC(SUM($C$6:E19)/COUNT($C$6:E19)),0)</f>
        <v>136</v>
      </c>
      <c r="N19">
        <f>IF(COUNT($C$6:E19)&lt;=6,0,TRUNC((230-M18)*0.9))</f>
        <v>84</v>
      </c>
      <c r="O19">
        <f>_xlfn.IFS(SUM(C19:E19)&lt;1,"",COUNT($C$6:E19)&gt;9,TRUNC((230-M18)*(0.9)),COUNT($C$6:E19)&lt;=9,0)</f>
        <v>84</v>
      </c>
      <c r="P19">
        <f>_xlfn.IFS(SUM(C19:E19)&lt;1,"",COUNT($C$6:E19)&gt;9,N19*3+H19,COUNT($C$6:E19)&lt;=9,0)</f>
        <v>669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191</v>
      </c>
      <c r="W19">
        <f>IF(COUNT(C19:E19)&lt;1,0,IF(COUNT($C$6:E19)&gt;9,D19+N19,0))</f>
        <v>240</v>
      </c>
      <c r="X19">
        <f>IF(COUNT(C19:E19)&lt;1,0,IF(COUNT($C$6:E19)&gt;9,E19+N19,0))</f>
        <v>238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85</v>
      </c>
      <c r="D20">
        <v>171</v>
      </c>
      <c r="E20">
        <v>138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394</v>
      </c>
      <c r="I20">
        <f t="shared" si="5"/>
        <v>131</v>
      </c>
      <c r="J20">
        <f>_xlfn.IFS(SUM(C20:E20)&lt;1,"",SUM(C20:E20)&gt;=1,SUM($C$6:E20))</f>
        <v>5302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135</v>
      </c>
      <c r="M20">
        <f>IF(COUNT($C$6:E20)&gt;=1,TRUNC(SUM($C$6:E20)/COUNT($C$6:E20)),0)</f>
        <v>135</v>
      </c>
      <c r="N20">
        <f>IF(COUNT($C$6:E20)&lt;=6,0,TRUNC((230-M19)*0.9))</f>
        <v>84</v>
      </c>
      <c r="O20">
        <f>_xlfn.IFS(SUM(C20:E20)&lt;1,"",COUNT($C$6:E20)&gt;9,TRUNC((230-M19)*(0.9)),COUNT($C$6:E20)&lt;=9,0)</f>
        <v>84</v>
      </c>
      <c r="P20">
        <f>_xlfn.IFS(SUM(C20:E20)&lt;1,"",COUNT($C$6:E20)&gt;9,N20*3+H20,COUNT($C$6:E20)&lt;=9,0)</f>
        <v>646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169</v>
      </c>
      <c r="W20">
        <f>IF(COUNT(C20:E20)&lt;1,0,IF(COUNT($C$6:E20)&gt;9,D20+N20,0))</f>
        <v>255</v>
      </c>
      <c r="X20">
        <f>IF(COUNT(C20:E20)&lt;1,0,IF(COUNT($C$6:E20)&gt;9,E20+N20,0))</f>
        <v>222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143</v>
      </c>
      <c r="D21">
        <v>146</v>
      </c>
      <c r="E21">
        <v>136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 xml:space="preserve"> </v>
      </c>
      <c r="H21">
        <f t="shared" si="0"/>
        <v>425</v>
      </c>
      <c r="I21">
        <f t="shared" si="5"/>
        <v>141</v>
      </c>
      <c r="J21">
        <f>_xlfn.IFS(SUM(C21:E21)&lt;1,"",SUM(C21:E21)&gt;=1,SUM($C$6:E21))</f>
        <v>5727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136</v>
      </c>
      <c r="M21">
        <f>IF(COUNT($C$6:E21)&gt;=1,TRUNC(SUM($C$6:E21)/COUNT($C$6:E21)),0)</f>
        <v>136</v>
      </c>
      <c r="N21">
        <f>IF(COUNT($C$6:E21)&lt;=6,0,TRUNC((230-M20)*0.9))</f>
        <v>85</v>
      </c>
      <c r="O21">
        <f>_xlfn.IFS(SUM(C21:E21)&lt;1,"",COUNT($C$6:E21)&gt;9,TRUNC((230-M20)*(0.9)),COUNT($C$6:E21)&lt;=9,0)</f>
        <v>85</v>
      </c>
      <c r="P21">
        <f>_xlfn.IFS(SUM(C21:E21)&lt;1,"",COUNT($C$6:E21)&gt;9,N21*3+H21,COUNT($C$6:E21)&lt;=9,0)</f>
        <v>680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228</v>
      </c>
      <c r="W21">
        <f>IF(COUNT(C21:E21)&lt;1,0,IF(COUNT($C$6:E21)&gt;9,D21+N21,0))</f>
        <v>231</v>
      </c>
      <c r="X21">
        <f>IF(COUNT(C21:E21)&lt;1,0,IF(COUNT($C$6:E21)&gt;9,E21+N21,0))</f>
        <v>221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164</v>
      </c>
      <c r="D22">
        <v>184</v>
      </c>
      <c r="E22">
        <v>141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489</v>
      </c>
      <c r="I22">
        <f t="shared" si="5"/>
        <v>163</v>
      </c>
      <c r="J22">
        <f>_xlfn.IFS(SUM(C22:E22)&lt;1,"",SUM(C22:E22)&gt;=1,SUM($C$6:E22))</f>
        <v>6216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138</v>
      </c>
      <c r="M22">
        <f>IF(COUNT($C$6:E22)&gt;=1,TRUNC(SUM($C$6:E22)/COUNT($C$6:E22)),0)</f>
        <v>138</v>
      </c>
      <c r="N22">
        <f>IF(COUNT($C$6:E22)&lt;=6,0,TRUNC((230-M21)*0.9))</f>
        <v>84</v>
      </c>
      <c r="O22">
        <f>_xlfn.IFS(SUM(C22:E22)&lt;1,"",COUNT($C$6:E22)&gt;9,TRUNC((230-M21)*(0.9)),COUNT($C$6:E22)&lt;=9,0)</f>
        <v>84</v>
      </c>
      <c r="P22">
        <f>_xlfn.IFS(SUM(C22:E22)&lt;1,"",COUNT($C$6:E22)&gt;9,N22*3+H22,COUNT($C$6:E22)&lt;=9,0)</f>
        <v>741</v>
      </c>
      <c r="Q22" t="str">
        <f t="shared" si="1"/>
        <v xml:space="preserve"> </v>
      </c>
      <c r="R22">
        <f t="shared" si="2"/>
        <v>184</v>
      </c>
      <c r="S22" t="str">
        <f>IF(COUNT($C$6:E22)&gt;9,IF(P22=MAX($P$6:$P$35),P22," "),"")</f>
        <v xml:space="preserve"> </v>
      </c>
      <c r="T22">
        <f t="shared" si="3"/>
        <v>268</v>
      </c>
      <c r="V22">
        <f>IF(COUNT(C22:E22)&lt;1,0,IF(COUNT($C$6:E22)&gt;9,C22+N22,0))</f>
        <v>248</v>
      </c>
      <c r="W22">
        <f>IF(COUNT(C22:E22)&lt;1,0,IF(COUNT($C$6:E22)&gt;9,D22+N22,0))</f>
        <v>268</v>
      </c>
      <c r="X22">
        <f>IF(COUNT(C22:E22)&lt;1,0,IF(COUNT($C$6:E22)&gt;9,E22+N22,0))</f>
        <v>225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138</v>
      </c>
      <c r="N23">
        <f>IF(COUNT($C$6:E23)&lt;=6,0,TRUNC((230-M22)*0.9))</f>
        <v>82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138</v>
      </c>
      <c r="N24">
        <f>IF(COUNT($C$6:E24)&lt;=6,0,TRUNC((230-M23)*0.9))</f>
        <v>82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138</v>
      </c>
      <c r="N25">
        <f>IF(COUNT($C$6:E25)&lt;=6,0,TRUNC((230-M24)*0.9))</f>
        <v>82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161</v>
      </c>
      <c r="D26">
        <v>153</v>
      </c>
      <c r="E26">
        <v>124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438</v>
      </c>
      <c r="I26">
        <f t="shared" si="5"/>
        <v>146</v>
      </c>
      <c r="J26">
        <f>_xlfn.IFS(SUM(C26:E26)&lt;1,"",SUM(C26:E26)&gt;=1,SUM($C$6:E26))</f>
        <v>6654</v>
      </c>
      <c r="K26">
        <f>_xlfn.IFS(COUNT(C26:E26)&lt;1,"",COUNT($C$6:E26)&gt;=1,COUNT($C$6:E26))</f>
        <v>48</v>
      </c>
      <c r="L26">
        <f>_xlfn.IFS(COUNT(C26:E26)&lt;1,"",AND(COUNT($C$6:E26)&lt;=9,$C$4&gt;1),$C$4,COUNT(C26:E26)&gt;=1,M26)</f>
        <v>138</v>
      </c>
      <c r="M26">
        <f>IF(COUNT($C$6:E26)&gt;=1,TRUNC(SUM($C$6:E26)/COUNT($C$6:E26)),0)</f>
        <v>138</v>
      </c>
      <c r="N26">
        <f>IF(COUNT($C$6:E26)&lt;=6,0,TRUNC((230-M25)*0.9))</f>
        <v>82</v>
      </c>
      <c r="O26">
        <f>_xlfn.IFS(SUM(C26:E26)&lt;1,"",COUNT($C$6:E26)&gt;9,TRUNC((230-M25)*(0.9)),COUNT($C$6:E26)&lt;=9,0)</f>
        <v>82</v>
      </c>
      <c r="P26">
        <f>_xlfn.IFS(SUM(C26:E26)&lt;1,"",COUNT($C$6:E26)&gt;9,N26*3+H26,COUNT($C$6:E26)&lt;=9,0)</f>
        <v>684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243</v>
      </c>
      <c r="W26">
        <f>IF(COUNT(C26:E26)&lt;1,0,IF(COUNT($C$6:E26)&gt;9,D26+N26,0))</f>
        <v>235</v>
      </c>
      <c r="X26">
        <f>IF(COUNT(C26:E26)&lt;1,0,IF(COUNT($C$6:E26)&gt;9,E26+N26,0))</f>
        <v>206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150</v>
      </c>
      <c r="D27">
        <v>104</v>
      </c>
      <c r="E27">
        <v>175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429</v>
      </c>
      <c r="I27">
        <f t="shared" si="5"/>
        <v>143</v>
      </c>
      <c r="J27">
        <f>_xlfn.IFS(SUM(C27:E27)&lt;1,"",SUM(C27:E27)&gt;=1,SUM($C$6:E27))</f>
        <v>7083</v>
      </c>
      <c r="K27">
        <f>_xlfn.IFS(COUNT(C27:E27)&lt;1,"",COUNT($C$6:E27)&gt;=1,COUNT($C$6:E27))</f>
        <v>51</v>
      </c>
      <c r="L27">
        <f>_xlfn.IFS(COUNT(C27:E27)&lt;1,"",AND(COUNT($C$6:E27)&lt;=9,$C$4&gt;1),$C$4,COUNT(C27:E27)&gt;=1,M27)</f>
        <v>138</v>
      </c>
      <c r="M27">
        <f>IF(COUNT($C$6:E27)&gt;=1,TRUNC(SUM($C$6:E27)/COUNT($C$6:E27)),0)</f>
        <v>138</v>
      </c>
      <c r="N27">
        <f>IF(COUNT($C$6:E27)&lt;=6,0,TRUNC((230-M26)*0.9))</f>
        <v>82</v>
      </c>
      <c r="O27">
        <f>_xlfn.IFS(SUM(C27:E27)&lt;1,"",COUNT($C$6:E27)&gt;9,TRUNC((230-M26)*(0.9)),COUNT($C$6:E27)&lt;=9,0)</f>
        <v>82</v>
      </c>
      <c r="P27">
        <f>_xlfn.IFS(SUM(C27:E27)&lt;1,"",COUNT($C$6:E27)&gt;9,N27*3+H27,COUNT($C$6:E27)&lt;=9,0)</f>
        <v>675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232</v>
      </c>
      <c r="W27">
        <f>IF(COUNT(C27:E27)&lt;1,0,IF(COUNT($C$6:E27)&gt;9,D27+N27,0))</f>
        <v>186</v>
      </c>
      <c r="X27">
        <f>IF(COUNT(C27:E27)&lt;1,0,IF(COUNT($C$6:E27)&gt;9,E27+N27,0))</f>
        <v>257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109</v>
      </c>
      <c r="D28">
        <v>162</v>
      </c>
      <c r="E28">
        <v>123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394</v>
      </c>
      <c r="I28">
        <f t="shared" si="5"/>
        <v>131</v>
      </c>
      <c r="J28">
        <f>_xlfn.IFS(SUM(C28:E28)&lt;1,"",SUM(C28:E28)&gt;=1,SUM($C$6:E28))</f>
        <v>7477</v>
      </c>
      <c r="K28">
        <f>_xlfn.IFS(COUNT(C28:E28)&lt;1,"",COUNT($C$6:E28)&gt;=1,COUNT($C$6:E28))</f>
        <v>54</v>
      </c>
      <c r="L28">
        <f>_xlfn.IFS(COUNT(C28:E28)&lt;1,"",AND(COUNT($C$6:E28)&lt;=9,$C$4&gt;1),$C$4,COUNT(C28:E28)&gt;=1,M28)</f>
        <v>138</v>
      </c>
      <c r="M28">
        <f>IF(COUNT($C$6:E28)&gt;=1,TRUNC(SUM($C$6:E28)/COUNT($C$6:E28)),0)</f>
        <v>138</v>
      </c>
      <c r="N28">
        <f>IF(COUNT($C$6:E28)&lt;=6,0,TRUNC((230-M27)*0.9))</f>
        <v>82</v>
      </c>
      <c r="O28">
        <f>_xlfn.IFS(SUM(C28:E28)&lt;1,"",COUNT($C$6:E28)&gt;9,TRUNC((230-M27)*(0.9)),COUNT($C$6:E28)&lt;=9,0)</f>
        <v>82</v>
      </c>
      <c r="P28">
        <f>_xlfn.IFS(SUM(C28:E28)&lt;1,"",COUNT($C$6:E28)&gt;9,N28*3+H28,COUNT($C$6:E28)&lt;=9,0)</f>
        <v>640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191</v>
      </c>
      <c r="W28">
        <f>IF(COUNT(C28:E28)&lt;1,0,IF(COUNT($C$6:E28)&gt;9,D28+N28,0))</f>
        <v>244</v>
      </c>
      <c r="X28">
        <f>IF(COUNT(C28:E28)&lt;1,0,IF(COUNT($C$6:E28)&gt;9,E28+N28,0))</f>
        <v>205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156</v>
      </c>
      <c r="D29">
        <v>123</v>
      </c>
      <c r="E29">
        <v>125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404</v>
      </c>
      <c r="I29">
        <f t="shared" si="5"/>
        <v>134</v>
      </c>
      <c r="J29">
        <f>_xlfn.IFS(SUM(C29:E29)&lt;1,"",SUM(C29:E29)&gt;=1,SUM($C$6:E29))</f>
        <v>7881</v>
      </c>
      <c r="K29">
        <f>_xlfn.IFS(COUNT(C29:E29)&lt;1,"",COUNT($C$6:E29)&gt;=1,COUNT($C$6:E29))</f>
        <v>57</v>
      </c>
      <c r="L29">
        <f>_xlfn.IFS(COUNT(C29:E29)&lt;1,"",AND(COUNT($C$6:E29)&lt;=9,$C$4&gt;1),$C$4,COUNT(C29:E29)&gt;=1,M29)</f>
        <v>138</v>
      </c>
      <c r="M29">
        <f>IF(COUNT($C$6:E29)&gt;=1,TRUNC(SUM($C$6:E29)/COUNT($C$6:E29)),0)</f>
        <v>138</v>
      </c>
      <c r="N29">
        <f>IF(COUNT($C$6:E29)&lt;=6,0,TRUNC((230-M28)*0.9))</f>
        <v>82</v>
      </c>
      <c r="O29">
        <f>_xlfn.IFS(SUM(C29:E29)&lt;1,"",COUNT($C$6:E29)&gt;9,TRUNC((230-M28)*(0.9)),COUNT($C$6:E29)&lt;=9,0)</f>
        <v>82</v>
      </c>
      <c r="P29">
        <f>_xlfn.IFS(SUM(C29:E29)&lt;1,"",COUNT($C$6:E29)&gt;9,N29*3+H29,COUNT($C$6:E29)&lt;=9,0)</f>
        <v>650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238</v>
      </c>
      <c r="W29">
        <f>IF(COUNT(C29:E29)&lt;1,0,IF(COUNT($C$6:E29)&gt;9,D29+N29,0))</f>
        <v>205</v>
      </c>
      <c r="X29">
        <f>IF(COUNT(C29:E29)&lt;1,0,IF(COUNT($C$6:E29)&gt;9,E29+N29,0))</f>
        <v>207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109</v>
      </c>
      <c r="D30">
        <v>145</v>
      </c>
      <c r="E30">
        <v>134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388</v>
      </c>
      <c r="I30">
        <f t="shared" si="5"/>
        <v>129</v>
      </c>
      <c r="J30">
        <f>_xlfn.IFS(SUM(C30:E30)&lt;1,"",SUM(C30:E30)&gt;=1,SUM($C$6:E30))</f>
        <v>8269</v>
      </c>
      <c r="K30">
        <f>_xlfn.IFS(COUNT(C30:E30)&lt;1,"",COUNT($C$6:E30)&gt;=1,COUNT($C$6:E30))</f>
        <v>60</v>
      </c>
      <c r="L30">
        <f>_xlfn.IFS(COUNT(C30:E30)&lt;1,"",AND(COUNT($C$6:E30)&lt;=9,$C$4&gt;1),$C$4,COUNT(C30:E30)&gt;=1,M30)</f>
        <v>137</v>
      </c>
      <c r="M30">
        <f>IF(COUNT($C$6:E30)&gt;=1,TRUNC(SUM($C$6:E30)/COUNT($C$6:E30)),0)</f>
        <v>137</v>
      </c>
      <c r="N30">
        <f>IF(COUNT($C$6:E30)&lt;=6,0,TRUNC((230-M29)*0.9))</f>
        <v>82</v>
      </c>
      <c r="O30">
        <f>_xlfn.IFS(SUM(C30:E30)&lt;1,"",COUNT($C$6:E30)&gt;9,TRUNC((230-M29)*(0.9)),COUNT($C$6:E30)&lt;=9,0)</f>
        <v>82</v>
      </c>
      <c r="P30">
        <f>_xlfn.IFS(SUM(C30:E30)&lt;1,"",COUNT($C$6:E30)&gt;9,N30*3+H30,COUNT($C$6:E30)&lt;=9,0)</f>
        <v>634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191</v>
      </c>
      <c r="W30">
        <f>IF(COUNT(C30:E30)&lt;1,0,IF(COUNT($C$6:E30)&gt;9,D30+N30,0))</f>
        <v>227</v>
      </c>
      <c r="X30">
        <f>IF(COUNT(C30:E30)&lt;1,0,IF(COUNT($C$6:E30)&gt;9,E30+N30,0))</f>
        <v>216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137</v>
      </c>
      <c r="N31">
        <f>IF(COUNT($C$6:E31)&lt;=6,0,TRUNC((230-M30)*0.9))</f>
        <v>83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137</v>
      </c>
      <c r="N32">
        <f>IF(COUNT($C$6:E32)&lt;=6,0,TRUNC((230-M31)*0.9))</f>
        <v>83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136</v>
      </c>
      <c r="D33">
        <v>134</v>
      </c>
      <c r="E33">
        <v>160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430</v>
      </c>
      <c r="I33">
        <f t="shared" si="5"/>
        <v>143</v>
      </c>
      <c r="J33">
        <f>_xlfn.IFS(SUM(C33:E33)&lt;1,"",SUM(C33:E33)&gt;=1,SUM($C$6:E33))</f>
        <v>8699</v>
      </c>
      <c r="K33">
        <f>_xlfn.IFS(COUNT(C33:E33)&lt;1,"",COUNT($C$6:E33)&gt;=1,COUNT($C$6:E33))</f>
        <v>63</v>
      </c>
      <c r="L33">
        <f>_xlfn.IFS(COUNT(C33:E33)&lt;1,"",AND(COUNT($C$6:E33)&lt;=9,$C$4&gt;1),$C$4,COUNT(C33:E33)&gt;=1,M33)</f>
        <v>138</v>
      </c>
      <c r="M33">
        <f>IF(COUNT($C$6:E33)&gt;=1,TRUNC(SUM($C$6:E33)/COUNT($C$6:E33)),0)</f>
        <v>138</v>
      </c>
      <c r="N33">
        <f>IF(COUNT($C$6:E33)&lt;=6,0,TRUNC((230-M32)*0.9))</f>
        <v>83</v>
      </c>
      <c r="O33">
        <f>_xlfn.IFS(SUM(C33:E33)&lt;1,"",COUNT($C$6:E33)&gt;9,TRUNC((230-M32)*(0.9)),COUNT($C$6:E33)&lt;=9,0)</f>
        <v>83</v>
      </c>
      <c r="P33">
        <f>_xlfn.IFS(SUM(C33:E33)&lt;1,"",COUNT($C$6:E33)&gt;9,N33*3+H33,COUNT($C$6:E33)&lt;=9,0)</f>
        <v>679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219</v>
      </c>
      <c r="W33">
        <f>IF(COUNT(C33:E33)&lt;1,0,IF(COUNT($C$6:E33)&gt;9,D33+N33,0))</f>
        <v>217</v>
      </c>
      <c r="X33">
        <f>IF(COUNT(C33:E33)&lt;1,0,IF(COUNT($C$6:E33)&gt;9,E33+N33,0))</f>
        <v>243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106</v>
      </c>
      <c r="D34">
        <v>139</v>
      </c>
      <c r="E34">
        <v>152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397</v>
      </c>
      <c r="I34">
        <f t="shared" si="5"/>
        <v>132</v>
      </c>
      <c r="J34">
        <f>_xlfn.IFS(SUM(C34:E34)&lt;1,"",SUM(C34:E34)&gt;=1,SUM($C$6:E34))</f>
        <v>9096</v>
      </c>
      <c r="K34">
        <f>_xlfn.IFS(COUNT(C34:E34)&lt;1,"",COUNT($C$6:E34)&gt;=1,COUNT($C$6:E34))</f>
        <v>66</v>
      </c>
      <c r="L34">
        <f>_xlfn.IFS(COUNT(C34:E34)&lt;1,"",AND(COUNT($C$6:E34)&lt;=9,$C$4&gt;1),$C$4,COUNT(C34:E34)&gt;=1,M34)</f>
        <v>137</v>
      </c>
      <c r="M34">
        <f>IF(COUNT($C$6:E34)&gt;=1,TRUNC(SUM($C$6:E34)/COUNT($C$6:E34)),0)</f>
        <v>137</v>
      </c>
      <c r="N34">
        <f>IF(COUNT($C$6:E34)&lt;=6,0,TRUNC((230-M33)*0.9))</f>
        <v>82</v>
      </c>
      <c r="O34">
        <f>_xlfn.IFS(SUM(C34:E34)&lt;1,"",COUNT($C$6:E34)&gt;9,TRUNC((230-M33)*(0.9)),COUNT($C$6:E34)&lt;=9,0)</f>
        <v>82</v>
      </c>
      <c r="P34">
        <f>_xlfn.IFS(SUM(C34:E34)&lt;1,"",COUNT($C$6:E34)&gt;9,N34*3+H34,COUNT($C$6:E34)&lt;=9,0)</f>
        <v>643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188</v>
      </c>
      <c r="W34">
        <f>IF(COUNT(C34:E34)&lt;1,0,IF(COUNT($C$6:E34)&gt;9,D34+N34,0))</f>
        <v>221</v>
      </c>
      <c r="X34">
        <f>IF(COUNT(C34:E34)&lt;1,0,IF(COUNT($C$6:E34)&gt;9,E34+N34,0))</f>
        <v>234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154</v>
      </c>
      <c r="D35">
        <v>117</v>
      </c>
      <c r="E35">
        <v>122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393</v>
      </c>
      <c r="I35">
        <f t="shared" si="5"/>
        <v>131</v>
      </c>
      <c r="J35">
        <f>_xlfn.IFS(SUM(C35:E35)&lt;1,"",SUM(C35:E35)&gt;=1,SUM($C$6:E35))</f>
        <v>9489</v>
      </c>
      <c r="K35">
        <f>_xlfn.IFS(COUNT(C35:E35)&lt;1,"",COUNT($C$6:E35)&gt;=1,COUNT($C$6:E35))</f>
        <v>69</v>
      </c>
      <c r="L35">
        <f>_xlfn.IFS(COUNT(C35:E35)&lt;1,"",AND(COUNT($C$6:E35)&lt;=9,$C$4&gt;1),$C$4,COUNT(C35:E35)&gt;=1,M35)</f>
        <v>137</v>
      </c>
      <c r="M35">
        <f>IF(COUNT($C$6:E35)&gt;=1,TRUNC(SUM($C$6:E35)/COUNT($C$6:E35)),0)</f>
        <v>137</v>
      </c>
      <c r="N35">
        <f>IF(COUNT($C$6:E35)&lt;=6,0,TRUNC((230-M34)*0.9))</f>
        <v>83</v>
      </c>
      <c r="O35">
        <f>_xlfn.IFS(SUM(C35:E35)&lt;1,"",COUNT($C$6:E35)&gt;9,TRUNC((230-M34)*(0.9)),COUNT($C$6:E35)&lt;=9,0)</f>
        <v>83</v>
      </c>
      <c r="P35">
        <f>_xlfn.IFS(SUM(C35:E35)&lt;1,"",COUNT($C$6:E35)&gt;9,N35*3+H35,COUNT($C$6:E35)&lt;=9,0)</f>
        <v>642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237</v>
      </c>
      <c r="W35">
        <f>IF(COUNT(C35:E35)&lt;1,0,IF(COUNT($C$6:E35)&gt;9,D35+N35,0))</f>
        <v>200</v>
      </c>
      <c r="X35">
        <f>IF(COUNT(C35:E35)&lt;1,0,IF(COUNT($C$6:E35)&gt;9,E35+N35,0))</f>
        <v>205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126.69565217391305</v>
      </c>
      <c r="D36" s="2">
        <f>(IF(COUNT(D6:D35)=0," ",(SUM(D6:D35))/COUNT(D6:D35)))</f>
        <v>142.7391304347826</v>
      </c>
      <c r="E36" s="2">
        <f>(IF(COUNT(E6:E35)=0," ",(SUM(E6:E35))/COUNT(E6:E35)))</f>
        <v>143.13043478260869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DE3A-006D-4849-8AD7-732128C5DA90}">
  <sheetPr codeName="Sheet36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6</v>
      </c>
    </row>
    <row r="3" spans="1:29" x14ac:dyDescent="0.2">
      <c r="A3" t="s">
        <v>45</v>
      </c>
      <c r="B3" s="3" t="s">
        <v>79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155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217</v>
      </c>
      <c r="W5">
        <f>MAX(V6:X35)</f>
        <v>284</v>
      </c>
    </row>
    <row r="6" spans="1:29" x14ac:dyDescent="0.2">
      <c r="A6" t="s">
        <v>7</v>
      </c>
      <c r="B6" s="7">
        <f>Calendar!B6</f>
        <v>43348</v>
      </c>
      <c r="C6">
        <v>146</v>
      </c>
      <c r="D6">
        <v>139</v>
      </c>
      <c r="E6">
        <v>127</v>
      </c>
      <c r="H6">
        <f t="shared" ref="H6:H35" si="0">IF(COUNT(C6:E6)&lt;1," ",SUM(C6:E6))</f>
        <v>412</v>
      </c>
      <c r="I6">
        <f>IF(COUNT(C6:E6)&lt;1," ",TRUNC(H6/COUNT(C6:E6)))</f>
        <v>137</v>
      </c>
      <c r="J6">
        <f>_xlfn.IFS(SUM(C6:E6)&lt;1,"",SUM(C6:E6)&gt;=1,SUM($C$6:E6))</f>
        <v>412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155</v>
      </c>
      <c r="M6">
        <f>IF(COUNT($C$6:E6)&gt;=1,TRUNC(SUM($C$6:E6)/COUNT($C$6:E6)),0)</f>
        <v>137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191</v>
      </c>
      <c r="D7">
        <v>202</v>
      </c>
      <c r="E7">
        <v>181</v>
      </c>
      <c r="H7">
        <f t="shared" si="0"/>
        <v>574</v>
      </c>
      <c r="I7">
        <f t="shared" ref="I7:I35" si="5">IF(COUNT(C7:E7)&lt;1," ",TRUNC(H7/COUNT(C7:E7)))</f>
        <v>191</v>
      </c>
      <c r="J7">
        <f>_xlfn.IFS(SUM(C7:E7)&lt;1,"",SUM(C7:E7)&gt;=1,SUM($C$6:E7))</f>
        <v>986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155</v>
      </c>
      <c r="M7">
        <f>IF(COUNT($C$6:E7)&gt;=1,TRUNC(SUM($C$6:E7)/COUNT($C$6:E7)),0)</f>
        <v>164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>
        <f t="shared" si="1"/>
        <v>574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127</v>
      </c>
      <c r="D8">
        <v>131</v>
      </c>
      <c r="E8">
        <v>170</v>
      </c>
      <c r="H8">
        <f t="shared" si="0"/>
        <v>428</v>
      </c>
      <c r="I8">
        <f t="shared" si="5"/>
        <v>142</v>
      </c>
      <c r="J8">
        <f>_xlfn.IFS(SUM(C8:E8)&lt;1,"",SUM(C8:E8)&gt;=1,SUM($C$6:E8))</f>
        <v>1414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155</v>
      </c>
      <c r="M8">
        <f>IF(COUNT($C$6:E8)&gt;=1,TRUNC(SUM($C$6:E8)/COUNT($C$6:E8)),0)</f>
        <v>157</v>
      </c>
      <c r="N8">
        <f>IF(COUNT($C$6:E8)&lt;=6,0,TRUNC((230-M7)*0.9))</f>
        <v>59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139</v>
      </c>
      <c r="D9">
        <v>153</v>
      </c>
      <c r="E9">
        <v>142</v>
      </c>
      <c r="H9">
        <f t="shared" si="0"/>
        <v>434</v>
      </c>
      <c r="I9">
        <f t="shared" si="5"/>
        <v>144</v>
      </c>
      <c r="J9">
        <f>_xlfn.IFS(SUM(C9:E9)&lt;1,"",SUM(C9:E9)&gt;=1,SUM($C$6:E9))</f>
        <v>1848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154</v>
      </c>
      <c r="M9">
        <f>IF(COUNT($C$6:E9)&gt;=1,TRUNC(SUM($C$6:E9)/COUNT($C$6:E9)),0)</f>
        <v>154</v>
      </c>
      <c r="N9">
        <f>IF(COUNT($C$6:E9)&lt;=6,0,TRUNC((230-M8)*0.9))</f>
        <v>65</v>
      </c>
      <c r="O9">
        <f>_xlfn.IFS(SUM(C9:E9)&lt;1,"",COUNT($C$6:E9)&gt;9,TRUNC((230-M8)*(0.9)),COUNT($C$6:E9)&lt;=9,0)</f>
        <v>65</v>
      </c>
      <c r="P9">
        <f>_xlfn.IFS(SUM(C9:E9)&lt;1,"",COUNT($C$6:E9)&gt;9,N9*3+H9,COUNT($C$6:E9)&lt;=9,0)</f>
        <v>629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204</v>
      </c>
      <c r="W9">
        <f>IF(COUNT(C9:E9)&lt;1,0,IF(COUNT($C$6:E9)&gt;9,D9+N9,0))</f>
        <v>218</v>
      </c>
      <c r="X9">
        <f>IF(COUNT(C9:E9)&lt;1,0,IF(COUNT($C$6:E9)&gt;9,E9+N9,0))</f>
        <v>207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123</v>
      </c>
      <c r="D10">
        <v>97</v>
      </c>
      <c r="E10">
        <v>171</v>
      </c>
      <c r="F10" t="str">
        <f>IF(COUNT(C10:E10)&lt;1," ",IF(AND(C10&gt;M9,D10&gt;M9,E10&gt;M9,COUNT($C$6:E9)&gt;=12),"*"," "))</f>
        <v xml:space="preserve"> </v>
      </c>
      <c r="H10">
        <f t="shared" si="0"/>
        <v>391</v>
      </c>
      <c r="I10">
        <f t="shared" si="5"/>
        <v>130</v>
      </c>
      <c r="J10">
        <f>_xlfn.IFS(SUM(C10:E10)&lt;1,"",SUM(C10:E10)&gt;=1,SUM($C$6:E10))</f>
        <v>2239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149</v>
      </c>
      <c r="M10">
        <f>IF(COUNT($C$6:E10)&gt;=1,TRUNC(SUM($C$6:E10)/COUNT($C$6:E10)),0)</f>
        <v>149</v>
      </c>
      <c r="N10">
        <f>IF(COUNT($C$6:E10)&lt;=6,0,TRUNC((230-M9)*0.9))</f>
        <v>68</v>
      </c>
      <c r="O10">
        <f>_xlfn.IFS(SUM(C10:E10)&lt;1,"",COUNT($C$6:E10)&gt;9,TRUNC((230-M9)*(0.9)),COUNT($C$6:E10)&lt;=9,0)</f>
        <v>68</v>
      </c>
      <c r="P10">
        <f>_xlfn.IFS(SUM(C10:E10)&lt;1,"",COUNT($C$6:E10)&gt;9,N10*3+H10,COUNT($C$6:E10)&lt;=9,0)</f>
        <v>595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191</v>
      </c>
      <c r="W10">
        <f>IF(COUNT(C10:E10)&lt;1,0,IF(COUNT($C$6:E10)&gt;9,D10+N10,0))</f>
        <v>165</v>
      </c>
      <c r="X10">
        <f>IF(COUNT(C10:E10)&lt;1,0,IF(COUNT($C$6:E10)&gt;9,E10+N10,0))</f>
        <v>239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152</v>
      </c>
      <c r="D11">
        <v>174</v>
      </c>
      <c r="E11">
        <v>178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 xml:space="preserve"> </v>
      </c>
      <c r="H11">
        <f t="shared" si="0"/>
        <v>504</v>
      </c>
      <c r="I11">
        <f t="shared" si="5"/>
        <v>168</v>
      </c>
      <c r="J11">
        <f>_xlfn.IFS(SUM(C11:E11)&lt;1,"",SUM(C11:E11)&gt;=1,SUM($C$6:E11))</f>
        <v>2743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152</v>
      </c>
      <c r="M11">
        <f>IF(COUNT($C$6:E11)&gt;=1,TRUNC(SUM($C$6:E11)/COUNT($C$6:E11)),0)</f>
        <v>152</v>
      </c>
      <c r="N11">
        <f>IF(COUNT($C$6:E11)&lt;=6,0,TRUNC((230-M10)*0.9))</f>
        <v>72</v>
      </c>
      <c r="O11">
        <f>_xlfn.IFS(SUM(C11:E11)&lt;1,"",COUNT($C$6:E11)&gt;9,TRUNC((230-M10)*(0.9)),COUNT($C$6:E11)&lt;=9,0)</f>
        <v>72</v>
      </c>
      <c r="P11">
        <f>_xlfn.IFS(SUM(C11:E11)&lt;1,"",COUNT($C$6:E11)&gt;9,N11*3+H11,COUNT($C$6:E11)&lt;=9,0)</f>
        <v>720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224</v>
      </c>
      <c r="W11">
        <f>IF(COUNT(C11:E11)&lt;1,0,IF(COUNT($C$6:E11)&gt;9,D11+N11,0))</f>
        <v>246</v>
      </c>
      <c r="X11">
        <f>IF(COUNT(C11:E11)&lt;1,0,IF(COUNT($C$6:E11)&gt;9,E11+N11,0))</f>
        <v>250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155</v>
      </c>
      <c r="D12">
        <v>178</v>
      </c>
      <c r="E12">
        <v>187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520</v>
      </c>
      <c r="I12">
        <f t="shared" si="5"/>
        <v>173</v>
      </c>
      <c r="J12">
        <f>_xlfn.IFS(SUM(C12:E12)&lt;1,"",SUM(C12:E12)&gt;=1,SUM($C$6:E12))</f>
        <v>3263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155</v>
      </c>
      <c r="M12">
        <f>IF(COUNT($C$6:E12)&gt;=1,TRUNC(SUM($C$6:E12)/COUNT($C$6:E12)),0)</f>
        <v>155</v>
      </c>
      <c r="N12">
        <f>IF(COUNT($C$6:E12)&lt;=6,0,TRUNC((230-M11)*0.9))</f>
        <v>70</v>
      </c>
      <c r="O12">
        <f>_xlfn.IFS(SUM(C12:E12)&lt;1,"",COUNT($C$6:E12)&gt;9,TRUNC((230-M11)*(0.9)),COUNT($C$6:E12)&lt;=9,0)</f>
        <v>70</v>
      </c>
      <c r="P12">
        <f>_xlfn.IFS(SUM(C12:E12)&lt;1,"",COUNT($C$6:E12)&gt;9,N12*3+H12,COUNT($C$6:E12)&lt;=9,0)</f>
        <v>730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225</v>
      </c>
      <c r="W12">
        <f>IF(COUNT(C12:E12)&lt;1,0,IF(COUNT($C$6:E12)&gt;9,D12+N12,0))</f>
        <v>248</v>
      </c>
      <c r="X12">
        <f>IF(COUNT(C12:E12)&lt;1,0,IF(COUNT($C$6:E12)&gt;9,E12+N12,0))</f>
        <v>257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155</v>
      </c>
      <c r="N13">
        <f>IF(COUNT($C$6:E13)&lt;=6,0,TRUNC((230-M12)*0.9))</f>
        <v>67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128</v>
      </c>
      <c r="D14">
        <v>155</v>
      </c>
      <c r="E14">
        <v>148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431</v>
      </c>
      <c r="I14">
        <f t="shared" si="5"/>
        <v>143</v>
      </c>
      <c r="J14">
        <f>_xlfn.IFS(SUM(C14:E14)&lt;1,"",SUM(C14:E14)&gt;=1,SUM($C$6:E14))</f>
        <v>3694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153</v>
      </c>
      <c r="M14">
        <f>IF(COUNT($C$6:E14)&gt;=1,TRUNC(SUM($C$6:E14)/COUNT($C$6:E14)),0)</f>
        <v>153</v>
      </c>
      <c r="N14">
        <f>IF(COUNT($C$6:E14)&lt;=6,0,TRUNC((230-M13)*0.9))</f>
        <v>67</v>
      </c>
      <c r="O14">
        <f>_xlfn.IFS(SUM(C14:E14)&lt;1,"",COUNT($C$6:E14)&gt;9,TRUNC((230-M13)*(0.9)),COUNT($C$6:E14)&lt;=9,0)</f>
        <v>67</v>
      </c>
      <c r="P14">
        <f>_xlfn.IFS(SUM(C14:E14)&lt;1,"",COUNT($C$6:E14)&gt;9,N14*3+H14,COUNT($C$6:E14)&lt;=9,0)</f>
        <v>632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195</v>
      </c>
      <c r="W14">
        <f>IF(COUNT(C14:E14)&lt;1,0,IF(COUNT($C$6:E14)&gt;9,D14+N14,0))</f>
        <v>222</v>
      </c>
      <c r="X14">
        <f>IF(COUNT(C14:E14)&lt;1,0,IF(COUNT($C$6:E14)&gt;9,E14+N14,0))</f>
        <v>215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164</v>
      </c>
      <c r="D15">
        <v>171</v>
      </c>
      <c r="E15">
        <v>148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483</v>
      </c>
      <c r="I15">
        <f t="shared" si="5"/>
        <v>161</v>
      </c>
      <c r="J15">
        <f>_xlfn.IFS(SUM(C15:E15)&lt;1,"",SUM(C15:E15)&gt;=1,SUM($C$6:E15))</f>
        <v>4177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154</v>
      </c>
      <c r="M15">
        <f>IF(COUNT($C$6:E15)&gt;=1,TRUNC(SUM($C$6:E15)/COUNT($C$6:E15)),0)</f>
        <v>154</v>
      </c>
      <c r="N15">
        <f>IF(COUNT($C$6:E15)&lt;=6,0,TRUNC((230-M14)*0.9))</f>
        <v>69</v>
      </c>
      <c r="O15">
        <f>_xlfn.IFS(SUM(C15:E15)&lt;1,"",COUNT($C$6:E15)&gt;9,TRUNC((230-M14)*(0.9)),COUNT($C$6:E15)&lt;=9,0)</f>
        <v>69</v>
      </c>
      <c r="P15">
        <f>_xlfn.IFS(SUM(C15:E15)&lt;1,"",COUNT($C$6:E15)&gt;9,N15*3+H15,COUNT($C$6:E15)&lt;=9,0)</f>
        <v>690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233</v>
      </c>
      <c r="W15">
        <f>IF(COUNT(C15:E15)&lt;1,0,IF(COUNT($C$6:E15)&gt;9,D15+N15,0))</f>
        <v>240</v>
      </c>
      <c r="X15">
        <f>IF(COUNT(C15:E15)&lt;1,0,IF(COUNT($C$6:E15)&gt;9,E15+N15,0))</f>
        <v>217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154</v>
      </c>
      <c r="N16">
        <f>IF(COUNT($C$6:E16)&lt;=6,0,TRUNC((230-M15)*0.9))</f>
        <v>68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154</v>
      </c>
      <c r="N17">
        <f>IF(COUNT($C$6:E17)&lt;=6,0,TRUNC((230-M16)*0.9))</f>
        <v>68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161</v>
      </c>
      <c r="D18">
        <v>156</v>
      </c>
      <c r="E18">
        <v>137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454</v>
      </c>
      <c r="I18">
        <f t="shared" si="5"/>
        <v>151</v>
      </c>
      <c r="J18">
        <f>_xlfn.IFS(SUM(C18:E18)&lt;1,"",SUM(C18:E18)&gt;=1,SUM($C$6:E18))</f>
        <v>4631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154</v>
      </c>
      <c r="M18">
        <f>IF(COUNT($C$6:E18)&gt;=1,TRUNC(SUM($C$6:E18)/COUNT($C$6:E18)),0)</f>
        <v>154</v>
      </c>
      <c r="N18">
        <f>IF(COUNT($C$6:E18)&lt;=6,0,TRUNC((230-M17)*0.9))</f>
        <v>68</v>
      </c>
      <c r="O18">
        <f>_xlfn.IFS(SUM(C18:E18)&lt;1,"",COUNT($C$6:E18)&gt;9,TRUNC((230-M17)*(0.9)),COUNT($C$6:E18)&lt;=9,0)</f>
        <v>68</v>
      </c>
      <c r="P18">
        <f>_xlfn.IFS(SUM(C18:E18)&lt;1,"",COUNT($C$6:E18)&gt;9,N18*3+H18,COUNT($C$6:E18)&lt;=9,0)</f>
        <v>658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229</v>
      </c>
      <c r="W18">
        <f>IF(COUNT(C18:E18)&lt;1,0,IF(COUNT($C$6:E18)&gt;9,D18+N18,0))</f>
        <v>224</v>
      </c>
      <c r="X18">
        <f>IF(COUNT(C18:E18)&lt;1,0,IF(COUNT($C$6:E18)&gt;9,E18+N18,0))</f>
        <v>205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159</v>
      </c>
      <c r="D19">
        <v>161</v>
      </c>
      <c r="E19">
        <v>168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488</v>
      </c>
      <c r="I19">
        <f t="shared" si="5"/>
        <v>162</v>
      </c>
      <c r="J19">
        <f>_xlfn.IFS(SUM(C19:E19)&lt;1,"",SUM(C19:E19)&gt;=1,SUM($C$6:E19))</f>
        <v>5119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155</v>
      </c>
      <c r="M19">
        <f>IF(COUNT($C$6:E19)&gt;=1,TRUNC(SUM($C$6:E19)/COUNT($C$6:E19)),0)</f>
        <v>155</v>
      </c>
      <c r="N19">
        <f>IF(COUNT($C$6:E19)&lt;=6,0,TRUNC((230-M18)*0.9))</f>
        <v>68</v>
      </c>
      <c r="O19">
        <f>_xlfn.IFS(SUM(C19:E19)&lt;1,"",COUNT($C$6:E19)&gt;9,TRUNC((230-M18)*(0.9)),COUNT($C$6:E19)&lt;=9,0)</f>
        <v>68</v>
      </c>
      <c r="P19">
        <f>_xlfn.IFS(SUM(C19:E19)&lt;1,"",COUNT($C$6:E19)&gt;9,N19*3+H19,COUNT($C$6:E19)&lt;=9,0)</f>
        <v>692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227</v>
      </c>
      <c r="W19">
        <f>IF(COUNT(C19:E19)&lt;1,0,IF(COUNT($C$6:E19)&gt;9,D19+N19,0))</f>
        <v>229</v>
      </c>
      <c r="X19">
        <f>IF(COUNT(C19:E19)&lt;1,0,IF(COUNT($C$6:E19)&gt;9,E19+N19,0))</f>
        <v>236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138</v>
      </c>
      <c r="D20">
        <v>183</v>
      </c>
      <c r="E20">
        <v>217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538</v>
      </c>
      <c r="I20">
        <f t="shared" si="5"/>
        <v>179</v>
      </c>
      <c r="J20">
        <f>_xlfn.IFS(SUM(C20:E20)&lt;1,"",SUM(C20:E20)&gt;=1,SUM($C$6:E20))</f>
        <v>5657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157</v>
      </c>
      <c r="M20">
        <f>IF(COUNT($C$6:E20)&gt;=1,TRUNC(SUM($C$6:E20)/COUNT($C$6:E20)),0)</f>
        <v>157</v>
      </c>
      <c r="N20">
        <f>IF(COUNT($C$6:E20)&lt;=6,0,TRUNC((230-M19)*0.9))</f>
        <v>67</v>
      </c>
      <c r="O20">
        <f>_xlfn.IFS(SUM(C20:E20)&lt;1,"",COUNT($C$6:E20)&gt;9,TRUNC((230-M19)*(0.9)),COUNT($C$6:E20)&lt;=9,0)</f>
        <v>67</v>
      </c>
      <c r="P20">
        <f>_xlfn.IFS(SUM(C20:E20)&lt;1,"",COUNT($C$6:E20)&gt;9,N20*3+H20,COUNT($C$6:E20)&lt;=9,0)</f>
        <v>739</v>
      </c>
      <c r="Q20" t="str">
        <f t="shared" si="1"/>
        <v xml:space="preserve"> </v>
      </c>
      <c r="R20">
        <f t="shared" si="2"/>
        <v>217</v>
      </c>
      <c r="S20" t="str">
        <f>IF(COUNT($C$6:E20)&gt;9,IF(P20=MAX($P$6:$P$35),P20," "),"")</f>
        <v xml:space="preserve"> </v>
      </c>
      <c r="T20">
        <f t="shared" si="3"/>
        <v>284</v>
      </c>
      <c r="V20">
        <f>IF(COUNT(C20:E20)&lt;1,0,IF(COUNT($C$6:E20)&gt;9,C20+N20,0))</f>
        <v>205</v>
      </c>
      <c r="W20">
        <f>IF(COUNT(C20:E20)&lt;1,0,IF(COUNT($C$6:E20)&gt;9,D20+N20,0))</f>
        <v>250</v>
      </c>
      <c r="X20">
        <f>IF(COUNT(C20:E20)&lt;1,0,IF(COUNT($C$6:E20)&gt;9,E20+N20,0))</f>
        <v>284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140</v>
      </c>
      <c r="D21">
        <v>201</v>
      </c>
      <c r="E21">
        <v>155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496</v>
      </c>
      <c r="I21">
        <f t="shared" si="5"/>
        <v>165</v>
      </c>
      <c r="J21">
        <f>_xlfn.IFS(SUM(C21:E21)&lt;1,"",SUM(C21:E21)&gt;=1,SUM($C$6:E21))</f>
        <v>6153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157</v>
      </c>
      <c r="M21">
        <f>IF(COUNT($C$6:E21)&gt;=1,TRUNC(SUM($C$6:E21)/COUNT($C$6:E21)),0)</f>
        <v>157</v>
      </c>
      <c r="N21">
        <f>IF(COUNT($C$6:E21)&lt;=6,0,TRUNC((230-M20)*0.9))</f>
        <v>65</v>
      </c>
      <c r="O21">
        <f>_xlfn.IFS(SUM(C21:E21)&lt;1,"",COUNT($C$6:E21)&gt;9,TRUNC((230-M20)*(0.9)),COUNT($C$6:E21)&lt;=9,0)</f>
        <v>65</v>
      </c>
      <c r="P21">
        <f>_xlfn.IFS(SUM(C21:E21)&lt;1,"",COUNT($C$6:E21)&gt;9,N21*3+H21,COUNT($C$6:E21)&lt;=9,0)</f>
        <v>691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205</v>
      </c>
      <c r="W21">
        <f>IF(COUNT(C21:E21)&lt;1,0,IF(COUNT($C$6:E21)&gt;9,D21+N21,0))</f>
        <v>266</v>
      </c>
      <c r="X21">
        <f>IF(COUNT(C21:E21)&lt;1,0,IF(COUNT($C$6:E21)&gt;9,E21+N21,0))</f>
        <v>220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148</v>
      </c>
      <c r="D22">
        <v>162</v>
      </c>
      <c r="E22">
        <v>145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455</v>
      </c>
      <c r="I22">
        <f t="shared" si="5"/>
        <v>151</v>
      </c>
      <c r="J22">
        <f>_xlfn.IFS(SUM(C22:E22)&lt;1,"",SUM(C22:E22)&gt;=1,SUM($C$6:E22))</f>
        <v>6608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157</v>
      </c>
      <c r="M22">
        <f>IF(COUNT($C$6:E22)&gt;=1,TRUNC(SUM($C$6:E22)/COUNT($C$6:E22)),0)</f>
        <v>157</v>
      </c>
      <c r="N22">
        <f>IF(COUNT($C$6:E22)&lt;=6,0,TRUNC((230-M21)*0.9))</f>
        <v>65</v>
      </c>
      <c r="O22">
        <f>_xlfn.IFS(SUM(C22:E22)&lt;1,"",COUNT($C$6:E22)&gt;9,TRUNC((230-M21)*(0.9)),COUNT($C$6:E22)&lt;=9,0)</f>
        <v>65</v>
      </c>
      <c r="P22">
        <f>_xlfn.IFS(SUM(C22:E22)&lt;1,"",COUNT($C$6:E22)&gt;9,N22*3+H22,COUNT($C$6:E22)&lt;=9,0)</f>
        <v>650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213</v>
      </c>
      <c r="W22">
        <f>IF(COUNT(C22:E22)&lt;1,0,IF(COUNT($C$6:E22)&gt;9,D22+N22,0))</f>
        <v>227</v>
      </c>
      <c r="X22">
        <f>IF(COUNT(C22:E22)&lt;1,0,IF(COUNT($C$6:E22)&gt;9,E22+N22,0))</f>
        <v>210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157</v>
      </c>
      <c r="N23">
        <f>IF(COUNT($C$6:E23)&lt;=6,0,TRUNC((230-M22)*0.9))</f>
        <v>65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157</v>
      </c>
      <c r="N24">
        <f>IF(COUNT($C$6:E24)&lt;=6,0,TRUNC((230-M23)*0.9))</f>
        <v>65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157</v>
      </c>
      <c r="N25">
        <f>IF(COUNT($C$6:E25)&lt;=6,0,TRUNC((230-M24)*0.9))</f>
        <v>65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161</v>
      </c>
      <c r="D26">
        <v>170</v>
      </c>
      <c r="E26">
        <v>157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488</v>
      </c>
      <c r="I26">
        <f t="shared" si="5"/>
        <v>162</v>
      </c>
      <c r="J26">
        <f>_xlfn.IFS(SUM(C26:E26)&lt;1,"",SUM(C26:E26)&gt;=1,SUM($C$6:E26))</f>
        <v>7096</v>
      </c>
      <c r="K26">
        <f>_xlfn.IFS(COUNT(C26:E26)&lt;1,"",COUNT($C$6:E26)&gt;=1,COUNT($C$6:E26))</f>
        <v>45</v>
      </c>
      <c r="L26">
        <f>_xlfn.IFS(COUNT(C26:E26)&lt;1,"",AND(COUNT($C$6:E26)&lt;=9,$C$4&gt;1),$C$4,COUNT(C26:E26)&gt;=1,M26)</f>
        <v>157</v>
      </c>
      <c r="M26">
        <f>IF(COUNT($C$6:E26)&gt;=1,TRUNC(SUM($C$6:E26)/COUNT($C$6:E26)),0)</f>
        <v>157</v>
      </c>
      <c r="N26">
        <f>IF(COUNT($C$6:E26)&lt;=6,0,TRUNC((230-M25)*0.9))</f>
        <v>65</v>
      </c>
      <c r="O26">
        <f>_xlfn.IFS(SUM(C26:E26)&lt;1,"",COUNT($C$6:E26)&gt;9,TRUNC((230-M25)*(0.9)),COUNT($C$6:E26)&lt;=9,0)</f>
        <v>65</v>
      </c>
      <c r="P26">
        <f>_xlfn.IFS(SUM(C26:E26)&lt;1,"",COUNT($C$6:E26)&gt;9,N26*3+H26,COUNT($C$6:E26)&lt;=9,0)</f>
        <v>683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226</v>
      </c>
      <c r="W26">
        <f>IF(COUNT(C26:E26)&lt;1,0,IF(COUNT($C$6:E26)&gt;9,D26+N26,0))</f>
        <v>235</v>
      </c>
      <c r="X26">
        <f>IF(COUNT(C26:E26)&lt;1,0,IF(COUNT($C$6:E26)&gt;9,E26+N26,0))</f>
        <v>222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157</v>
      </c>
      <c r="D27">
        <v>148</v>
      </c>
      <c r="E27">
        <v>124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429</v>
      </c>
      <c r="I27">
        <f t="shared" si="5"/>
        <v>143</v>
      </c>
      <c r="J27">
        <f>_xlfn.IFS(SUM(C27:E27)&lt;1,"",SUM(C27:E27)&gt;=1,SUM($C$6:E27))</f>
        <v>7525</v>
      </c>
      <c r="K27">
        <f>_xlfn.IFS(COUNT(C27:E27)&lt;1,"",COUNT($C$6:E27)&gt;=1,COUNT($C$6:E27))</f>
        <v>48</v>
      </c>
      <c r="L27">
        <f>_xlfn.IFS(COUNT(C27:E27)&lt;1,"",AND(COUNT($C$6:E27)&lt;=9,$C$4&gt;1),$C$4,COUNT(C27:E27)&gt;=1,M27)</f>
        <v>156</v>
      </c>
      <c r="M27">
        <f>IF(COUNT($C$6:E27)&gt;=1,TRUNC(SUM($C$6:E27)/COUNT($C$6:E27)),0)</f>
        <v>156</v>
      </c>
      <c r="N27">
        <f>IF(COUNT($C$6:E27)&lt;=6,0,TRUNC((230-M26)*0.9))</f>
        <v>65</v>
      </c>
      <c r="O27">
        <f>_xlfn.IFS(SUM(C27:E27)&lt;1,"",COUNT($C$6:E27)&gt;9,TRUNC((230-M26)*(0.9)),COUNT($C$6:E27)&lt;=9,0)</f>
        <v>65</v>
      </c>
      <c r="P27">
        <f>_xlfn.IFS(SUM(C27:E27)&lt;1,"",COUNT($C$6:E27)&gt;9,N27*3+H27,COUNT($C$6:E27)&lt;=9,0)</f>
        <v>624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222</v>
      </c>
      <c r="W27">
        <f>IF(COUNT(C27:E27)&lt;1,0,IF(COUNT($C$6:E27)&gt;9,D27+N27,0))</f>
        <v>213</v>
      </c>
      <c r="X27">
        <f>IF(COUNT(C27:E27)&lt;1,0,IF(COUNT($C$6:E27)&gt;9,E27+N27,0))</f>
        <v>189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184</v>
      </c>
      <c r="D28">
        <v>150</v>
      </c>
      <c r="E28">
        <v>180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514</v>
      </c>
      <c r="I28">
        <f t="shared" si="5"/>
        <v>171</v>
      </c>
      <c r="J28">
        <f>_xlfn.IFS(SUM(C28:E28)&lt;1,"",SUM(C28:E28)&gt;=1,SUM($C$6:E28))</f>
        <v>8039</v>
      </c>
      <c r="K28">
        <f>_xlfn.IFS(COUNT(C28:E28)&lt;1,"",COUNT($C$6:E28)&gt;=1,COUNT($C$6:E28))</f>
        <v>51</v>
      </c>
      <c r="L28">
        <f>_xlfn.IFS(COUNT(C28:E28)&lt;1,"",AND(COUNT($C$6:E28)&lt;=9,$C$4&gt;1),$C$4,COUNT(C28:E28)&gt;=1,M28)</f>
        <v>157</v>
      </c>
      <c r="M28">
        <f>IF(COUNT($C$6:E28)&gt;=1,TRUNC(SUM($C$6:E28)/COUNT($C$6:E28)),0)</f>
        <v>157</v>
      </c>
      <c r="N28">
        <f>IF(COUNT($C$6:E28)&lt;=6,0,TRUNC((230-M27)*0.9))</f>
        <v>66</v>
      </c>
      <c r="O28">
        <f>_xlfn.IFS(SUM(C28:E28)&lt;1,"",COUNT($C$6:E28)&gt;9,TRUNC((230-M27)*(0.9)),COUNT($C$6:E28)&lt;=9,0)</f>
        <v>66</v>
      </c>
      <c r="P28">
        <f>_xlfn.IFS(SUM(C28:E28)&lt;1,"",COUNT($C$6:E28)&gt;9,N28*3+H28,COUNT($C$6:E28)&lt;=9,0)</f>
        <v>712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250</v>
      </c>
      <c r="W28">
        <f>IF(COUNT(C28:E28)&lt;1,0,IF(COUNT($C$6:E28)&gt;9,D28+N28,0))</f>
        <v>216</v>
      </c>
      <c r="X28">
        <f>IF(COUNT(C28:E28)&lt;1,0,IF(COUNT($C$6:E28)&gt;9,E28+N28,0))</f>
        <v>246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140</v>
      </c>
      <c r="D29">
        <v>187</v>
      </c>
      <c r="E29">
        <v>159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486</v>
      </c>
      <c r="I29">
        <f t="shared" si="5"/>
        <v>162</v>
      </c>
      <c r="J29">
        <f>_xlfn.IFS(SUM(C29:E29)&lt;1,"",SUM(C29:E29)&gt;=1,SUM($C$6:E29))</f>
        <v>8525</v>
      </c>
      <c r="K29">
        <f>_xlfn.IFS(COUNT(C29:E29)&lt;1,"",COUNT($C$6:E29)&gt;=1,COUNT($C$6:E29))</f>
        <v>54</v>
      </c>
      <c r="L29">
        <f>_xlfn.IFS(COUNT(C29:E29)&lt;1,"",AND(COUNT($C$6:E29)&lt;=9,$C$4&gt;1),$C$4,COUNT(C29:E29)&gt;=1,M29)</f>
        <v>157</v>
      </c>
      <c r="M29">
        <f>IF(COUNT($C$6:E29)&gt;=1,TRUNC(SUM($C$6:E29)/COUNT($C$6:E29)),0)</f>
        <v>157</v>
      </c>
      <c r="N29">
        <f>IF(COUNT($C$6:E29)&lt;=6,0,TRUNC((230-M28)*0.9))</f>
        <v>65</v>
      </c>
      <c r="O29">
        <f>_xlfn.IFS(SUM(C29:E29)&lt;1,"",COUNT($C$6:E29)&gt;9,TRUNC((230-M28)*(0.9)),COUNT($C$6:E29)&lt;=9,0)</f>
        <v>65</v>
      </c>
      <c r="P29">
        <f>_xlfn.IFS(SUM(C29:E29)&lt;1,"",COUNT($C$6:E29)&gt;9,N29*3+H29,COUNT($C$6:E29)&lt;=9,0)</f>
        <v>681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205</v>
      </c>
      <c r="W29">
        <f>IF(COUNT(C29:E29)&lt;1,0,IF(COUNT($C$6:E29)&gt;9,D29+N29,0))</f>
        <v>252</v>
      </c>
      <c r="X29">
        <f>IF(COUNT(C29:E29)&lt;1,0,IF(COUNT($C$6:E29)&gt;9,E29+N29,0))</f>
        <v>224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166</v>
      </c>
      <c r="D30">
        <v>190</v>
      </c>
      <c r="E30">
        <v>190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546</v>
      </c>
      <c r="I30">
        <f t="shared" si="5"/>
        <v>182</v>
      </c>
      <c r="J30">
        <f>_xlfn.IFS(SUM(C30:E30)&lt;1,"",SUM(C30:E30)&gt;=1,SUM($C$6:E30))</f>
        <v>9071</v>
      </c>
      <c r="K30">
        <f>_xlfn.IFS(COUNT(C30:E30)&lt;1,"",COUNT($C$6:E30)&gt;=1,COUNT($C$6:E30))</f>
        <v>57</v>
      </c>
      <c r="L30">
        <f>_xlfn.IFS(COUNT(C30:E30)&lt;1,"",AND(COUNT($C$6:E30)&lt;=9,$C$4&gt;1),$C$4,COUNT(C30:E30)&gt;=1,M30)</f>
        <v>159</v>
      </c>
      <c r="M30">
        <f>IF(COUNT($C$6:E30)&gt;=1,TRUNC(SUM($C$6:E30)/COUNT($C$6:E30)),0)</f>
        <v>159</v>
      </c>
      <c r="N30">
        <f>IF(COUNT($C$6:E30)&lt;=6,0,TRUNC((230-M29)*0.9))</f>
        <v>65</v>
      </c>
      <c r="O30">
        <f>_xlfn.IFS(SUM(C30:E30)&lt;1,"",COUNT($C$6:E30)&gt;9,TRUNC((230-M29)*(0.9)),COUNT($C$6:E30)&lt;=9,0)</f>
        <v>65</v>
      </c>
      <c r="P30">
        <f>_xlfn.IFS(SUM(C30:E30)&lt;1,"",COUNT($C$6:E30)&gt;9,N30*3+H30,COUNT($C$6:E30)&lt;=9,0)</f>
        <v>741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231</v>
      </c>
      <c r="W30">
        <f>IF(COUNT(C30:E30)&lt;1,0,IF(COUNT($C$6:E30)&gt;9,D30+N30,0))</f>
        <v>255</v>
      </c>
      <c r="X30">
        <f>IF(COUNT(C30:E30)&lt;1,0,IF(COUNT($C$6:E30)&gt;9,E30+N30,0))</f>
        <v>255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164</v>
      </c>
      <c r="D31">
        <v>152</v>
      </c>
      <c r="E31">
        <v>154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470</v>
      </c>
      <c r="I31">
        <f t="shared" si="5"/>
        <v>156</v>
      </c>
      <c r="J31">
        <f>_xlfn.IFS(SUM(C31:E31)&lt;1,"",SUM(C31:E31)&gt;=1,SUM($C$6:E31))</f>
        <v>9541</v>
      </c>
      <c r="K31">
        <f>_xlfn.IFS(COUNT(C31:E31)&lt;1,"",COUNT($C$6:E31)&gt;=1,COUNT($C$6:E31))</f>
        <v>60</v>
      </c>
      <c r="L31">
        <f>_xlfn.IFS(COUNT(C31:E31)&lt;1,"",AND(COUNT($C$6:E31)&lt;=9,$C$4&gt;1),$C$4,COUNT(C31:E31)&gt;=1,M31)</f>
        <v>159</v>
      </c>
      <c r="M31">
        <f>IF(COUNT($C$6:E31)&gt;=1,TRUNC(SUM($C$6:E31)/COUNT($C$6:E31)),0)</f>
        <v>159</v>
      </c>
      <c r="N31">
        <f>IF(COUNT($C$6:E31)&lt;=6,0,TRUNC((230-M30)*0.9))</f>
        <v>63</v>
      </c>
      <c r="O31">
        <f>_xlfn.IFS(SUM(C31:E31)&lt;1,"",COUNT($C$6:E31)&gt;9,TRUNC((230-M30)*(0.9)),COUNT($C$6:E31)&lt;=9,0)</f>
        <v>63</v>
      </c>
      <c r="P31">
        <f>_xlfn.IFS(SUM(C31:E31)&lt;1,"",COUNT($C$6:E31)&gt;9,N31*3+H31,COUNT($C$6:E31)&lt;=9,0)</f>
        <v>659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227</v>
      </c>
      <c r="W31">
        <f>IF(COUNT(C31:E31)&lt;1,0,IF(COUNT($C$6:E31)&gt;9,D31+N31,0))</f>
        <v>215</v>
      </c>
      <c r="X31">
        <f>IF(COUNT(C31:E31)&lt;1,0,IF(COUNT($C$6:E31)&gt;9,E31+N31,0))</f>
        <v>217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173</v>
      </c>
      <c r="D32">
        <v>175</v>
      </c>
      <c r="E32">
        <v>162</v>
      </c>
      <c r="F32" t="str">
        <f>IF(COUNT(C32:E32)&lt;1," ",IF(AND(C32&gt;M31,D32&gt;M31,E32&gt;M31,COUNT($C$6:E31)&gt;=12),"*"," "))</f>
        <v>*</v>
      </c>
      <c r="G32" t="str">
        <f>IF(COUNT(C32:E32)&lt;1," ",IF(AND(C32&gt;M30,D32&gt;M30,E32&gt;M30,COUNT($C$6:E30)&gt;=12),"*"," "))</f>
        <v>*</v>
      </c>
      <c r="H32">
        <f t="shared" si="0"/>
        <v>510</v>
      </c>
      <c r="I32">
        <f t="shared" si="5"/>
        <v>170</v>
      </c>
      <c r="J32">
        <f>_xlfn.IFS(SUM(C32:E32)&lt;1,"",SUM(C32:E32)&gt;=1,SUM($C$6:E32))</f>
        <v>10051</v>
      </c>
      <c r="K32">
        <f>_xlfn.IFS(COUNT(C32:E32)&lt;1,"",COUNT($C$6:E32)&gt;=1,COUNT($C$6:E32))</f>
        <v>63</v>
      </c>
      <c r="L32">
        <f>_xlfn.IFS(COUNT(C32:E32)&lt;1,"",AND(COUNT($C$6:E32)&lt;=9,$C$4&gt;1),$C$4,COUNT(C32:E32)&gt;=1,M32)</f>
        <v>159</v>
      </c>
      <c r="M32">
        <f>IF(COUNT($C$6:E32)&gt;=1,TRUNC(SUM($C$6:E32)/COUNT($C$6:E32)),0)</f>
        <v>159</v>
      </c>
      <c r="N32">
        <f>IF(COUNT($C$6:E32)&lt;=6,0,TRUNC((230-M31)*0.9))</f>
        <v>63</v>
      </c>
      <c r="O32">
        <f>_xlfn.IFS(SUM(C32:E32)&lt;1,"",COUNT($C$6:E32)&gt;9,TRUNC((230-M31)*(0.9)),COUNT($C$6:E32)&lt;=9,0)</f>
        <v>63</v>
      </c>
      <c r="P32">
        <f>_xlfn.IFS(SUM(C32:E32)&lt;1,"",COUNT($C$6:E32)&gt;9,N32*3+H32,COUNT($C$6:E32)&lt;=9,0)</f>
        <v>699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236</v>
      </c>
      <c r="W32">
        <f>IF(COUNT(C32:E32)&lt;1,0,IF(COUNT($C$6:E32)&gt;9,D32+N32,0))</f>
        <v>238</v>
      </c>
      <c r="X32">
        <f>IF(COUNT(C32:E32)&lt;1,0,IF(COUNT($C$6:E32)&gt;9,E32+N32,0))</f>
        <v>225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174</v>
      </c>
      <c r="D33">
        <v>169</v>
      </c>
      <c r="E33">
        <v>202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545</v>
      </c>
      <c r="I33">
        <f t="shared" si="5"/>
        <v>181</v>
      </c>
      <c r="J33">
        <f>_xlfn.IFS(SUM(C33:E33)&lt;1,"",SUM(C33:E33)&gt;=1,SUM($C$6:E33))</f>
        <v>10596</v>
      </c>
      <c r="K33">
        <f>_xlfn.IFS(COUNT(C33:E33)&lt;1,"",COUNT($C$6:E33)&gt;=1,COUNT($C$6:E33))</f>
        <v>66</v>
      </c>
      <c r="L33">
        <f>_xlfn.IFS(COUNT(C33:E33)&lt;1,"",AND(COUNT($C$6:E33)&lt;=9,$C$4&gt;1),$C$4,COUNT(C33:E33)&gt;=1,M33)</f>
        <v>160</v>
      </c>
      <c r="M33">
        <f>IF(COUNT($C$6:E33)&gt;=1,TRUNC(SUM($C$6:E33)/COUNT($C$6:E33)),0)</f>
        <v>160</v>
      </c>
      <c r="N33">
        <f>IF(COUNT($C$6:E33)&lt;=6,0,TRUNC((230-M32)*0.9))</f>
        <v>63</v>
      </c>
      <c r="O33">
        <f>_xlfn.IFS(SUM(C33:E33)&lt;1,"",COUNT($C$6:E33)&gt;9,TRUNC((230-M32)*(0.9)),COUNT($C$6:E33)&lt;=9,0)</f>
        <v>63</v>
      </c>
      <c r="P33">
        <f>_xlfn.IFS(SUM(C33:E33)&lt;1,"",COUNT($C$6:E33)&gt;9,N33*3+H33,COUNT($C$6:E33)&lt;=9,0)</f>
        <v>734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237</v>
      </c>
      <c r="W33">
        <f>IF(COUNT(C33:E33)&lt;1,0,IF(COUNT($C$6:E33)&gt;9,D33+N33,0))</f>
        <v>232</v>
      </c>
      <c r="X33">
        <f>IF(COUNT(C33:E33)&lt;1,0,IF(COUNT($C$6:E33)&gt;9,E33+N33,0))</f>
        <v>265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182</v>
      </c>
      <c r="D34">
        <v>180</v>
      </c>
      <c r="E34">
        <v>191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553</v>
      </c>
      <c r="I34">
        <f t="shared" si="5"/>
        <v>184</v>
      </c>
      <c r="J34">
        <f>_xlfn.IFS(SUM(C34:E34)&lt;1,"",SUM(C34:E34)&gt;=1,SUM($C$6:E34))</f>
        <v>11149</v>
      </c>
      <c r="K34">
        <f>_xlfn.IFS(COUNT(C34:E34)&lt;1,"",COUNT($C$6:E34)&gt;=1,COUNT($C$6:E34))</f>
        <v>69</v>
      </c>
      <c r="L34">
        <f>_xlfn.IFS(COUNT(C34:E34)&lt;1,"",AND(COUNT($C$6:E34)&lt;=9,$C$4&gt;1),$C$4,COUNT(C34:E34)&gt;=1,M34)</f>
        <v>161</v>
      </c>
      <c r="M34">
        <f>IF(COUNT($C$6:E34)&gt;=1,TRUNC(SUM($C$6:E34)/COUNT($C$6:E34)),0)</f>
        <v>161</v>
      </c>
      <c r="N34">
        <f>IF(COUNT($C$6:E34)&lt;=6,0,TRUNC((230-M33)*0.9))</f>
        <v>63</v>
      </c>
      <c r="O34">
        <f>_xlfn.IFS(SUM(C34:E34)&lt;1,"",COUNT($C$6:E34)&gt;9,TRUNC((230-M33)*(0.9)),COUNT($C$6:E34)&lt;=9,0)</f>
        <v>63</v>
      </c>
      <c r="P34">
        <f>_xlfn.IFS(SUM(C34:E34)&lt;1,"",COUNT($C$6:E34)&gt;9,N34*3+H34,COUNT($C$6:E34)&lt;=9,0)</f>
        <v>742</v>
      </c>
      <c r="Q34" t="str">
        <f t="shared" si="1"/>
        <v xml:space="preserve"> </v>
      </c>
      <c r="R34" t="str">
        <f t="shared" si="2"/>
        <v xml:space="preserve"> </v>
      </c>
      <c r="S34">
        <f>IF(COUNT($C$6:E34)&gt;9,IF(P34=MAX($P$6:$P$35),P34," "),"")</f>
        <v>742</v>
      </c>
      <c r="T34" t="str">
        <f t="shared" si="3"/>
        <v xml:space="preserve"> </v>
      </c>
      <c r="V34">
        <f>IF(COUNT(C34:E34)&lt;1,0,IF(COUNT($C$6:E34)&gt;9,C34+N34,0))</f>
        <v>245</v>
      </c>
      <c r="W34">
        <f>IF(COUNT(C34:E34)&lt;1,0,IF(COUNT($C$6:E34)&gt;9,D34+N34,0))</f>
        <v>243</v>
      </c>
      <c r="X34">
        <f>IF(COUNT(C34:E34)&lt;1,0,IF(COUNT($C$6:E34)&gt;9,E34+N34,0))</f>
        <v>254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162</v>
      </c>
      <c r="D35">
        <v>181</v>
      </c>
      <c r="E35">
        <v>170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513</v>
      </c>
      <c r="I35">
        <f t="shared" si="5"/>
        <v>171</v>
      </c>
      <c r="J35">
        <f>_xlfn.IFS(SUM(C35:E35)&lt;1,"",SUM(C35:E35)&gt;=1,SUM($C$6:E35))</f>
        <v>11662</v>
      </c>
      <c r="K35">
        <f>_xlfn.IFS(COUNT(C35:E35)&lt;1,"",COUNT($C$6:E35)&gt;=1,COUNT($C$6:E35))</f>
        <v>72</v>
      </c>
      <c r="L35">
        <f>_xlfn.IFS(COUNT(C35:E35)&lt;1,"",AND(COUNT($C$6:E35)&lt;=9,$C$4&gt;1),$C$4,COUNT(C35:E35)&gt;=1,M35)</f>
        <v>161</v>
      </c>
      <c r="M35">
        <f>IF(COUNT($C$6:E35)&gt;=1,TRUNC(SUM($C$6:E35)/COUNT($C$6:E35)),0)</f>
        <v>161</v>
      </c>
      <c r="N35">
        <f>IF(COUNT($C$6:E35)&lt;=6,0,TRUNC((230-M34)*0.9))</f>
        <v>62</v>
      </c>
      <c r="O35">
        <f>_xlfn.IFS(SUM(C35:E35)&lt;1,"",COUNT($C$6:E35)&gt;9,TRUNC((230-M34)*(0.9)),COUNT($C$6:E35)&lt;=9,0)</f>
        <v>62</v>
      </c>
      <c r="P35">
        <f>_xlfn.IFS(SUM(C35:E35)&lt;1,"",COUNT($C$6:E35)&gt;9,N35*3+H35,COUNT($C$6:E35)&lt;=9,0)</f>
        <v>699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224</v>
      </c>
      <c r="W35">
        <f>IF(COUNT(C35:E35)&lt;1,0,IF(COUNT($C$6:E35)&gt;9,D35+N35,0))</f>
        <v>243</v>
      </c>
      <c r="X35">
        <f>IF(COUNT(C35:E35)&lt;1,0,IF(COUNT($C$6:E35)&gt;9,E35+N35,0))</f>
        <v>232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155.58333333333334</v>
      </c>
      <c r="D36" s="2">
        <f>(IF(COUNT(D6:D35)=0," ",(SUM(D6:D35))/COUNT(D6:D35)))</f>
        <v>165.20833333333334</v>
      </c>
      <c r="E36" s="2">
        <f>(IF(COUNT(E6:E35)=0," ",(SUM(E6:E35))/COUNT(E6:E35)))</f>
        <v>165.125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8631-C4D0-417A-AAFD-9848013336C5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113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127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164</v>
      </c>
      <c r="W5">
        <f>MAX(V6:X35)</f>
        <v>263</v>
      </c>
    </row>
    <row r="6" spans="1:29" x14ac:dyDescent="0.2">
      <c r="A6" t="s">
        <v>7</v>
      </c>
      <c r="B6" s="7">
        <f>Calendar!B6</f>
        <v>43348</v>
      </c>
      <c r="C6">
        <v>93</v>
      </c>
      <c r="D6">
        <v>106</v>
      </c>
      <c r="E6">
        <v>146</v>
      </c>
      <c r="H6">
        <f t="shared" ref="H6:H35" si="0">IF(COUNT(C6:E6)&lt;1," ",SUM(C6:E6))</f>
        <v>345</v>
      </c>
      <c r="I6">
        <f>IF(COUNT(C6:E6)&lt;1," ",TRUNC(H6/COUNT(C6:E6)))</f>
        <v>115</v>
      </c>
      <c r="J6">
        <f>_xlfn.IFS(SUM(C6:E6)&lt;1,"",SUM(C6:E6)&gt;=1,SUM($C$6:E6))</f>
        <v>345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127</v>
      </c>
      <c r="M6">
        <f>IF(COUNT($C$6:E6)&gt;=1,TRUNC(SUM($C$6:E6)/COUNT($C$6:E6)),0)</f>
        <v>115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154</v>
      </c>
      <c r="D7">
        <v>115</v>
      </c>
      <c r="E7">
        <v>132</v>
      </c>
      <c r="H7">
        <f t="shared" si="0"/>
        <v>401</v>
      </c>
      <c r="I7">
        <f t="shared" ref="I7:I35" si="5">IF(COUNT(C7:E7)&lt;1," ",TRUNC(H7/COUNT(C7:E7)))</f>
        <v>133</v>
      </c>
      <c r="J7">
        <f>_xlfn.IFS(SUM(C7:E7)&lt;1,"",SUM(C7:E7)&gt;=1,SUM($C$6:E7))</f>
        <v>746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127</v>
      </c>
      <c r="M7">
        <f>IF(COUNT($C$6:E7)&gt;=1,TRUNC(SUM($C$6:E7)/COUNT($C$6:E7)),0)</f>
        <v>124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>
        <f t="shared" si="1"/>
        <v>401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102</v>
      </c>
      <c r="D8">
        <v>108</v>
      </c>
      <c r="E8">
        <v>119</v>
      </c>
      <c r="H8">
        <f t="shared" si="0"/>
        <v>329</v>
      </c>
      <c r="I8">
        <f t="shared" si="5"/>
        <v>109</v>
      </c>
      <c r="J8">
        <f>_xlfn.IFS(SUM(C8:E8)&lt;1,"",SUM(C8:E8)&gt;=1,SUM($C$6:E8))</f>
        <v>1075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127</v>
      </c>
      <c r="M8">
        <f>IF(COUNT($C$6:E8)&gt;=1,TRUNC(SUM($C$6:E8)/COUNT($C$6:E8)),0)</f>
        <v>119</v>
      </c>
      <c r="N8">
        <f>IF(COUNT($C$6:E8)&lt;=6,0,TRUNC((230-M7)*0.9))</f>
        <v>95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119</v>
      </c>
      <c r="N9">
        <f>IF(COUNT($C$6:E9)&lt;=6,0,TRUNC((230-M8)*0.9))</f>
        <v>99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93</v>
      </c>
      <c r="D10">
        <v>86</v>
      </c>
      <c r="E10">
        <v>111</v>
      </c>
      <c r="F10" t="str">
        <f>IF(COUNT(C10:E10)&lt;1," ",IF(AND(C10&gt;M9,D10&gt;M9,E10&gt;M9,COUNT($C$6:E9)&gt;=12),"*"," "))</f>
        <v xml:space="preserve"> </v>
      </c>
      <c r="H10">
        <f t="shared" si="0"/>
        <v>290</v>
      </c>
      <c r="I10">
        <f t="shared" si="5"/>
        <v>96</v>
      </c>
      <c r="J10">
        <f>_xlfn.IFS(SUM(C10:E10)&lt;1,"",SUM(C10:E10)&gt;=1,SUM($C$6:E10))</f>
        <v>1365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113</v>
      </c>
      <c r="M10">
        <f>IF(COUNT($C$6:E10)&gt;=1,TRUNC(SUM($C$6:E10)/COUNT($C$6:E10)),0)</f>
        <v>113</v>
      </c>
      <c r="N10">
        <f>IF(COUNT($C$6:E10)&lt;=6,0,TRUNC((230-M9)*0.9))</f>
        <v>99</v>
      </c>
      <c r="O10">
        <f>_xlfn.IFS(SUM(C10:E10)&lt;1,"",COUNT($C$6:E10)&gt;9,TRUNC((230-M9)*(0.9)),COUNT($C$6:E10)&lt;=9,0)</f>
        <v>99</v>
      </c>
      <c r="P10">
        <f>_xlfn.IFS(SUM(C10:E10)&lt;1,"",COUNT($C$6:E10)&gt;9,N10*3+H10,COUNT($C$6:E10)&lt;=9,0)</f>
        <v>587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192</v>
      </c>
      <c r="W10">
        <f>IF(COUNT(C10:E10)&lt;1,0,IF(COUNT($C$6:E10)&gt;9,D10+N10,0))</f>
        <v>185</v>
      </c>
      <c r="X10">
        <f>IF(COUNT(C10:E10)&lt;1,0,IF(COUNT($C$6:E10)&gt;9,E10+N10,0))</f>
        <v>210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100</v>
      </c>
      <c r="D11">
        <v>107</v>
      </c>
      <c r="E11">
        <v>109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316</v>
      </c>
      <c r="I11">
        <f t="shared" si="5"/>
        <v>105</v>
      </c>
      <c r="J11">
        <f>_xlfn.IFS(SUM(C11:E11)&lt;1,"",SUM(C11:E11)&gt;=1,SUM($C$6:E11))</f>
        <v>1681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112</v>
      </c>
      <c r="M11">
        <f>IF(COUNT($C$6:E11)&gt;=1,TRUNC(SUM($C$6:E11)/COUNT($C$6:E11)),0)</f>
        <v>112</v>
      </c>
      <c r="N11">
        <f>IF(COUNT($C$6:E11)&lt;=6,0,TRUNC((230-M10)*0.9))</f>
        <v>105</v>
      </c>
      <c r="O11">
        <f>_xlfn.IFS(SUM(C11:E11)&lt;1,"",COUNT($C$6:E11)&gt;9,TRUNC((230-M10)*(0.9)),COUNT($C$6:E11)&lt;=9,0)</f>
        <v>105</v>
      </c>
      <c r="P11">
        <f>_xlfn.IFS(SUM(C11:E11)&lt;1,"",COUNT($C$6:E11)&gt;9,N11*3+H11,COUNT($C$6:E11)&lt;=9,0)</f>
        <v>631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205</v>
      </c>
      <c r="W11">
        <f>IF(COUNT(C11:E11)&lt;1,0,IF(COUNT($C$6:E11)&gt;9,D11+N11,0))</f>
        <v>212</v>
      </c>
      <c r="X11">
        <f>IF(COUNT(C11:E11)&lt;1,0,IF(COUNT($C$6:E11)&gt;9,E11+N11,0))</f>
        <v>214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125</v>
      </c>
      <c r="D12">
        <v>136</v>
      </c>
      <c r="E12">
        <v>130</v>
      </c>
      <c r="F12" t="str">
        <f>IF(COUNT(C12:E12)&lt;1," ",IF(AND(C12&gt;M11,D12&gt;M11,E12&gt;M11,COUNT($C$6:E11)&gt;=12),"*"," "))</f>
        <v>*</v>
      </c>
      <c r="G12" t="str">
        <f>IF(COUNT(C12:E12)&lt;1," ",IF(AND(C12&gt;M10,D12&gt;M10,E12&gt;M10,COUNT($C$6:E10)&gt;=12),"*"," "))</f>
        <v>*</v>
      </c>
      <c r="H12">
        <f t="shared" si="0"/>
        <v>391</v>
      </c>
      <c r="I12">
        <f t="shared" si="5"/>
        <v>130</v>
      </c>
      <c r="J12">
        <f>_xlfn.IFS(SUM(C12:E12)&lt;1,"",SUM(C12:E12)&gt;=1,SUM($C$6:E12))</f>
        <v>2072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115</v>
      </c>
      <c r="M12">
        <f>IF(COUNT($C$6:E12)&gt;=1,TRUNC(SUM($C$6:E12)/COUNT($C$6:E12)),0)</f>
        <v>115</v>
      </c>
      <c r="N12">
        <f>IF(COUNT($C$6:E12)&lt;=6,0,TRUNC((230-M11)*0.9))</f>
        <v>106</v>
      </c>
      <c r="O12">
        <f>_xlfn.IFS(SUM(C12:E12)&lt;1,"",COUNT($C$6:E12)&gt;9,TRUNC((230-M11)*(0.9)),COUNT($C$6:E12)&lt;=9,0)</f>
        <v>106</v>
      </c>
      <c r="P12">
        <f>_xlfn.IFS(SUM(C12:E12)&lt;1,"",COUNT($C$6:E12)&gt;9,N12*3+H12,COUNT($C$6:E12)&lt;=9,0)</f>
        <v>709</v>
      </c>
      <c r="Q12" t="str">
        <f t="shared" si="1"/>
        <v xml:space="preserve"> </v>
      </c>
      <c r="R12" t="str">
        <f t="shared" si="2"/>
        <v xml:space="preserve"> </v>
      </c>
      <c r="S12">
        <f>IF(COUNT($C$6:E12)&gt;9,IF(P12=MAX($P$6:$P$35),P12," "),"")</f>
        <v>709</v>
      </c>
      <c r="T12" t="str">
        <f t="shared" si="3"/>
        <v xml:space="preserve"> </v>
      </c>
      <c r="V12">
        <f>IF(COUNT(C12:E12)&lt;1,0,IF(COUNT($C$6:E12)&gt;9,C12+N12,0))</f>
        <v>231</v>
      </c>
      <c r="W12">
        <f>IF(COUNT(C12:E12)&lt;1,0,IF(COUNT($C$6:E12)&gt;9,D12+N12,0))</f>
        <v>242</v>
      </c>
      <c r="X12">
        <f>IF(COUNT(C12:E12)&lt;1,0,IF(COUNT($C$6:E12)&gt;9,E12+N12,0))</f>
        <v>236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115</v>
      </c>
      <c r="D13">
        <v>153</v>
      </c>
      <c r="E13">
        <v>109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377</v>
      </c>
      <c r="I13">
        <f t="shared" si="5"/>
        <v>125</v>
      </c>
      <c r="J13">
        <f>_xlfn.IFS(SUM(C13:E13)&lt;1,"",SUM(C13:E13)&gt;=1,SUM($C$6:E13))</f>
        <v>2449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116</v>
      </c>
      <c r="M13">
        <f>IF(COUNT($C$6:E13)&gt;=1,TRUNC(SUM($C$6:E13)/COUNT($C$6:E13)),0)</f>
        <v>116</v>
      </c>
      <c r="N13">
        <f>IF(COUNT($C$6:E13)&lt;=6,0,TRUNC((230-M12)*0.9))</f>
        <v>103</v>
      </c>
      <c r="O13">
        <f>_xlfn.IFS(SUM(C13:E13)&lt;1,"",COUNT($C$6:E13)&gt;9,TRUNC((230-M12)*(0.9)),COUNT($C$6:E13)&lt;=9,0)</f>
        <v>103</v>
      </c>
      <c r="P13">
        <f>_xlfn.IFS(SUM(C13:E13)&lt;1,"",COUNT($C$6:E13)&gt;9,N13*3+H13,COUNT($C$6:E13)&lt;=9,0)</f>
        <v>686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218</v>
      </c>
      <c r="W13">
        <f>IF(COUNT(C13:E13)&lt;1,0,IF(COUNT($C$6:E13)&gt;9,D13+N13,0))</f>
        <v>256</v>
      </c>
      <c r="X13">
        <f>IF(COUNT(C13:E13)&lt;1,0,IF(COUNT($C$6:E13)&gt;9,E13+N13,0))</f>
        <v>212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D14">
        <v>139</v>
      </c>
      <c r="E14">
        <v>137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276</v>
      </c>
      <c r="I14">
        <f t="shared" si="5"/>
        <v>138</v>
      </c>
      <c r="J14">
        <f>_xlfn.IFS(SUM(C14:E14)&lt;1,"",SUM(C14:E14)&gt;=1,SUM($C$6:E14))</f>
        <v>2725</v>
      </c>
      <c r="K14">
        <f>_xlfn.IFS(COUNT(C14:E14)&lt;1,"",COUNT($C$6:E14)&gt;=1,COUNT($C$6:E14))</f>
        <v>23</v>
      </c>
      <c r="L14">
        <f>_xlfn.IFS(COUNT(C14:E14)&lt;1,"",AND(COUNT($C$6:E14)&lt;=9,$C$4&gt;1),$C$4,COUNT(C14:E14)&gt;=1,M14)</f>
        <v>118</v>
      </c>
      <c r="M14">
        <f>IF(COUNT($C$6:E14)&gt;=1,TRUNC(SUM($C$6:E14)/COUNT($C$6:E14)),0)</f>
        <v>118</v>
      </c>
      <c r="N14">
        <f>IF(COUNT($C$6:E14)&lt;=6,0,TRUNC((230-M13)*0.9))</f>
        <v>102</v>
      </c>
      <c r="O14">
        <f>_xlfn.IFS(SUM(C14:E14)&lt;1,"",COUNT($C$6:E14)&gt;9,TRUNC((230-M13)*(0.9)),COUNT($C$6:E14)&lt;=9,0)</f>
        <v>102</v>
      </c>
      <c r="P14">
        <f>_xlfn.IFS(SUM(C14:E14)&lt;1,"",COUNT($C$6:E14)&gt;9,N14*3+H14,COUNT($C$6:E14)&lt;=9,0)</f>
        <v>582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102</v>
      </c>
      <c r="W14">
        <f>IF(COUNT(C14:E14)&lt;1,0,IF(COUNT($C$6:E14)&gt;9,D14+N14,0))</f>
        <v>241</v>
      </c>
      <c r="X14">
        <f>IF(COUNT(C14:E14)&lt;1,0,IF(COUNT($C$6:E14)&gt;9,E14+N14,0))</f>
        <v>239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D15">
        <v>132</v>
      </c>
      <c r="E15">
        <v>105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237</v>
      </c>
      <c r="I15">
        <f t="shared" si="5"/>
        <v>118</v>
      </c>
      <c r="J15">
        <f>_xlfn.IFS(SUM(C15:E15)&lt;1,"",SUM(C15:E15)&gt;=1,SUM($C$6:E15))</f>
        <v>2962</v>
      </c>
      <c r="K15">
        <f>_xlfn.IFS(COUNT(C15:E15)&lt;1,"",COUNT($C$6:E15)&gt;=1,COUNT($C$6:E15))</f>
        <v>25</v>
      </c>
      <c r="L15">
        <f>_xlfn.IFS(COUNT(C15:E15)&lt;1,"",AND(COUNT($C$6:E15)&lt;=9,$C$4&gt;1),$C$4,COUNT(C15:E15)&gt;=1,M15)</f>
        <v>118</v>
      </c>
      <c r="M15">
        <f>IF(COUNT($C$6:E15)&gt;=1,TRUNC(SUM($C$6:E15)/COUNT($C$6:E15)),0)</f>
        <v>118</v>
      </c>
      <c r="N15">
        <f>IF(COUNT($C$6:E15)&lt;=6,0,TRUNC((230-M14)*0.9))</f>
        <v>100</v>
      </c>
      <c r="O15">
        <f>_xlfn.IFS(SUM(C15:E15)&lt;1,"",COUNT($C$6:E15)&gt;9,TRUNC((230-M14)*(0.9)),COUNT($C$6:E15)&lt;=9,0)</f>
        <v>100</v>
      </c>
      <c r="P15">
        <f>_xlfn.IFS(SUM(C15:E15)&lt;1,"",COUNT($C$6:E15)&gt;9,N15*3+H15,COUNT($C$6:E15)&lt;=9,0)</f>
        <v>537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100</v>
      </c>
      <c r="W15">
        <f>IF(COUNT(C15:E15)&lt;1,0,IF(COUNT($C$6:E15)&gt;9,D15+N15,0))</f>
        <v>232</v>
      </c>
      <c r="X15">
        <f>IF(COUNT(C15:E15)&lt;1,0,IF(COUNT($C$6:E15)&gt;9,E15+N15,0))</f>
        <v>205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D16">
        <v>137</v>
      </c>
      <c r="E16">
        <v>127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264</v>
      </c>
      <c r="I16">
        <f t="shared" si="5"/>
        <v>132</v>
      </c>
      <c r="J16">
        <f>_xlfn.IFS(SUM(C16:E16)&lt;1,"",SUM(C16:E16)&gt;=1,SUM($C$6:E16))</f>
        <v>3226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119</v>
      </c>
      <c r="M16">
        <f>IF(COUNT($C$6:E16)&gt;=1,TRUNC(SUM($C$6:E16)/COUNT($C$6:E16)),0)</f>
        <v>119</v>
      </c>
      <c r="N16">
        <f>IF(COUNT($C$6:E16)&lt;=6,0,TRUNC((230-M15)*0.9))</f>
        <v>100</v>
      </c>
      <c r="O16">
        <f>_xlfn.IFS(SUM(C16:E16)&lt;1,"",COUNT($C$6:E16)&gt;9,TRUNC((230-M15)*(0.9)),COUNT($C$6:E16)&lt;=9,0)</f>
        <v>100</v>
      </c>
      <c r="P16">
        <f>_xlfn.IFS(SUM(C16:E16)&lt;1,"",COUNT($C$6:E16)&gt;9,N16*3+H16,COUNT($C$6:E16)&lt;=9,0)</f>
        <v>564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100</v>
      </c>
      <c r="W16">
        <f>IF(COUNT(C16:E16)&lt;1,0,IF(COUNT($C$6:E16)&gt;9,D16+N16,0))</f>
        <v>237</v>
      </c>
      <c r="X16">
        <f>IF(COUNT(C16:E16)&lt;1,0,IF(COUNT($C$6:E16)&gt;9,E16+N16,0))</f>
        <v>227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D17">
        <v>102</v>
      </c>
      <c r="E17">
        <v>117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219</v>
      </c>
      <c r="I17">
        <f t="shared" si="5"/>
        <v>109</v>
      </c>
      <c r="J17">
        <f>_xlfn.IFS(SUM(C17:E17)&lt;1,"",SUM(C17:E17)&gt;=1,SUM($C$6:E17))</f>
        <v>3445</v>
      </c>
      <c r="K17">
        <f>_xlfn.IFS(COUNT(C17:E17)&lt;1,"",COUNT($C$6:E17)&gt;=1,COUNT($C$6:E17))</f>
        <v>29</v>
      </c>
      <c r="L17">
        <f>_xlfn.IFS(COUNT(C17:E17)&lt;1,"",AND(COUNT($C$6:E17)&lt;=9,$C$4&gt;1),$C$4,COUNT(C17:E17)&gt;=1,M17)</f>
        <v>118</v>
      </c>
      <c r="M17">
        <f>IF(COUNT($C$6:E17)&gt;=1,TRUNC(SUM($C$6:E17)/COUNT($C$6:E17)),0)</f>
        <v>118</v>
      </c>
      <c r="N17">
        <f>IF(COUNT($C$6:E17)&lt;=6,0,TRUNC((230-M16)*0.9))</f>
        <v>99</v>
      </c>
      <c r="O17">
        <f>_xlfn.IFS(SUM(C17:E17)&lt;1,"",COUNT($C$6:E17)&gt;9,TRUNC((230-M16)*(0.9)),COUNT($C$6:E17)&lt;=9,0)</f>
        <v>99</v>
      </c>
      <c r="P17">
        <f>_xlfn.IFS(SUM(C17:E17)&lt;1,"",COUNT($C$6:E17)&gt;9,N17*3+H17,COUNT($C$6:E17)&lt;=9,0)</f>
        <v>516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99</v>
      </c>
      <c r="W17">
        <f>IF(COUNT(C17:E17)&lt;1,0,IF(COUNT($C$6:E17)&gt;9,D17+N17,0))</f>
        <v>201</v>
      </c>
      <c r="X17">
        <f>IF(COUNT(C17:E17)&lt;1,0,IF(COUNT($C$6:E17)&gt;9,E17+N17,0))</f>
        <v>216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96</v>
      </c>
      <c r="D18">
        <v>148</v>
      </c>
      <c r="E18">
        <v>147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391</v>
      </c>
      <c r="I18">
        <f t="shared" si="5"/>
        <v>130</v>
      </c>
      <c r="J18">
        <f>_xlfn.IFS(SUM(C18:E18)&lt;1,"",SUM(C18:E18)&gt;=1,SUM($C$6:E18))</f>
        <v>3836</v>
      </c>
      <c r="K18">
        <f>_xlfn.IFS(COUNT(C18:E18)&lt;1,"",COUNT($C$6:E18)&gt;=1,COUNT($C$6:E18))</f>
        <v>32</v>
      </c>
      <c r="L18">
        <f>_xlfn.IFS(COUNT(C18:E18)&lt;1,"",AND(COUNT($C$6:E18)&lt;=9,$C$4&gt;1),$C$4,COUNT(C18:E18)&gt;=1,M18)</f>
        <v>119</v>
      </c>
      <c r="M18">
        <f>IF(COUNT($C$6:E18)&gt;=1,TRUNC(SUM($C$6:E18)/COUNT($C$6:E18)),0)</f>
        <v>119</v>
      </c>
      <c r="N18">
        <f>IF(COUNT($C$6:E18)&lt;=6,0,TRUNC((230-M17)*0.9))</f>
        <v>100</v>
      </c>
      <c r="O18">
        <f>_xlfn.IFS(SUM(C18:E18)&lt;1,"",COUNT($C$6:E18)&gt;9,TRUNC((230-M17)*(0.9)),COUNT($C$6:E18)&lt;=9,0)</f>
        <v>100</v>
      </c>
      <c r="P18">
        <f>_xlfn.IFS(SUM(C18:E18)&lt;1,"",COUNT($C$6:E18)&gt;9,N18*3+H18,COUNT($C$6:E18)&lt;=9,0)</f>
        <v>691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196</v>
      </c>
      <c r="W18">
        <f>IF(COUNT(C18:E18)&lt;1,0,IF(COUNT($C$6:E18)&gt;9,D18+N18,0))</f>
        <v>248</v>
      </c>
      <c r="X18">
        <f>IF(COUNT(C18:E18)&lt;1,0,IF(COUNT($C$6:E18)&gt;9,E18+N18,0))</f>
        <v>247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104</v>
      </c>
      <c r="D19">
        <v>156</v>
      </c>
      <c r="E19">
        <v>108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368</v>
      </c>
      <c r="I19">
        <f t="shared" si="5"/>
        <v>122</v>
      </c>
      <c r="J19">
        <f>_xlfn.IFS(SUM(C19:E19)&lt;1,"",SUM(C19:E19)&gt;=1,SUM($C$6:E19))</f>
        <v>4204</v>
      </c>
      <c r="K19">
        <f>_xlfn.IFS(COUNT(C19:E19)&lt;1,"",COUNT($C$6:E19)&gt;=1,COUNT($C$6:E19))</f>
        <v>35</v>
      </c>
      <c r="L19">
        <f>_xlfn.IFS(COUNT(C19:E19)&lt;1,"",AND(COUNT($C$6:E19)&lt;=9,$C$4&gt;1),$C$4,COUNT(C19:E19)&gt;=1,M19)</f>
        <v>120</v>
      </c>
      <c r="M19">
        <f>IF(COUNT($C$6:E19)&gt;=1,TRUNC(SUM($C$6:E19)/COUNT($C$6:E19)),0)</f>
        <v>120</v>
      </c>
      <c r="N19">
        <f>IF(COUNT($C$6:E19)&lt;=6,0,TRUNC((230-M18)*0.9))</f>
        <v>99</v>
      </c>
      <c r="O19">
        <f>_xlfn.IFS(SUM(C19:E19)&lt;1,"",COUNT($C$6:E19)&gt;9,TRUNC((230-M18)*(0.9)),COUNT($C$6:E19)&lt;=9,0)</f>
        <v>99</v>
      </c>
      <c r="P19">
        <f>_xlfn.IFS(SUM(C19:E19)&lt;1,"",COUNT($C$6:E19)&gt;9,N19*3+H19,COUNT($C$6:E19)&lt;=9,0)</f>
        <v>665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203</v>
      </c>
      <c r="W19">
        <f>IF(COUNT(C19:E19)&lt;1,0,IF(COUNT($C$6:E19)&gt;9,D19+N19,0))</f>
        <v>255</v>
      </c>
      <c r="X19">
        <f>IF(COUNT(C19:E19)&lt;1,0,IF(COUNT($C$6:E19)&gt;9,E19+N19,0))</f>
        <v>207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120</v>
      </c>
      <c r="N20">
        <f>IF(COUNT($C$6:E20)&lt;=6,0,TRUNC((230-M19)*0.9))</f>
        <v>99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122</v>
      </c>
      <c r="D21">
        <v>164</v>
      </c>
      <c r="E21">
        <v>101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387</v>
      </c>
      <c r="I21">
        <f t="shared" si="5"/>
        <v>129</v>
      </c>
      <c r="J21">
        <f>_xlfn.IFS(SUM(C21:E21)&lt;1,"",SUM(C21:E21)&gt;=1,SUM($C$6:E21))</f>
        <v>4591</v>
      </c>
      <c r="K21">
        <f>_xlfn.IFS(COUNT(C21:E21)&lt;1,"",COUNT($C$6:E21)&gt;=1,COUNT($C$6:E21))</f>
        <v>38</v>
      </c>
      <c r="L21">
        <f>_xlfn.IFS(COUNT(C21:E21)&lt;1,"",AND(COUNT($C$6:E21)&lt;=9,$C$4&gt;1),$C$4,COUNT(C21:E21)&gt;=1,M21)</f>
        <v>120</v>
      </c>
      <c r="M21">
        <f>IF(COUNT($C$6:E21)&gt;=1,TRUNC(SUM($C$6:E21)/COUNT($C$6:E21)),0)</f>
        <v>120</v>
      </c>
      <c r="N21">
        <f>IF(COUNT($C$6:E21)&lt;=6,0,TRUNC((230-M20)*0.9))</f>
        <v>99</v>
      </c>
      <c r="O21">
        <f>_xlfn.IFS(SUM(C21:E21)&lt;1,"",COUNT($C$6:E21)&gt;9,TRUNC((230-M20)*(0.9)),COUNT($C$6:E21)&lt;=9,0)</f>
        <v>99</v>
      </c>
      <c r="P21">
        <f>_xlfn.IFS(SUM(C21:E21)&lt;1,"",COUNT($C$6:E21)&gt;9,N21*3+H21,COUNT($C$6:E21)&lt;=9,0)</f>
        <v>684</v>
      </c>
      <c r="Q21" t="str">
        <f t="shared" si="1"/>
        <v xml:space="preserve"> </v>
      </c>
      <c r="R21">
        <f t="shared" si="2"/>
        <v>164</v>
      </c>
      <c r="S21" t="str">
        <f>IF(COUNT($C$6:E21)&gt;9,IF(P21=MAX($P$6:$P$35),P21," "),"")</f>
        <v xml:space="preserve"> </v>
      </c>
      <c r="T21">
        <f t="shared" si="3"/>
        <v>263</v>
      </c>
      <c r="V21">
        <f>IF(COUNT(C21:E21)&lt;1,0,IF(COUNT($C$6:E21)&gt;9,C21+N21,0))</f>
        <v>221</v>
      </c>
      <c r="W21">
        <f>IF(COUNT(C21:E21)&lt;1,0,IF(COUNT($C$6:E21)&gt;9,D21+N21,0))</f>
        <v>263</v>
      </c>
      <c r="X21">
        <f>IF(COUNT(C21:E21)&lt;1,0,IF(COUNT($C$6:E21)&gt;9,E21+N21,0))</f>
        <v>200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130</v>
      </c>
      <c r="D22">
        <v>97</v>
      </c>
      <c r="E22">
        <v>123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350</v>
      </c>
      <c r="I22">
        <f t="shared" si="5"/>
        <v>116</v>
      </c>
      <c r="J22">
        <f>_xlfn.IFS(SUM(C22:E22)&lt;1,"",SUM(C22:E22)&gt;=1,SUM($C$6:E22))</f>
        <v>4941</v>
      </c>
      <c r="K22">
        <f>_xlfn.IFS(COUNT(C22:E22)&lt;1,"",COUNT($C$6:E22)&gt;=1,COUNT($C$6:E22))</f>
        <v>41</v>
      </c>
      <c r="L22">
        <f>_xlfn.IFS(COUNT(C22:E22)&lt;1,"",AND(COUNT($C$6:E22)&lt;=9,$C$4&gt;1),$C$4,COUNT(C22:E22)&gt;=1,M22)</f>
        <v>120</v>
      </c>
      <c r="M22">
        <f>IF(COUNT($C$6:E22)&gt;=1,TRUNC(SUM($C$6:E22)/COUNT($C$6:E22)),0)</f>
        <v>120</v>
      </c>
      <c r="N22">
        <f>IF(COUNT($C$6:E22)&lt;=6,0,TRUNC((230-M21)*0.9))</f>
        <v>99</v>
      </c>
      <c r="O22">
        <f>_xlfn.IFS(SUM(C22:E22)&lt;1,"",COUNT($C$6:E22)&gt;9,TRUNC((230-M21)*(0.9)),COUNT($C$6:E22)&lt;=9,0)</f>
        <v>99</v>
      </c>
      <c r="P22">
        <f>_xlfn.IFS(SUM(C22:E22)&lt;1,"",COUNT($C$6:E22)&gt;9,N22*3+H22,COUNT($C$6:E22)&lt;=9,0)</f>
        <v>647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229</v>
      </c>
      <c r="W22">
        <f>IF(COUNT(C22:E22)&lt;1,0,IF(COUNT($C$6:E22)&gt;9,D22+N22,0))</f>
        <v>196</v>
      </c>
      <c r="X22">
        <f>IF(COUNT(C22:E22)&lt;1,0,IF(COUNT($C$6:E22)&gt;9,E22+N22,0))</f>
        <v>222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135</v>
      </c>
      <c r="D23">
        <v>134</v>
      </c>
      <c r="E23">
        <v>115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384</v>
      </c>
      <c r="I23">
        <f t="shared" si="5"/>
        <v>128</v>
      </c>
      <c r="J23">
        <f>_xlfn.IFS(SUM(C23:E23)&lt;1,"",SUM(C23:E23)&gt;=1,SUM($C$6:E23))</f>
        <v>5325</v>
      </c>
      <c r="K23">
        <f>_xlfn.IFS(COUNT(C23:E23)&lt;1,"",COUNT($C$6:E23)&gt;=1,COUNT($C$6:E23))</f>
        <v>44</v>
      </c>
      <c r="L23">
        <f>_xlfn.IFS(COUNT(C23:E23)&lt;1,"",AND(COUNT($C$6:E23)&lt;=9,$C$4&gt;1),$C$4,COUNT(C23:E23)&gt;=1,M23)</f>
        <v>121</v>
      </c>
      <c r="M23">
        <f>IF(COUNT($C$6:E23)&gt;=1,TRUNC(SUM($C$6:E23)/COUNT($C$6:E23)),0)</f>
        <v>121</v>
      </c>
      <c r="N23">
        <f>IF(COUNT($C$6:E23)&lt;=6,0,TRUNC((230-M22)*0.9))</f>
        <v>99</v>
      </c>
      <c r="O23">
        <f>_xlfn.IFS(SUM(C23:E23)&lt;1,"",COUNT($C$6:E23)&gt;9,TRUNC((230-M22)*(0.9)),COUNT($C$6:E23)&lt;=9,0)</f>
        <v>99</v>
      </c>
      <c r="P23">
        <f>_xlfn.IFS(SUM(C23:E23)&lt;1,"",COUNT($C$6:E23)&gt;9,N23*3+H23,COUNT($C$6:E23)&lt;=9,0)</f>
        <v>681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234</v>
      </c>
      <c r="W23">
        <f>IF(COUNT(C23:E23)&lt;1,0,IF(COUNT($C$6:E23)&gt;9,D23+N23,0))</f>
        <v>233</v>
      </c>
      <c r="X23">
        <f>IF(COUNT(C23:E23)&lt;1,0,IF(COUNT($C$6:E23)&gt;9,E23+N23,0))</f>
        <v>214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140</v>
      </c>
      <c r="D24">
        <v>123</v>
      </c>
      <c r="E24">
        <v>127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390</v>
      </c>
      <c r="I24">
        <f t="shared" si="5"/>
        <v>130</v>
      </c>
      <c r="J24">
        <f>_xlfn.IFS(SUM(C24:E24)&lt;1,"",SUM(C24:E24)&gt;=1,SUM($C$6:E24))</f>
        <v>5715</v>
      </c>
      <c r="K24">
        <f>_xlfn.IFS(COUNT(C24:E24)&lt;1,"",COUNT($C$6:E24)&gt;=1,COUNT($C$6:E24))</f>
        <v>47</v>
      </c>
      <c r="L24">
        <f>_xlfn.IFS(COUNT(C24:E24)&lt;1,"",AND(COUNT($C$6:E24)&lt;=9,$C$4&gt;1),$C$4,COUNT(C24:E24)&gt;=1,M24)</f>
        <v>121</v>
      </c>
      <c r="M24">
        <f>IF(COUNT($C$6:E24)&gt;=1,TRUNC(SUM($C$6:E24)/COUNT($C$6:E24)),0)</f>
        <v>121</v>
      </c>
      <c r="N24">
        <f>IF(COUNT($C$6:E24)&lt;=6,0,TRUNC((230-M23)*0.9))</f>
        <v>98</v>
      </c>
      <c r="O24">
        <f>_xlfn.IFS(SUM(C24:E24)&lt;1,"",COUNT($C$6:E24)&gt;9,TRUNC((230-M23)*(0.9)),COUNT($C$6:E24)&lt;=9,0)</f>
        <v>98</v>
      </c>
      <c r="P24">
        <f>_xlfn.IFS(SUM(C24:E24)&lt;1,"",COUNT($C$6:E24)&gt;9,N24*3+H24,COUNT($C$6:E24)&lt;=9,0)</f>
        <v>684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238</v>
      </c>
      <c r="W24">
        <f>IF(COUNT(C24:E24)&lt;1,0,IF(COUNT($C$6:E24)&gt;9,D24+N24,0))</f>
        <v>221</v>
      </c>
      <c r="X24">
        <f>IF(COUNT(C24:E24)&lt;1,0,IF(COUNT($C$6:E24)&gt;9,E24+N24,0))</f>
        <v>225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108</v>
      </c>
      <c r="D25">
        <v>121</v>
      </c>
      <c r="E25">
        <v>102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331</v>
      </c>
      <c r="I25">
        <f t="shared" si="5"/>
        <v>110</v>
      </c>
      <c r="J25">
        <f>_xlfn.IFS(SUM(C25:E25)&lt;1,"",SUM(C25:E25)&gt;=1,SUM($C$6:E25))</f>
        <v>6046</v>
      </c>
      <c r="K25">
        <f>_xlfn.IFS(COUNT(C25:E25)&lt;1,"",COUNT($C$6:E25)&gt;=1,COUNT($C$6:E25))</f>
        <v>50</v>
      </c>
      <c r="L25">
        <f>_xlfn.IFS(COUNT(C25:E25)&lt;1,"",AND(COUNT($C$6:E25)&lt;=9,$C$4&gt;1),$C$4,COUNT(C25:E25)&gt;=1,M25)</f>
        <v>120</v>
      </c>
      <c r="M25">
        <f>IF(COUNT($C$6:E25)&gt;=1,TRUNC(SUM($C$6:E25)/COUNT($C$6:E25)),0)</f>
        <v>120</v>
      </c>
      <c r="N25">
        <f>IF(COUNT($C$6:E25)&lt;=6,0,TRUNC((230-M24)*0.9))</f>
        <v>98</v>
      </c>
      <c r="O25">
        <f>_xlfn.IFS(SUM(C25:E25)&lt;1,"",COUNT($C$6:E25)&gt;9,TRUNC((230-M24)*(0.9)),COUNT($C$6:E25)&lt;=9,0)</f>
        <v>98</v>
      </c>
      <c r="P25">
        <f>_xlfn.IFS(SUM(C25:E25)&lt;1,"",COUNT($C$6:E25)&gt;9,N25*3+H25,COUNT($C$6:E25)&lt;=9,0)</f>
        <v>625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206</v>
      </c>
      <c r="W25">
        <f>IF(COUNT(C25:E25)&lt;1,0,IF(COUNT($C$6:E25)&gt;9,D25+N25,0))</f>
        <v>219</v>
      </c>
      <c r="X25">
        <f>IF(COUNT(C25:E25)&lt;1,0,IF(COUNT($C$6:E25)&gt;9,E25+N25,0))</f>
        <v>200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127</v>
      </c>
      <c r="D26">
        <v>98</v>
      </c>
      <c r="E26">
        <v>125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350</v>
      </c>
      <c r="I26">
        <f t="shared" si="5"/>
        <v>116</v>
      </c>
      <c r="J26">
        <f>_xlfn.IFS(SUM(C26:E26)&lt;1,"",SUM(C26:E26)&gt;=1,SUM($C$6:E26))</f>
        <v>6396</v>
      </c>
      <c r="K26">
        <f>_xlfn.IFS(COUNT(C26:E26)&lt;1,"",COUNT($C$6:E26)&gt;=1,COUNT($C$6:E26))</f>
        <v>53</v>
      </c>
      <c r="L26">
        <f>_xlfn.IFS(COUNT(C26:E26)&lt;1,"",AND(COUNT($C$6:E26)&lt;=9,$C$4&gt;1),$C$4,COUNT(C26:E26)&gt;=1,M26)</f>
        <v>120</v>
      </c>
      <c r="M26">
        <f>IF(COUNT($C$6:E26)&gt;=1,TRUNC(SUM($C$6:E26)/COUNT($C$6:E26)),0)</f>
        <v>120</v>
      </c>
      <c r="N26">
        <f>IF(COUNT($C$6:E26)&lt;=6,0,TRUNC((230-M25)*0.9))</f>
        <v>99</v>
      </c>
      <c r="O26">
        <f>_xlfn.IFS(SUM(C26:E26)&lt;1,"",COUNT($C$6:E26)&gt;9,TRUNC((230-M25)*(0.9)),COUNT($C$6:E26)&lt;=9,0)</f>
        <v>99</v>
      </c>
      <c r="P26">
        <f>_xlfn.IFS(SUM(C26:E26)&lt;1,"",COUNT($C$6:E26)&gt;9,N26*3+H26,COUNT($C$6:E26)&lt;=9,0)</f>
        <v>647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226</v>
      </c>
      <c r="W26">
        <f>IF(COUNT(C26:E26)&lt;1,0,IF(COUNT($C$6:E26)&gt;9,D26+N26,0))</f>
        <v>197</v>
      </c>
      <c r="X26">
        <f>IF(COUNT(C26:E26)&lt;1,0,IF(COUNT($C$6:E26)&gt;9,E26+N26,0))</f>
        <v>224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162</v>
      </c>
      <c r="D27">
        <v>114</v>
      </c>
      <c r="E27">
        <v>108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384</v>
      </c>
      <c r="I27">
        <f t="shared" si="5"/>
        <v>128</v>
      </c>
      <c r="J27">
        <f>_xlfn.IFS(SUM(C27:E27)&lt;1,"",SUM(C27:E27)&gt;=1,SUM($C$6:E27))</f>
        <v>6780</v>
      </c>
      <c r="K27">
        <f>_xlfn.IFS(COUNT(C27:E27)&lt;1,"",COUNT($C$6:E27)&gt;=1,COUNT($C$6:E27))</f>
        <v>56</v>
      </c>
      <c r="L27">
        <f>_xlfn.IFS(COUNT(C27:E27)&lt;1,"",AND(COUNT($C$6:E27)&lt;=9,$C$4&gt;1),$C$4,COUNT(C27:E27)&gt;=1,M27)</f>
        <v>121</v>
      </c>
      <c r="M27">
        <f>IF(COUNT($C$6:E27)&gt;=1,TRUNC(SUM($C$6:E27)/COUNT($C$6:E27)),0)</f>
        <v>121</v>
      </c>
      <c r="N27">
        <f>IF(COUNT($C$6:E27)&lt;=6,0,TRUNC((230-M26)*0.9))</f>
        <v>99</v>
      </c>
      <c r="O27">
        <f>_xlfn.IFS(SUM(C27:E27)&lt;1,"",COUNT($C$6:E27)&gt;9,TRUNC((230-M26)*(0.9)),COUNT($C$6:E27)&lt;=9,0)</f>
        <v>99</v>
      </c>
      <c r="P27">
        <f>_xlfn.IFS(SUM(C27:E27)&lt;1,"",COUNT($C$6:E27)&gt;9,N27*3+H27,COUNT($C$6:E27)&lt;=9,0)</f>
        <v>681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261</v>
      </c>
      <c r="W27">
        <f>IF(COUNT(C27:E27)&lt;1,0,IF(COUNT($C$6:E27)&gt;9,D27+N27,0))</f>
        <v>213</v>
      </c>
      <c r="X27">
        <f>IF(COUNT(C27:E27)&lt;1,0,IF(COUNT($C$6:E27)&gt;9,E27+N27,0))</f>
        <v>207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102</v>
      </c>
      <c r="D28">
        <v>110</v>
      </c>
      <c r="E28">
        <v>114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326</v>
      </c>
      <c r="I28">
        <f t="shared" si="5"/>
        <v>108</v>
      </c>
      <c r="J28">
        <f>_xlfn.IFS(SUM(C28:E28)&lt;1,"",SUM(C28:E28)&gt;=1,SUM($C$6:E28))</f>
        <v>7106</v>
      </c>
      <c r="K28">
        <f>_xlfn.IFS(COUNT(C28:E28)&lt;1,"",COUNT($C$6:E28)&gt;=1,COUNT($C$6:E28))</f>
        <v>59</v>
      </c>
      <c r="L28">
        <f>_xlfn.IFS(COUNT(C28:E28)&lt;1,"",AND(COUNT($C$6:E28)&lt;=9,$C$4&gt;1),$C$4,COUNT(C28:E28)&gt;=1,M28)</f>
        <v>120</v>
      </c>
      <c r="M28">
        <f>IF(COUNT($C$6:E28)&gt;=1,TRUNC(SUM($C$6:E28)/COUNT($C$6:E28)),0)</f>
        <v>120</v>
      </c>
      <c r="N28">
        <f>IF(COUNT($C$6:E28)&lt;=6,0,TRUNC((230-M27)*0.9))</f>
        <v>98</v>
      </c>
      <c r="O28">
        <f>_xlfn.IFS(SUM(C28:E28)&lt;1,"",COUNT($C$6:E28)&gt;9,TRUNC((230-M27)*(0.9)),COUNT($C$6:E28)&lt;=9,0)</f>
        <v>98</v>
      </c>
      <c r="P28">
        <f>_xlfn.IFS(SUM(C28:E28)&lt;1,"",COUNT($C$6:E28)&gt;9,N28*3+H28,COUNT($C$6:E28)&lt;=9,0)</f>
        <v>620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200</v>
      </c>
      <c r="W28">
        <f>IF(COUNT(C28:E28)&lt;1,0,IF(COUNT($C$6:E28)&gt;9,D28+N28,0))</f>
        <v>208</v>
      </c>
      <c r="X28">
        <f>IF(COUNT(C28:E28)&lt;1,0,IF(COUNT($C$6:E28)&gt;9,E28+N28,0))</f>
        <v>212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92</v>
      </c>
      <c r="D29">
        <v>141</v>
      </c>
      <c r="E29">
        <v>128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361</v>
      </c>
      <c r="I29">
        <f t="shared" si="5"/>
        <v>120</v>
      </c>
      <c r="J29">
        <f>_xlfn.IFS(SUM(C29:E29)&lt;1,"",SUM(C29:E29)&gt;=1,SUM($C$6:E29))</f>
        <v>7467</v>
      </c>
      <c r="K29">
        <f>_xlfn.IFS(COUNT(C29:E29)&lt;1,"",COUNT($C$6:E29)&gt;=1,COUNT($C$6:E29))</f>
        <v>62</v>
      </c>
      <c r="L29">
        <f>_xlfn.IFS(COUNT(C29:E29)&lt;1,"",AND(COUNT($C$6:E29)&lt;=9,$C$4&gt;1),$C$4,COUNT(C29:E29)&gt;=1,M29)</f>
        <v>120</v>
      </c>
      <c r="M29">
        <f>IF(COUNT($C$6:E29)&gt;=1,TRUNC(SUM($C$6:E29)/COUNT($C$6:E29)),0)</f>
        <v>120</v>
      </c>
      <c r="N29">
        <f>IF(COUNT($C$6:E29)&lt;=6,0,TRUNC((230-M28)*0.9))</f>
        <v>99</v>
      </c>
      <c r="O29">
        <f>_xlfn.IFS(SUM(C29:E29)&lt;1,"",COUNT($C$6:E29)&gt;9,TRUNC((230-M28)*(0.9)),COUNT($C$6:E29)&lt;=9,0)</f>
        <v>99</v>
      </c>
      <c r="P29">
        <f>_xlfn.IFS(SUM(C29:E29)&lt;1,"",COUNT($C$6:E29)&gt;9,N29*3+H29,COUNT($C$6:E29)&lt;=9,0)</f>
        <v>658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191</v>
      </c>
      <c r="W29">
        <f>IF(COUNT(C29:E29)&lt;1,0,IF(COUNT($C$6:E29)&gt;9,D29+N29,0))</f>
        <v>240</v>
      </c>
      <c r="X29">
        <f>IF(COUNT(C29:E29)&lt;1,0,IF(COUNT($C$6:E29)&gt;9,E29+N29,0))</f>
        <v>227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128</v>
      </c>
      <c r="D30">
        <v>127</v>
      </c>
      <c r="E30">
        <v>113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368</v>
      </c>
      <c r="I30">
        <f t="shared" si="5"/>
        <v>122</v>
      </c>
      <c r="J30">
        <f>_xlfn.IFS(SUM(C30:E30)&lt;1,"",SUM(C30:E30)&gt;=1,SUM($C$6:E30))</f>
        <v>7835</v>
      </c>
      <c r="K30">
        <f>_xlfn.IFS(COUNT(C30:E30)&lt;1,"",COUNT($C$6:E30)&gt;=1,COUNT($C$6:E30))</f>
        <v>65</v>
      </c>
      <c r="L30">
        <f>_xlfn.IFS(COUNT(C30:E30)&lt;1,"",AND(COUNT($C$6:E30)&lt;=9,$C$4&gt;1),$C$4,COUNT(C30:E30)&gt;=1,M30)</f>
        <v>120</v>
      </c>
      <c r="M30">
        <f>IF(COUNT($C$6:E30)&gt;=1,TRUNC(SUM($C$6:E30)/COUNT($C$6:E30)),0)</f>
        <v>120</v>
      </c>
      <c r="N30">
        <f>IF(COUNT($C$6:E30)&lt;=6,0,TRUNC((230-M29)*0.9))</f>
        <v>99</v>
      </c>
      <c r="O30">
        <f>_xlfn.IFS(SUM(C30:E30)&lt;1,"",COUNT($C$6:E30)&gt;9,TRUNC((230-M29)*(0.9)),COUNT($C$6:E30)&lt;=9,0)</f>
        <v>99</v>
      </c>
      <c r="P30">
        <f>_xlfn.IFS(SUM(C30:E30)&lt;1,"",COUNT($C$6:E30)&gt;9,N30*3+H30,COUNT($C$6:E30)&lt;=9,0)</f>
        <v>665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227</v>
      </c>
      <c r="W30">
        <f>IF(COUNT(C30:E30)&lt;1,0,IF(COUNT($C$6:E30)&gt;9,D30+N30,0))</f>
        <v>226</v>
      </c>
      <c r="X30">
        <f>IF(COUNT(C30:E30)&lt;1,0,IF(COUNT($C$6:E30)&gt;9,E30+N30,0))</f>
        <v>212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109</v>
      </c>
      <c r="D31">
        <v>136</v>
      </c>
      <c r="E31">
        <v>154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399</v>
      </c>
      <c r="I31">
        <f t="shared" si="5"/>
        <v>133</v>
      </c>
      <c r="J31">
        <f>_xlfn.IFS(SUM(C31:E31)&lt;1,"",SUM(C31:E31)&gt;=1,SUM($C$6:E31))</f>
        <v>8234</v>
      </c>
      <c r="K31">
        <f>_xlfn.IFS(COUNT(C31:E31)&lt;1,"",COUNT($C$6:E31)&gt;=1,COUNT($C$6:E31))</f>
        <v>68</v>
      </c>
      <c r="L31">
        <f>_xlfn.IFS(COUNT(C31:E31)&lt;1,"",AND(COUNT($C$6:E31)&lt;=9,$C$4&gt;1),$C$4,COUNT(C31:E31)&gt;=1,M31)</f>
        <v>121</v>
      </c>
      <c r="M31">
        <f>IF(COUNT($C$6:E31)&gt;=1,TRUNC(SUM($C$6:E31)/COUNT($C$6:E31)),0)</f>
        <v>121</v>
      </c>
      <c r="N31">
        <f>IF(COUNT($C$6:E31)&lt;=6,0,TRUNC((230-M30)*0.9))</f>
        <v>99</v>
      </c>
      <c r="O31">
        <f>_xlfn.IFS(SUM(C31:E31)&lt;1,"",COUNT($C$6:E31)&gt;9,TRUNC((230-M30)*(0.9)),COUNT($C$6:E31)&lt;=9,0)</f>
        <v>99</v>
      </c>
      <c r="P31">
        <f>_xlfn.IFS(SUM(C31:E31)&lt;1,"",COUNT($C$6:E31)&gt;9,N31*3+H31,COUNT($C$6:E31)&lt;=9,0)</f>
        <v>696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208</v>
      </c>
      <c r="W31">
        <f>IF(COUNT(C31:E31)&lt;1,0,IF(COUNT($C$6:E31)&gt;9,D31+N31,0))</f>
        <v>235</v>
      </c>
      <c r="X31">
        <f>IF(COUNT(C31:E31)&lt;1,0,IF(COUNT($C$6:E31)&gt;9,E31+N31,0))</f>
        <v>253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114</v>
      </c>
      <c r="D32">
        <v>134</v>
      </c>
      <c r="E32">
        <v>145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393</v>
      </c>
      <c r="I32">
        <f t="shared" si="5"/>
        <v>131</v>
      </c>
      <c r="J32">
        <f>_xlfn.IFS(SUM(C32:E32)&lt;1,"",SUM(C32:E32)&gt;=1,SUM($C$6:E32))</f>
        <v>8627</v>
      </c>
      <c r="K32">
        <f>_xlfn.IFS(COUNT(C32:E32)&lt;1,"",COUNT($C$6:E32)&gt;=1,COUNT($C$6:E32))</f>
        <v>71</v>
      </c>
      <c r="L32">
        <f>_xlfn.IFS(COUNT(C32:E32)&lt;1,"",AND(COUNT($C$6:E32)&lt;=9,$C$4&gt;1),$C$4,COUNT(C32:E32)&gt;=1,M32)</f>
        <v>121</v>
      </c>
      <c r="M32">
        <f>IF(COUNT($C$6:E32)&gt;=1,TRUNC(SUM($C$6:E32)/COUNT($C$6:E32)),0)</f>
        <v>121</v>
      </c>
      <c r="N32">
        <f>IF(COUNT($C$6:E32)&lt;=6,0,TRUNC((230-M31)*0.9))</f>
        <v>98</v>
      </c>
      <c r="O32">
        <f>_xlfn.IFS(SUM(C32:E32)&lt;1,"",COUNT($C$6:E32)&gt;9,TRUNC((230-M31)*(0.9)),COUNT($C$6:E32)&lt;=9,0)</f>
        <v>98</v>
      </c>
      <c r="P32">
        <f>_xlfn.IFS(SUM(C32:E32)&lt;1,"",COUNT($C$6:E32)&gt;9,N32*3+H32,COUNT($C$6:E32)&lt;=9,0)</f>
        <v>687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212</v>
      </c>
      <c r="W32">
        <f>IF(COUNT(C32:E32)&lt;1,0,IF(COUNT($C$6:E32)&gt;9,D32+N32,0))</f>
        <v>232</v>
      </c>
      <c r="X32">
        <f>IF(COUNT(C32:E32)&lt;1,0,IF(COUNT($C$6:E32)&gt;9,E32+N32,0))</f>
        <v>243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124</v>
      </c>
      <c r="D33">
        <v>131</v>
      </c>
      <c r="E33">
        <v>128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383</v>
      </c>
      <c r="I33">
        <f t="shared" si="5"/>
        <v>127</v>
      </c>
      <c r="J33">
        <f>_xlfn.IFS(SUM(C33:E33)&lt;1,"",SUM(C33:E33)&gt;=1,SUM($C$6:E33))</f>
        <v>9010</v>
      </c>
      <c r="K33">
        <f>_xlfn.IFS(COUNT(C33:E33)&lt;1,"",COUNT($C$6:E33)&gt;=1,COUNT($C$6:E33))</f>
        <v>74</v>
      </c>
      <c r="L33">
        <f>_xlfn.IFS(COUNT(C33:E33)&lt;1,"",AND(COUNT($C$6:E33)&lt;=9,$C$4&gt;1),$C$4,COUNT(C33:E33)&gt;=1,M33)</f>
        <v>121</v>
      </c>
      <c r="M33">
        <f>IF(COUNT($C$6:E33)&gt;=1,TRUNC(SUM($C$6:E33)/COUNT($C$6:E33)),0)</f>
        <v>121</v>
      </c>
      <c r="N33">
        <f>IF(COUNT($C$6:E33)&lt;=6,0,TRUNC((230-M32)*0.9))</f>
        <v>98</v>
      </c>
      <c r="O33">
        <f>_xlfn.IFS(SUM(C33:E33)&lt;1,"",COUNT($C$6:E33)&gt;9,TRUNC((230-M32)*(0.9)),COUNT($C$6:E33)&lt;=9,0)</f>
        <v>98</v>
      </c>
      <c r="P33">
        <f>_xlfn.IFS(SUM(C33:E33)&lt;1,"",COUNT($C$6:E33)&gt;9,N33*3+H33,COUNT($C$6:E33)&lt;=9,0)</f>
        <v>677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222</v>
      </c>
      <c r="W33">
        <f>IF(COUNT(C33:E33)&lt;1,0,IF(COUNT($C$6:E33)&gt;9,D33+N33,0))</f>
        <v>229</v>
      </c>
      <c r="X33">
        <f>IF(COUNT(C33:E33)&lt;1,0,IF(COUNT($C$6:E33)&gt;9,E33+N33,0))</f>
        <v>226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149</v>
      </c>
      <c r="D34">
        <v>113</v>
      </c>
      <c r="E34">
        <v>134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396</v>
      </c>
      <c r="I34">
        <f t="shared" si="5"/>
        <v>132</v>
      </c>
      <c r="J34">
        <f>_xlfn.IFS(SUM(C34:E34)&lt;1,"",SUM(C34:E34)&gt;=1,SUM($C$6:E34))</f>
        <v>9406</v>
      </c>
      <c r="K34">
        <f>_xlfn.IFS(COUNT(C34:E34)&lt;1,"",COUNT($C$6:E34)&gt;=1,COUNT($C$6:E34))</f>
        <v>77</v>
      </c>
      <c r="L34">
        <f>_xlfn.IFS(COUNT(C34:E34)&lt;1,"",AND(COUNT($C$6:E34)&lt;=9,$C$4&gt;1),$C$4,COUNT(C34:E34)&gt;=1,M34)</f>
        <v>122</v>
      </c>
      <c r="M34">
        <f>IF(COUNT($C$6:E34)&gt;=1,TRUNC(SUM($C$6:E34)/COUNT($C$6:E34)),0)</f>
        <v>122</v>
      </c>
      <c r="N34">
        <f>IF(COUNT($C$6:E34)&lt;=6,0,TRUNC((230-M33)*0.9))</f>
        <v>98</v>
      </c>
      <c r="O34">
        <f>_xlfn.IFS(SUM(C34:E34)&lt;1,"",COUNT($C$6:E34)&gt;9,TRUNC((230-M33)*(0.9)),COUNT($C$6:E34)&lt;=9,0)</f>
        <v>98</v>
      </c>
      <c r="P34">
        <f>_xlfn.IFS(SUM(C34:E34)&lt;1,"",COUNT($C$6:E34)&gt;9,N34*3+H34,COUNT($C$6:E34)&lt;=9,0)</f>
        <v>690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247</v>
      </c>
      <c r="W34">
        <f>IF(COUNT(C34:E34)&lt;1,0,IF(COUNT($C$6:E34)&gt;9,D34+N34,0))</f>
        <v>211</v>
      </c>
      <c r="X34">
        <f>IF(COUNT(C34:E34)&lt;1,0,IF(COUNT($C$6:E34)&gt;9,E34+N34,0))</f>
        <v>232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147</v>
      </c>
      <c r="D35">
        <v>148</v>
      </c>
      <c r="E35">
        <v>101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396</v>
      </c>
      <c r="I35">
        <f t="shared" si="5"/>
        <v>132</v>
      </c>
      <c r="J35">
        <f>_xlfn.IFS(SUM(C35:E35)&lt;1,"",SUM(C35:E35)&gt;=1,SUM($C$6:E35))</f>
        <v>9802</v>
      </c>
      <c r="K35">
        <f>_xlfn.IFS(COUNT(C35:E35)&lt;1,"",COUNT($C$6:E35)&gt;=1,COUNT($C$6:E35))</f>
        <v>80</v>
      </c>
      <c r="L35">
        <f>_xlfn.IFS(COUNT(C35:E35)&lt;1,"",AND(COUNT($C$6:E35)&lt;=9,$C$4&gt;1),$C$4,COUNT(C35:E35)&gt;=1,M35)</f>
        <v>122</v>
      </c>
      <c r="M35">
        <f>IF(COUNT($C$6:E35)&gt;=1,TRUNC(SUM($C$6:E35)/COUNT($C$6:E35)),0)</f>
        <v>122</v>
      </c>
      <c r="N35">
        <f>IF(COUNT($C$6:E35)&lt;=6,0,TRUNC((230-M34)*0.9))</f>
        <v>97</v>
      </c>
      <c r="O35">
        <f>_xlfn.IFS(SUM(C35:E35)&lt;1,"",COUNT($C$6:E35)&gt;9,TRUNC((230-M34)*(0.9)),COUNT($C$6:E35)&lt;=9,0)</f>
        <v>97</v>
      </c>
      <c r="P35">
        <f>_xlfn.IFS(SUM(C35:E35)&lt;1,"",COUNT($C$6:E35)&gt;9,N35*3+H35,COUNT($C$6:E35)&lt;=9,0)</f>
        <v>687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244</v>
      </c>
      <c r="W35">
        <f>IF(COUNT(C35:E35)&lt;1,0,IF(COUNT($C$6:E35)&gt;9,D35+N35,0))</f>
        <v>245</v>
      </c>
      <c r="X35">
        <f>IF(COUNT(C35:E35)&lt;1,0,IF(COUNT($C$6:E35)&gt;9,E35+N35,0))</f>
        <v>198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119.625</v>
      </c>
      <c r="D36" s="2">
        <f>(IF(COUNT(D6:D35)=0," ",(SUM(D6:D35))/COUNT(D6:D35)))</f>
        <v>125.57142857142857</v>
      </c>
      <c r="E36" s="2">
        <f>(IF(COUNT(E6:E35)=0," ",(SUM(E6:E35))/COUNT(E6:E35)))</f>
        <v>121.96428571428571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4EB9-2213-4C14-B15D-231BBB2EEFA9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114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157</v>
      </c>
      <c r="W5">
        <f>MAX(V6:X35)</f>
        <v>262</v>
      </c>
    </row>
    <row r="6" spans="1:29" x14ac:dyDescent="0.2">
      <c r="A6" t="s">
        <v>7</v>
      </c>
      <c r="B6" s="7">
        <f>Calendar!B6</f>
        <v>43348</v>
      </c>
      <c r="C6">
        <v>79</v>
      </c>
      <c r="D6">
        <v>139</v>
      </c>
      <c r="E6">
        <v>136</v>
      </c>
      <c r="H6">
        <f t="shared" ref="H6:H35" si="0">IF(COUNT(C6:E6)&lt;1," ",SUM(C6:E6))</f>
        <v>354</v>
      </c>
      <c r="I6">
        <f>IF(COUNT(C6:E6)&lt;1," ",TRUNC(H6/COUNT(C6:E6)))</f>
        <v>118</v>
      </c>
      <c r="J6">
        <f>_xlfn.IFS(SUM(C6:E6)&lt;1,"",SUM(C6:E6)&gt;=1,SUM($C$6:E6))</f>
        <v>354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118</v>
      </c>
      <c r="M6">
        <f>IF(COUNT($C$6:E6)&gt;=1,TRUNC(SUM($C$6:E6)/COUNT($C$6:E6)),0)</f>
        <v>118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118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137</v>
      </c>
      <c r="D8">
        <v>132</v>
      </c>
      <c r="E8">
        <v>111</v>
      </c>
      <c r="H8">
        <f t="shared" si="0"/>
        <v>380</v>
      </c>
      <c r="I8">
        <f t="shared" si="5"/>
        <v>126</v>
      </c>
      <c r="J8">
        <f>_xlfn.IFS(SUM(C8:E8)&lt;1,"",SUM(C8:E8)&gt;=1,SUM($C$6:E8))</f>
        <v>734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122</v>
      </c>
      <c r="M8">
        <f>IF(COUNT($C$6:E8)&gt;=1,TRUNC(SUM($C$6:E8)/COUNT($C$6:E8)),0)</f>
        <v>122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380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98</v>
      </c>
      <c r="D9">
        <v>89</v>
      </c>
      <c r="E9">
        <v>99</v>
      </c>
      <c r="H9">
        <f t="shared" si="0"/>
        <v>286</v>
      </c>
      <c r="I9">
        <f t="shared" si="5"/>
        <v>95</v>
      </c>
      <c r="J9">
        <f>_xlfn.IFS(SUM(C9:E9)&lt;1,"",SUM(C9:E9)&gt;=1,SUM($C$6:E9))</f>
        <v>1020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113</v>
      </c>
      <c r="M9">
        <f>IF(COUNT($C$6:E9)&gt;=1,TRUNC(SUM($C$6:E9)/COUNT($C$6:E9)),0)</f>
        <v>113</v>
      </c>
      <c r="N9">
        <f>IF(COUNT($C$6:E9)&lt;=6,0,TRUNC((230-M8)*0.9))</f>
        <v>97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113</v>
      </c>
      <c r="N10">
        <f>IF(COUNT($C$6:E10)&lt;=6,0,TRUNC((230-M9)*0.9))</f>
        <v>105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113</v>
      </c>
      <c r="N11">
        <f>IF(COUNT($C$6:E11)&lt;=6,0,TRUNC((230-M10)*0.9))</f>
        <v>105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113</v>
      </c>
      <c r="D12">
        <v>90</v>
      </c>
      <c r="E12">
        <v>157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360</v>
      </c>
      <c r="I12">
        <f t="shared" si="5"/>
        <v>120</v>
      </c>
      <c r="J12">
        <f>_xlfn.IFS(SUM(C12:E12)&lt;1,"",SUM(C12:E12)&gt;=1,SUM($C$6:E12))</f>
        <v>1380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115</v>
      </c>
      <c r="M12">
        <f>IF(COUNT($C$6:E12)&gt;=1,TRUNC(SUM($C$6:E12)/COUNT($C$6:E12)),0)</f>
        <v>115</v>
      </c>
      <c r="N12">
        <f>IF(COUNT($C$6:E12)&lt;=6,0,TRUNC((230-M11)*0.9))</f>
        <v>105</v>
      </c>
      <c r="O12">
        <f>_xlfn.IFS(SUM(C12:E12)&lt;1,"",COUNT($C$6:E12)&gt;9,TRUNC((230-M11)*(0.9)),COUNT($C$6:E12)&lt;=9,0)</f>
        <v>105</v>
      </c>
      <c r="P12">
        <f>_xlfn.IFS(SUM(C12:E12)&lt;1,"",COUNT($C$6:E12)&gt;9,N12*3+H12,COUNT($C$6:E12)&lt;=9,0)</f>
        <v>675</v>
      </c>
      <c r="Q12" t="str">
        <f t="shared" si="1"/>
        <v xml:space="preserve"> </v>
      </c>
      <c r="R12">
        <f t="shared" si="2"/>
        <v>157</v>
      </c>
      <c r="S12" t="str">
        <f>IF(COUNT($C$6:E12)&gt;9,IF(P12=MAX($P$6:$P$35),P12," "),"")</f>
        <v xml:space="preserve"> </v>
      </c>
      <c r="T12">
        <f t="shared" si="3"/>
        <v>262</v>
      </c>
      <c r="V12">
        <f>IF(COUNT(C12:E12)&lt;1,0,IF(COUNT($C$6:E12)&gt;9,C12+N12,0))</f>
        <v>218</v>
      </c>
      <c r="W12">
        <f>IF(COUNT(C12:E12)&lt;1,0,IF(COUNT($C$6:E12)&gt;9,D12+N12,0))</f>
        <v>195</v>
      </c>
      <c r="X12">
        <f>IF(COUNT(C12:E12)&lt;1,0,IF(COUNT($C$6:E12)&gt;9,E12+N12,0))</f>
        <v>262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122</v>
      </c>
      <c r="D13">
        <v>104</v>
      </c>
      <c r="E13">
        <v>125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351</v>
      </c>
      <c r="I13">
        <f t="shared" si="5"/>
        <v>117</v>
      </c>
      <c r="J13">
        <f>_xlfn.IFS(SUM(C13:E13)&lt;1,"",SUM(C13:E13)&gt;=1,SUM($C$6:E13))</f>
        <v>1731</v>
      </c>
      <c r="K13">
        <f>_xlfn.IFS(COUNT(C13:E13)&lt;1,"",COUNT($C$6:E13)&gt;=1,COUNT($C$6:E13))</f>
        <v>15</v>
      </c>
      <c r="L13">
        <f>_xlfn.IFS(COUNT(C13:E13)&lt;1,"",AND(COUNT($C$6:E13)&lt;=9,$C$4&gt;1),$C$4,COUNT(C13:E13)&gt;=1,M13)</f>
        <v>115</v>
      </c>
      <c r="M13">
        <f>IF(COUNT($C$6:E13)&gt;=1,TRUNC(SUM($C$6:E13)/COUNT($C$6:E13)),0)</f>
        <v>115</v>
      </c>
      <c r="N13">
        <f>IF(COUNT($C$6:E13)&lt;=6,0,TRUNC((230-M12)*0.9))</f>
        <v>103</v>
      </c>
      <c r="O13">
        <f>_xlfn.IFS(SUM(C13:E13)&lt;1,"",COUNT($C$6:E13)&gt;9,TRUNC((230-M12)*(0.9)),COUNT($C$6:E13)&lt;=9,0)</f>
        <v>103</v>
      </c>
      <c r="P13">
        <f>_xlfn.IFS(SUM(C13:E13)&lt;1,"",COUNT($C$6:E13)&gt;9,N13*3+H13,COUNT($C$6:E13)&lt;=9,0)</f>
        <v>660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225</v>
      </c>
      <c r="W13">
        <f>IF(COUNT(C13:E13)&lt;1,0,IF(COUNT($C$6:E13)&gt;9,D13+N13,0))</f>
        <v>207</v>
      </c>
      <c r="X13">
        <f>IF(COUNT(C13:E13)&lt;1,0,IF(COUNT($C$6:E13)&gt;9,E13+N13,0))</f>
        <v>228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110</v>
      </c>
      <c r="D14">
        <v>105</v>
      </c>
      <c r="E14">
        <v>104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319</v>
      </c>
      <c r="I14">
        <f t="shared" si="5"/>
        <v>106</v>
      </c>
      <c r="J14">
        <f>_xlfn.IFS(SUM(C14:E14)&lt;1,"",SUM(C14:E14)&gt;=1,SUM($C$6:E14))</f>
        <v>2050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113</v>
      </c>
      <c r="M14">
        <f>IF(COUNT($C$6:E14)&gt;=1,TRUNC(SUM($C$6:E14)/COUNT($C$6:E14)),0)</f>
        <v>113</v>
      </c>
      <c r="N14">
        <f>IF(COUNT($C$6:E14)&lt;=6,0,TRUNC((230-M13)*0.9))</f>
        <v>103</v>
      </c>
      <c r="O14">
        <f>_xlfn.IFS(SUM(C14:E14)&lt;1,"",COUNT($C$6:E14)&gt;9,TRUNC((230-M13)*(0.9)),COUNT($C$6:E14)&lt;=9,0)</f>
        <v>103</v>
      </c>
      <c r="P14">
        <f>_xlfn.IFS(SUM(C14:E14)&lt;1,"",COUNT($C$6:E14)&gt;9,N14*3+H14,COUNT($C$6:E14)&lt;=9,0)</f>
        <v>628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213</v>
      </c>
      <c r="W14">
        <f>IF(COUNT(C14:E14)&lt;1,0,IF(COUNT($C$6:E14)&gt;9,D14+N14,0))</f>
        <v>208</v>
      </c>
      <c r="X14">
        <f>IF(COUNT(C14:E14)&lt;1,0,IF(COUNT($C$6:E14)&gt;9,E14+N14,0))</f>
        <v>207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113</v>
      </c>
      <c r="N15">
        <f>IF(COUNT($C$6:E15)&lt;=6,0,TRUNC((230-M14)*0.9))</f>
        <v>105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113</v>
      </c>
      <c r="N16">
        <f>IF(COUNT($C$6:E16)&lt;=6,0,TRUNC((230-M15)*0.9))</f>
        <v>105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122</v>
      </c>
      <c r="D17">
        <v>88</v>
      </c>
      <c r="E17">
        <v>102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312</v>
      </c>
      <c r="I17">
        <f t="shared" si="5"/>
        <v>104</v>
      </c>
      <c r="J17">
        <f>_xlfn.IFS(SUM(C17:E17)&lt;1,"",SUM(C17:E17)&gt;=1,SUM($C$6:E17))</f>
        <v>2362</v>
      </c>
      <c r="K17">
        <f>_xlfn.IFS(COUNT(C17:E17)&lt;1,"",COUNT($C$6:E17)&gt;=1,COUNT($C$6:E17))</f>
        <v>21</v>
      </c>
      <c r="L17">
        <f>_xlfn.IFS(COUNT(C17:E17)&lt;1,"",AND(COUNT($C$6:E17)&lt;=9,$C$4&gt;1),$C$4,COUNT(C17:E17)&gt;=1,M17)</f>
        <v>112</v>
      </c>
      <c r="M17">
        <f>IF(COUNT($C$6:E17)&gt;=1,TRUNC(SUM($C$6:E17)/COUNT($C$6:E17)),0)</f>
        <v>112</v>
      </c>
      <c r="N17">
        <f>IF(COUNT($C$6:E17)&lt;=6,0,TRUNC((230-M16)*0.9))</f>
        <v>105</v>
      </c>
      <c r="O17">
        <f>_xlfn.IFS(SUM(C17:E17)&lt;1,"",COUNT($C$6:E17)&gt;9,TRUNC((230-M16)*(0.9)),COUNT($C$6:E17)&lt;=9,0)</f>
        <v>105</v>
      </c>
      <c r="P17">
        <f>_xlfn.IFS(SUM(C17:E17)&lt;1,"",COUNT($C$6:E17)&gt;9,N17*3+H17,COUNT($C$6:E17)&lt;=9,0)</f>
        <v>627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227</v>
      </c>
      <c r="W17">
        <f>IF(COUNT(C17:E17)&lt;1,0,IF(COUNT($C$6:E17)&gt;9,D17+N17,0))</f>
        <v>193</v>
      </c>
      <c r="X17">
        <f>IF(COUNT(C17:E17)&lt;1,0,IF(COUNT($C$6:E17)&gt;9,E17+N17,0))</f>
        <v>207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94</v>
      </c>
      <c r="D18">
        <v>96</v>
      </c>
      <c r="E18">
        <v>110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300</v>
      </c>
      <c r="I18">
        <f t="shared" si="5"/>
        <v>100</v>
      </c>
      <c r="J18">
        <f>_xlfn.IFS(SUM(C18:E18)&lt;1,"",SUM(C18:E18)&gt;=1,SUM($C$6:E18))</f>
        <v>2662</v>
      </c>
      <c r="K18">
        <f>_xlfn.IFS(COUNT(C18:E18)&lt;1,"",COUNT($C$6:E18)&gt;=1,COUNT($C$6:E18))</f>
        <v>24</v>
      </c>
      <c r="L18">
        <f>_xlfn.IFS(COUNT(C18:E18)&lt;1,"",AND(COUNT($C$6:E18)&lt;=9,$C$4&gt;1),$C$4,COUNT(C18:E18)&gt;=1,M18)</f>
        <v>110</v>
      </c>
      <c r="M18">
        <f>IF(COUNT($C$6:E18)&gt;=1,TRUNC(SUM($C$6:E18)/COUNT($C$6:E18)),0)</f>
        <v>110</v>
      </c>
      <c r="N18">
        <f>IF(COUNT($C$6:E18)&lt;=6,0,TRUNC((230-M17)*0.9))</f>
        <v>106</v>
      </c>
      <c r="O18">
        <f>_xlfn.IFS(SUM(C18:E18)&lt;1,"",COUNT($C$6:E18)&gt;9,TRUNC((230-M17)*(0.9)),COUNT($C$6:E18)&lt;=9,0)</f>
        <v>106</v>
      </c>
      <c r="P18">
        <f>_xlfn.IFS(SUM(C18:E18)&lt;1,"",COUNT($C$6:E18)&gt;9,N18*3+H18,COUNT($C$6:E18)&lt;=9,0)</f>
        <v>618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200</v>
      </c>
      <c r="W18">
        <f>IF(COUNT(C18:E18)&lt;1,0,IF(COUNT($C$6:E18)&gt;9,D18+N18,0))</f>
        <v>202</v>
      </c>
      <c r="X18">
        <f>IF(COUNT(C18:E18)&lt;1,0,IF(COUNT($C$6:E18)&gt;9,E18+N18,0))</f>
        <v>216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130</v>
      </c>
      <c r="D19">
        <v>114</v>
      </c>
      <c r="E19">
        <v>102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346</v>
      </c>
      <c r="I19">
        <f t="shared" si="5"/>
        <v>115</v>
      </c>
      <c r="J19">
        <f>_xlfn.IFS(SUM(C19:E19)&lt;1,"",SUM(C19:E19)&gt;=1,SUM($C$6:E19))</f>
        <v>3008</v>
      </c>
      <c r="K19">
        <f>_xlfn.IFS(COUNT(C19:E19)&lt;1,"",COUNT($C$6:E19)&gt;=1,COUNT($C$6:E19))</f>
        <v>27</v>
      </c>
      <c r="L19">
        <f>_xlfn.IFS(COUNT(C19:E19)&lt;1,"",AND(COUNT($C$6:E19)&lt;=9,$C$4&gt;1),$C$4,COUNT(C19:E19)&gt;=1,M19)</f>
        <v>111</v>
      </c>
      <c r="M19">
        <f>IF(COUNT($C$6:E19)&gt;=1,TRUNC(SUM($C$6:E19)/COUNT($C$6:E19)),0)</f>
        <v>111</v>
      </c>
      <c r="N19">
        <f>IF(COUNT($C$6:E19)&lt;=6,0,TRUNC((230-M18)*0.9))</f>
        <v>108</v>
      </c>
      <c r="O19">
        <f>_xlfn.IFS(SUM(C19:E19)&lt;1,"",COUNT($C$6:E19)&gt;9,TRUNC((230-M18)*(0.9)),COUNT($C$6:E19)&lt;=9,0)</f>
        <v>108</v>
      </c>
      <c r="P19">
        <f>_xlfn.IFS(SUM(C19:E19)&lt;1,"",COUNT($C$6:E19)&gt;9,N19*3+H19,COUNT($C$6:E19)&lt;=9,0)</f>
        <v>670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238</v>
      </c>
      <c r="W19">
        <f>IF(COUNT(C19:E19)&lt;1,0,IF(COUNT($C$6:E19)&gt;9,D19+N19,0))</f>
        <v>222</v>
      </c>
      <c r="X19">
        <f>IF(COUNT(C19:E19)&lt;1,0,IF(COUNT($C$6:E19)&gt;9,E19+N19,0))</f>
        <v>210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105</v>
      </c>
      <c r="D20">
        <v>89</v>
      </c>
      <c r="E20">
        <v>113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307</v>
      </c>
      <c r="I20">
        <f t="shared" si="5"/>
        <v>102</v>
      </c>
      <c r="J20">
        <f>_xlfn.IFS(SUM(C20:E20)&lt;1,"",SUM(C20:E20)&gt;=1,SUM($C$6:E20))</f>
        <v>3315</v>
      </c>
      <c r="K20">
        <f>_xlfn.IFS(COUNT(C20:E20)&lt;1,"",COUNT($C$6:E20)&gt;=1,COUNT($C$6:E20))</f>
        <v>30</v>
      </c>
      <c r="L20">
        <f>_xlfn.IFS(COUNT(C20:E20)&lt;1,"",AND(COUNT($C$6:E20)&lt;=9,$C$4&gt;1),$C$4,COUNT(C20:E20)&gt;=1,M20)</f>
        <v>110</v>
      </c>
      <c r="M20">
        <f>IF(COUNT($C$6:E20)&gt;=1,TRUNC(SUM($C$6:E20)/COUNT($C$6:E20)),0)</f>
        <v>110</v>
      </c>
      <c r="N20">
        <f>IF(COUNT($C$6:E20)&lt;=6,0,TRUNC((230-M19)*0.9))</f>
        <v>107</v>
      </c>
      <c r="O20">
        <f>_xlfn.IFS(SUM(C20:E20)&lt;1,"",COUNT($C$6:E20)&gt;9,TRUNC((230-M19)*(0.9)),COUNT($C$6:E20)&lt;=9,0)</f>
        <v>107</v>
      </c>
      <c r="P20">
        <f>_xlfn.IFS(SUM(C20:E20)&lt;1,"",COUNT($C$6:E20)&gt;9,N20*3+H20,COUNT($C$6:E20)&lt;=9,0)</f>
        <v>628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212</v>
      </c>
      <c r="W20">
        <f>IF(COUNT(C20:E20)&lt;1,0,IF(COUNT($C$6:E20)&gt;9,D20+N20,0))</f>
        <v>196</v>
      </c>
      <c r="X20">
        <f>IF(COUNT(C20:E20)&lt;1,0,IF(COUNT($C$6:E20)&gt;9,E20+N20,0))</f>
        <v>220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86</v>
      </c>
      <c r="D21">
        <v>112</v>
      </c>
      <c r="E21">
        <v>102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300</v>
      </c>
      <c r="I21">
        <f t="shared" si="5"/>
        <v>100</v>
      </c>
      <c r="J21">
        <f>_xlfn.IFS(SUM(C21:E21)&lt;1,"",SUM(C21:E21)&gt;=1,SUM($C$6:E21))</f>
        <v>3615</v>
      </c>
      <c r="K21">
        <f>_xlfn.IFS(COUNT(C21:E21)&lt;1,"",COUNT($C$6:E21)&gt;=1,COUNT($C$6:E21))</f>
        <v>33</v>
      </c>
      <c r="L21">
        <f>_xlfn.IFS(COUNT(C21:E21)&lt;1,"",AND(COUNT($C$6:E21)&lt;=9,$C$4&gt;1),$C$4,COUNT(C21:E21)&gt;=1,M21)</f>
        <v>109</v>
      </c>
      <c r="M21">
        <f>IF(COUNT($C$6:E21)&gt;=1,TRUNC(SUM($C$6:E21)/COUNT($C$6:E21)),0)</f>
        <v>109</v>
      </c>
      <c r="N21">
        <f>IF(COUNT($C$6:E21)&lt;=6,0,TRUNC((230-M20)*0.9))</f>
        <v>108</v>
      </c>
      <c r="O21">
        <f>_xlfn.IFS(SUM(C21:E21)&lt;1,"",COUNT($C$6:E21)&gt;9,TRUNC((230-M20)*(0.9)),COUNT($C$6:E21)&lt;=9,0)</f>
        <v>108</v>
      </c>
      <c r="P21">
        <f>_xlfn.IFS(SUM(C21:E21)&lt;1,"",COUNT($C$6:E21)&gt;9,N21*3+H21,COUNT($C$6:E21)&lt;=9,0)</f>
        <v>624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194</v>
      </c>
      <c r="W21">
        <f>IF(COUNT(C21:E21)&lt;1,0,IF(COUNT($C$6:E21)&gt;9,D21+N21,0))</f>
        <v>220</v>
      </c>
      <c r="X21">
        <f>IF(COUNT(C21:E21)&lt;1,0,IF(COUNT($C$6:E21)&gt;9,E21+N21,0))</f>
        <v>210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109</v>
      </c>
      <c r="N22">
        <f>IF(COUNT($C$6:E22)&lt;=6,0,TRUNC((230-M21)*0.9))</f>
        <v>108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108</v>
      </c>
      <c r="D23">
        <v>132</v>
      </c>
      <c r="E23">
        <v>125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365</v>
      </c>
      <c r="I23">
        <f t="shared" si="5"/>
        <v>121</v>
      </c>
      <c r="J23">
        <f>_xlfn.IFS(SUM(C23:E23)&lt;1,"",SUM(C23:E23)&gt;=1,SUM($C$6:E23))</f>
        <v>3980</v>
      </c>
      <c r="K23">
        <f>_xlfn.IFS(COUNT(C23:E23)&lt;1,"",COUNT($C$6:E23)&gt;=1,COUNT($C$6:E23))</f>
        <v>36</v>
      </c>
      <c r="L23">
        <f>_xlfn.IFS(COUNT(C23:E23)&lt;1,"",AND(COUNT($C$6:E23)&lt;=9,$C$4&gt;1),$C$4,COUNT(C23:E23)&gt;=1,M23)</f>
        <v>110</v>
      </c>
      <c r="M23">
        <f>IF(COUNT($C$6:E23)&gt;=1,TRUNC(SUM($C$6:E23)/COUNT($C$6:E23)),0)</f>
        <v>110</v>
      </c>
      <c r="N23">
        <f>IF(COUNT($C$6:E23)&lt;=6,0,TRUNC((230-M22)*0.9))</f>
        <v>108</v>
      </c>
      <c r="O23">
        <f>_xlfn.IFS(SUM(C23:E23)&lt;1,"",COUNT($C$6:E23)&gt;9,TRUNC((230-M22)*(0.9)),COUNT($C$6:E23)&lt;=9,0)</f>
        <v>108</v>
      </c>
      <c r="P23">
        <f>_xlfn.IFS(SUM(C23:E23)&lt;1,"",COUNT($C$6:E23)&gt;9,N23*3+H23,COUNT($C$6:E23)&lt;=9,0)</f>
        <v>689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216</v>
      </c>
      <c r="W23">
        <f>IF(COUNT(C23:E23)&lt;1,0,IF(COUNT($C$6:E23)&gt;9,D23+N23,0))</f>
        <v>240</v>
      </c>
      <c r="X23">
        <f>IF(COUNT(C23:E23)&lt;1,0,IF(COUNT($C$6:E23)&gt;9,E23+N23,0))</f>
        <v>233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152</v>
      </c>
      <c r="D24">
        <v>110</v>
      </c>
      <c r="E24">
        <v>84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346</v>
      </c>
      <c r="I24">
        <f t="shared" si="5"/>
        <v>115</v>
      </c>
      <c r="J24">
        <f>_xlfn.IFS(SUM(C24:E24)&lt;1,"",SUM(C24:E24)&gt;=1,SUM($C$6:E24))</f>
        <v>4326</v>
      </c>
      <c r="K24">
        <f>_xlfn.IFS(COUNT(C24:E24)&lt;1,"",COUNT($C$6:E24)&gt;=1,COUNT($C$6:E24))</f>
        <v>39</v>
      </c>
      <c r="L24">
        <f>_xlfn.IFS(COUNT(C24:E24)&lt;1,"",AND(COUNT($C$6:E24)&lt;=9,$C$4&gt;1),$C$4,COUNT(C24:E24)&gt;=1,M24)</f>
        <v>110</v>
      </c>
      <c r="M24">
        <f>IF(COUNT($C$6:E24)&gt;=1,TRUNC(SUM($C$6:E24)/COUNT($C$6:E24)),0)</f>
        <v>110</v>
      </c>
      <c r="N24">
        <f>IF(COUNT($C$6:E24)&lt;=6,0,TRUNC((230-M23)*0.9))</f>
        <v>108</v>
      </c>
      <c r="O24">
        <f>_xlfn.IFS(SUM(C24:E24)&lt;1,"",COUNT($C$6:E24)&gt;9,TRUNC((230-M23)*(0.9)),COUNT($C$6:E24)&lt;=9,0)</f>
        <v>108</v>
      </c>
      <c r="P24">
        <f>_xlfn.IFS(SUM(C24:E24)&lt;1,"",COUNT($C$6:E24)&gt;9,N24*3+H24,COUNT($C$6:E24)&lt;=9,0)</f>
        <v>670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260</v>
      </c>
      <c r="W24">
        <f>IF(COUNT(C24:E24)&lt;1,0,IF(COUNT($C$6:E24)&gt;9,D24+N24,0))</f>
        <v>218</v>
      </c>
      <c r="X24">
        <f>IF(COUNT(C24:E24)&lt;1,0,IF(COUNT($C$6:E24)&gt;9,E24+N24,0))</f>
        <v>192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140</v>
      </c>
      <c r="D25">
        <v>127</v>
      </c>
      <c r="E25">
        <v>74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341</v>
      </c>
      <c r="I25">
        <f t="shared" si="5"/>
        <v>113</v>
      </c>
      <c r="J25">
        <f>_xlfn.IFS(SUM(C25:E25)&lt;1,"",SUM(C25:E25)&gt;=1,SUM($C$6:E25))</f>
        <v>4667</v>
      </c>
      <c r="K25">
        <f>_xlfn.IFS(COUNT(C25:E25)&lt;1,"",COUNT($C$6:E25)&gt;=1,COUNT($C$6:E25))</f>
        <v>42</v>
      </c>
      <c r="L25">
        <f>_xlfn.IFS(COUNT(C25:E25)&lt;1,"",AND(COUNT($C$6:E25)&lt;=9,$C$4&gt;1),$C$4,COUNT(C25:E25)&gt;=1,M25)</f>
        <v>111</v>
      </c>
      <c r="M25">
        <f>IF(COUNT($C$6:E25)&gt;=1,TRUNC(SUM($C$6:E25)/COUNT($C$6:E25)),0)</f>
        <v>111</v>
      </c>
      <c r="N25">
        <f>IF(COUNT($C$6:E25)&lt;=6,0,TRUNC((230-M24)*0.9))</f>
        <v>108</v>
      </c>
      <c r="O25">
        <f>_xlfn.IFS(SUM(C25:E25)&lt;1,"",COUNT($C$6:E25)&gt;9,TRUNC((230-M24)*(0.9)),COUNT($C$6:E25)&lt;=9,0)</f>
        <v>108</v>
      </c>
      <c r="P25">
        <f>_xlfn.IFS(SUM(C25:E25)&lt;1,"",COUNT($C$6:E25)&gt;9,N25*3+H25,COUNT($C$6:E25)&lt;=9,0)</f>
        <v>665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248</v>
      </c>
      <c r="W25">
        <f>IF(COUNT(C25:E25)&lt;1,0,IF(COUNT($C$6:E25)&gt;9,D25+N25,0))</f>
        <v>235</v>
      </c>
      <c r="X25">
        <f>IF(COUNT(C25:E25)&lt;1,0,IF(COUNT($C$6:E25)&gt;9,E25+N25,0))</f>
        <v>182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114</v>
      </c>
      <c r="D26">
        <v>123</v>
      </c>
      <c r="E26">
        <v>105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342</v>
      </c>
      <c r="I26">
        <f t="shared" si="5"/>
        <v>114</v>
      </c>
      <c r="J26">
        <f>_xlfn.IFS(SUM(C26:E26)&lt;1,"",SUM(C26:E26)&gt;=1,SUM($C$6:E26))</f>
        <v>5009</v>
      </c>
      <c r="K26">
        <f>_xlfn.IFS(COUNT(C26:E26)&lt;1,"",COUNT($C$6:E26)&gt;=1,COUNT($C$6:E26))</f>
        <v>45</v>
      </c>
      <c r="L26">
        <f>_xlfn.IFS(COUNT(C26:E26)&lt;1,"",AND(COUNT($C$6:E26)&lt;=9,$C$4&gt;1),$C$4,COUNT(C26:E26)&gt;=1,M26)</f>
        <v>111</v>
      </c>
      <c r="M26">
        <f>IF(COUNT($C$6:E26)&gt;=1,TRUNC(SUM($C$6:E26)/COUNT($C$6:E26)),0)</f>
        <v>111</v>
      </c>
      <c r="N26">
        <f>IF(COUNT($C$6:E26)&lt;=6,0,TRUNC((230-M25)*0.9))</f>
        <v>107</v>
      </c>
      <c r="O26">
        <f>_xlfn.IFS(SUM(C26:E26)&lt;1,"",COUNT($C$6:E26)&gt;9,TRUNC((230-M25)*(0.9)),COUNT($C$6:E26)&lt;=9,0)</f>
        <v>107</v>
      </c>
      <c r="P26">
        <f>_xlfn.IFS(SUM(C26:E26)&lt;1,"",COUNT($C$6:E26)&gt;9,N26*3+H26,COUNT($C$6:E26)&lt;=9,0)</f>
        <v>663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221</v>
      </c>
      <c r="W26">
        <f>IF(COUNT(C26:E26)&lt;1,0,IF(COUNT($C$6:E26)&gt;9,D26+N26,0))</f>
        <v>230</v>
      </c>
      <c r="X26">
        <f>IF(COUNT(C26:E26)&lt;1,0,IF(COUNT($C$6:E26)&gt;9,E26+N26,0))</f>
        <v>212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136</v>
      </c>
      <c r="D27">
        <v>91</v>
      </c>
      <c r="E27">
        <v>146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373</v>
      </c>
      <c r="I27">
        <f t="shared" si="5"/>
        <v>124</v>
      </c>
      <c r="J27">
        <f>_xlfn.IFS(SUM(C27:E27)&lt;1,"",SUM(C27:E27)&gt;=1,SUM($C$6:E27))</f>
        <v>5382</v>
      </c>
      <c r="K27">
        <f>_xlfn.IFS(COUNT(C27:E27)&lt;1,"",COUNT($C$6:E27)&gt;=1,COUNT($C$6:E27))</f>
        <v>48</v>
      </c>
      <c r="L27">
        <f>_xlfn.IFS(COUNT(C27:E27)&lt;1,"",AND(COUNT($C$6:E27)&lt;=9,$C$4&gt;1),$C$4,COUNT(C27:E27)&gt;=1,M27)</f>
        <v>112</v>
      </c>
      <c r="M27">
        <f>IF(COUNT($C$6:E27)&gt;=1,TRUNC(SUM($C$6:E27)/COUNT($C$6:E27)),0)</f>
        <v>112</v>
      </c>
      <c r="N27">
        <f>IF(COUNT($C$6:E27)&lt;=6,0,TRUNC((230-M26)*0.9))</f>
        <v>107</v>
      </c>
      <c r="O27">
        <f>_xlfn.IFS(SUM(C27:E27)&lt;1,"",COUNT($C$6:E27)&gt;9,TRUNC((230-M26)*(0.9)),COUNT($C$6:E27)&lt;=9,0)</f>
        <v>107</v>
      </c>
      <c r="P27">
        <f>_xlfn.IFS(SUM(C27:E27)&lt;1,"",COUNT($C$6:E27)&gt;9,N27*3+H27,COUNT($C$6:E27)&lt;=9,0)</f>
        <v>694</v>
      </c>
      <c r="Q27" t="str">
        <f t="shared" si="1"/>
        <v xml:space="preserve"> </v>
      </c>
      <c r="R27" t="str">
        <f t="shared" si="2"/>
        <v xml:space="preserve"> </v>
      </c>
      <c r="S27">
        <f>IF(COUNT($C$6:E27)&gt;9,IF(P27=MAX($P$6:$P$35),P27," "),"")</f>
        <v>694</v>
      </c>
      <c r="T27" t="str">
        <f t="shared" si="3"/>
        <v xml:space="preserve"> </v>
      </c>
      <c r="V27">
        <f>IF(COUNT(C27:E27)&lt;1,0,IF(COUNT($C$6:E27)&gt;9,C27+N27,0))</f>
        <v>243</v>
      </c>
      <c r="W27">
        <f>IF(COUNT(C27:E27)&lt;1,0,IF(COUNT($C$6:E27)&gt;9,D27+N27,0))</f>
        <v>198</v>
      </c>
      <c r="X27">
        <f>IF(COUNT(C27:E27)&lt;1,0,IF(COUNT($C$6:E27)&gt;9,E27+N27,0))</f>
        <v>253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84</v>
      </c>
      <c r="D28">
        <v>106</v>
      </c>
      <c r="E28">
        <v>80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270</v>
      </c>
      <c r="I28">
        <f t="shared" si="5"/>
        <v>90</v>
      </c>
      <c r="J28">
        <f>_xlfn.IFS(SUM(C28:E28)&lt;1,"",SUM(C28:E28)&gt;=1,SUM($C$6:E28))</f>
        <v>5652</v>
      </c>
      <c r="K28">
        <f>_xlfn.IFS(COUNT(C28:E28)&lt;1,"",COUNT($C$6:E28)&gt;=1,COUNT($C$6:E28))</f>
        <v>51</v>
      </c>
      <c r="L28">
        <f>_xlfn.IFS(COUNT(C28:E28)&lt;1,"",AND(COUNT($C$6:E28)&lt;=9,$C$4&gt;1),$C$4,COUNT(C28:E28)&gt;=1,M28)</f>
        <v>110</v>
      </c>
      <c r="M28">
        <f>IF(COUNT($C$6:E28)&gt;=1,TRUNC(SUM($C$6:E28)/COUNT($C$6:E28)),0)</f>
        <v>110</v>
      </c>
      <c r="N28">
        <f>IF(COUNT($C$6:E28)&lt;=6,0,TRUNC((230-M27)*0.9))</f>
        <v>106</v>
      </c>
      <c r="O28">
        <f>_xlfn.IFS(SUM(C28:E28)&lt;1,"",COUNT($C$6:E28)&gt;9,TRUNC((230-M27)*(0.9)),COUNT($C$6:E28)&lt;=9,0)</f>
        <v>106</v>
      </c>
      <c r="P28">
        <f>_xlfn.IFS(SUM(C28:E28)&lt;1,"",COUNT($C$6:E28)&gt;9,N28*3+H28,COUNT($C$6:E28)&lt;=9,0)</f>
        <v>588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190</v>
      </c>
      <c r="W28">
        <f>IF(COUNT(C28:E28)&lt;1,0,IF(COUNT($C$6:E28)&gt;9,D28+N28,0))</f>
        <v>212</v>
      </c>
      <c r="X28">
        <f>IF(COUNT(C28:E28)&lt;1,0,IF(COUNT($C$6:E28)&gt;9,E28+N28,0))</f>
        <v>186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142</v>
      </c>
      <c r="D29">
        <v>111</v>
      </c>
      <c r="E29">
        <v>107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360</v>
      </c>
      <c r="I29">
        <f t="shared" si="5"/>
        <v>120</v>
      </c>
      <c r="J29">
        <f>_xlfn.IFS(SUM(C29:E29)&lt;1,"",SUM(C29:E29)&gt;=1,SUM($C$6:E29))</f>
        <v>6012</v>
      </c>
      <c r="K29">
        <f>_xlfn.IFS(COUNT(C29:E29)&lt;1,"",COUNT($C$6:E29)&gt;=1,COUNT($C$6:E29))</f>
        <v>54</v>
      </c>
      <c r="L29">
        <f>_xlfn.IFS(COUNT(C29:E29)&lt;1,"",AND(COUNT($C$6:E29)&lt;=9,$C$4&gt;1),$C$4,COUNT(C29:E29)&gt;=1,M29)</f>
        <v>111</v>
      </c>
      <c r="M29">
        <f>IF(COUNT($C$6:E29)&gt;=1,TRUNC(SUM($C$6:E29)/COUNT($C$6:E29)),0)</f>
        <v>111</v>
      </c>
      <c r="N29">
        <f>IF(COUNT($C$6:E29)&lt;=6,0,TRUNC((230-M28)*0.9))</f>
        <v>108</v>
      </c>
      <c r="O29">
        <f>_xlfn.IFS(SUM(C29:E29)&lt;1,"",COUNT($C$6:E29)&gt;9,TRUNC((230-M28)*(0.9)),COUNT($C$6:E29)&lt;=9,0)</f>
        <v>108</v>
      </c>
      <c r="P29">
        <f>_xlfn.IFS(SUM(C29:E29)&lt;1,"",COUNT($C$6:E29)&gt;9,N29*3+H29,COUNT($C$6:E29)&lt;=9,0)</f>
        <v>684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250</v>
      </c>
      <c r="W29">
        <f>IF(COUNT(C29:E29)&lt;1,0,IF(COUNT($C$6:E29)&gt;9,D29+N29,0))</f>
        <v>219</v>
      </c>
      <c r="X29">
        <f>IF(COUNT(C29:E29)&lt;1,0,IF(COUNT($C$6:E29)&gt;9,E29+N29,0))</f>
        <v>215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97</v>
      </c>
      <c r="D30">
        <v>78</v>
      </c>
      <c r="E30">
        <v>97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272</v>
      </c>
      <c r="I30">
        <f t="shared" si="5"/>
        <v>90</v>
      </c>
      <c r="J30">
        <f>_xlfn.IFS(SUM(C30:E30)&lt;1,"",SUM(C30:E30)&gt;=1,SUM($C$6:E30))</f>
        <v>6284</v>
      </c>
      <c r="K30">
        <f>_xlfn.IFS(COUNT(C30:E30)&lt;1,"",COUNT($C$6:E30)&gt;=1,COUNT($C$6:E30))</f>
        <v>57</v>
      </c>
      <c r="L30">
        <f>_xlfn.IFS(COUNT(C30:E30)&lt;1,"",AND(COUNT($C$6:E30)&lt;=9,$C$4&gt;1),$C$4,COUNT(C30:E30)&gt;=1,M30)</f>
        <v>110</v>
      </c>
      <c r="M30">
        <f>IF(COUNT($C$6:E30)&gt;=1,TRUNC(SUM($C$6:E30)/COUNT($C$6:E30)),0)</f>
        <v>110</v>
      </c>
      <c r="N30">
        <f>IF(COUNT($C$6:E30)&lt;=6,0,TRUNC((230-M29)*0.9))</f>
        <v>107</v>
      </c>
      <c r="O30">
        <f>_xlfn.IFS(SUM(C30:E30)&lt;1,"",COUNT($C$6:E30)&gt;9,TRUNC((230-M29)*(0.9)),COUNT($C$6:E30)&lt;=9,0)</f>
        <v>107</v>
      </c>
      <c r="P30">
        <f>_xlfn.IFS(SUM(C30:E30)&lt;1,"",COUNT($C$6:E30)&gt;9,N30*3+H30,COUNT($C$6:E30)&lt;=9,0)</f>
        <v>593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204</v>
      </c>
      <c r="W30">
        <f>IF(COUNT(C30:E30)&lt;1,0,IF(COUNT($C$6:E30)&gt;9,D30+N30,0))</f>
        <v>185</v>
      </c>
      <c r="X30">
        <f>IF(COUNT(C30:E30)&lt;1,0,IF(COUNT($C$6:E30)&gt;9,E30+N30,0))</f>
        <v>204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88</v>
      </c>
      <c r="D31">
        <v>94</v>
      </c>
      <c r="E31">
        <v>87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269</v>
      </c>
      <c r="I31">
        <f t="shared" si="5"/>
        <v>89</v>
      </c>
      <c r="J31">
        <f>_xlfn.IFS(SUM(C31:E31)&lt;1,"",SUM(C31:E31)&gt;=1,SUM($C$6:E31))</f>
        <v>6553</v>
      </c>
      <c r="K31">
        <f>_xlfn.IFS(COUNT(C31:E31)&lt;1,"",COUNT($C$6:E31)&gt;=1,COUNT($C$6:E31))</f>
        <v>60</v>
      </c>
      <c r="L31">
        <f>_xlfn.IFS(COUNT(C31:E31)&lt;1,"",AND(COUNT($C$6:E31)&lt;=9,$C$4&gt;1),$C$4,COUNT(C31:E31)&gt;=1,M31)</f>
        <v>109</v>
      </c>
      <c r="M31">
        <f>IF(COUNT($C$6:E31)&gt;=1,TRUNC(SUM($C$6:E31)/COUNT($C$6:E31)),0)</f>
        <v>109</v>
      </c>
      <c r="N31">
        <f>IF(COUNT($C$6:E31)&lt;=6,0,TRUNC((230-M30)*0.9))</f>
        <v>108</v>
      </c>
      <c r="O31">
        <f>_xlfn.IFS(SUM(C31:E31)&lt;1,"",COUNT($C$6:E31)&gt;9,TRUNC((230-M30)*(0.9)),COUNT($C$6:E31)&lt;=9,0)</f>
        <v>108</v>
      </c>
      <c r="P31">
        <f>_xlfn.IFS(SUM(C31:E31)&lt;1,"",COUNT($C$6:E31)&gt;9,N31*3+H31,COUNT($C$6:E31)&lt;=9,0)</f>
        <v>593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196</v>
      </c>
      <c r="W31">
        <f>IF(COUNT(C31:E31)&lt;1,0,IF(COUNT($C$6:E31)&gt;9,D31+N31,0))</f>
        <v>202</v>
      </c>
      <c r="X31">
        <f>IF(COUNT(C31:E31)&lt;1,0,IF(COUNT($C$6:E31)&gt;9,E31+N31,0))</f>
        <v>195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109</v>
      </c>
      <c r="N32">
        <f>IF(COUNT($C$6:E32)&lt;=6,0,TRUNC((230-M31)*0.9))</f>
        <v>108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130</v>
      </c>
      <c r="D33">
        <v>76</v>
      </c>
      <c r="E33">
        <v>94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300</v>
      </c>
      <c r="I33">
        <f t="shared" si="5"/>
        <v>100</v>
      </c>
      <c r="J33">
        <f>_xlfn.IFS(SUM(C33:E33)&lt;1,"",SUM(C33:E33)&gt;=1,SUM($C$6:E33))</f>
        <v>6853</v>
      </c>
      <c r="K33">
        <f>_xlfn.IFS(COUNT(C33:E33)&lt;1,"",COUNT($C$6:E33)&gt;=1,COUNT($C$6:E33))</f>
        <v>63</v>
      </c>
      <c r="L33">
        <f>_xlfn.IFS(COUNT(C33:E33)&lt;1,"",AND(COUNT($C$6:E33)&lt;=9,$C$4&gt;1),$C$4,COUNT(C33:E33)&gt;=1,M33)</f>
        <v>108</v>
      </c>
      <c r="M33">
        <f>IF(COUNT($C$6:E33)&gt;=1,TRUNC(SUM($C$6:E33)/COUNT($C$6:E33)),0)</f>
        <v>108</v>
      </c>
      <c r="N33">
        <f>IF(COUNT($C$6:E33)&lt;=6,0,TRUNC((230-M32)*0.9))</f>
        <v>108</v>
      </c>
      <c r="O33">
        <f>_xlfn.IFS(SUM(C33:E33)&lt;1,"",COUNT($C$6:E33)&gt;9,TRUNC((230-M32)*(0.9)),COUNT($C$6:E33)&lt;=9,0)</f>
        <v>108</v>
      </c>
      <c r="P33">
        <f>_xlfn.IFS(SUM(C33:E33)&lt;1,"",COUNT($C$6:E33)&gt;9,N33*3+H33,COUNT($C$6:E33)&lt;=9,0)</f>
        <v>624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238</v>
      </c>
      <c r="W33">
        <f>IF(COUNT(C33:E33)&lt;1,0,IF(COUNT($C$6:E33)&gt;9,D33+N33,0))</f>
        <v>184</v>
      </c>
      <c r="X33">
        <f>IF(COUNT(C33:E33)&lt;1,0,IF(COUNT($C$6:E33)&gt;9,E33+N33,0))</f>
        <v>202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99</v>
      </c>
      <c r="D34">
        <v>113</v>
      </c>
      <c r="E34">
        <v>98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310</v>
      </c>
      <c r="I34">
        <f t="shared" si="5"/>
        <v>103</v>
      </c>
      <c r="J34">
        <f>_xlfn.IFS(SUM(C34:E34)&lt;1,"",SUM(C34:E34)&gt;=1,SUM($C$6:E34))</f>
        <v>7163</v>
      </c>
      <c r="K34">
        <f>_xlfn.IFS(COUNT(C34:E34)&lt;1,"",COUNT($C$6:E34)&gt;=1,COUNT($C$6:E34))</f>
        <v>66</v>
      </c>
      <c r="L34">
        <f>_xlfn.IFS(COUNT(C34:E34)&lt;1,"",AND(COUNT($C$6:E34)&lt;=9,$C$4&gt;1),$C$4,COUNT(C34:E34)&gt;=1,M34)</f>
        <v>108</v>
      </c>
      <c r="M34">
        <f>IF(COUNT($C$6:E34)&gt;=1,TRUNC(SUM($C$6:E34)/COUNT($C$6:E34)),0)</f>
        <v>108</v>
      </c>
      <c r="N34">
        <f>IF(COUNT($C$6:E34)&lt;=6,0,TRUNC((230-M33)*0.9))</f>
        <v>109</v>
      </c>
      <c r="O34">
        <f>_xlfn.IFS(SUM(C34:E34)&lt;1,"",COUNT($C$6:E34)&gt;9,TRUNC((230-M33)*(0.9)),COUNT($C$6:E34)&lt;=9,0)</f>
        <v>109</v>
      </c>
      <c r="P34">
        <f>_xlfn.IFS(SUM(C34:E34)&lt;1,"",COUNT($C$6:E34)&gt;9,N34*3+H34,COUNT($C$6:E34)&lt;=9,0)</f>
        <v>637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208</v>
      </c>
      <c r="W34">
        <f>IF(COUNT(C34:E34)&lt;1,0,IF(COUNT($C$6:E34)&gt;9,D34+N34,0))</f>
        <v>222</v>
      </c>
      <c r="X34">
        <f>IF(COUNT(C34:E34)&lt;1,0,IF(COUNT($C$6:E34)&gt;9,E34+N34,0))</f>
        <v>207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104</v>
      </c>
      <c r="D35">
        <v>96</v>
      </c>
      <c r="E35">
        <v>112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312</v>
      </c>
      <c r="I35">
        <f t="shared" si="5"/>
        <v>104</v>
      </c>
      <c r="J35">
        <f>_xlfn.IFS(SUM(C35:E35)&lt;1,"",SUM(C35:E35)&gt;=1,SUM($C$6:E35))</f>
        <v>7475</v>
      </c>
      <c r="K35">
        <f>_xlfn.IFS(COUNT(C35:E35)&lt;1,"",COUNT($C$6:E35)&gt;=1,COUNT($C$6:E35))</f>
        <v>69</v>
      </c>
      <c r="L35">
        <f>_xlfn.IFS(COUNT(C35:E35)&lt;1,"",AND(COUNT($C$6:E35)&lt;=9,$C$4&gt;1),$C$4,COUNT(C35:E35)&gt;=1,M35)</f>
        <v>108</v>
      </c>
      <c r="M35">
        <f>IF(COUNT($C$6:E35)&gt;=1,TRUNC(SUM($C$6:E35)/COUNT($C$6:E35)),0)</f>
        <v>108</v>
      </c>
      <c r="N35">
        <f>IF(COUNT($C$6:E35)&lt;=6,0,TRUNC((230-M34)*0.9))</f>
        <v>109</v>
      </c>
      <c r="O35">
        <f>_xlfn.IFS(SUM(C35:E35)&lt;1,"",COUNT($C$6:E35)&gt;9,TRUNC((230-M34)*(0.9)),COUNT($C$6:E35)&lt;=9,0)</f>
        <v>109</v>
      </c>
      <c r="P35">
        <f>_xlfn.IFS(SUM(C35:E35)&lt;1,"",COUNT($C$6:E35)&gt;9,N35*3+H35,COUNT($C$6:E35)&lt;=9,0)</f>
        <v>639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213</v>
      </c>
      <c r="W35">
        <f>IF(COUNT(C35:E35)&lt;1,0,IF(COUNT($C$6:E35)&gt;9,D35+N35,0))</f>
        <v>205</v>
      </c>
      <c r="X35">
        <f>IF(COUNT(C35:E35)&lt;1,0,IF(COUNT($C$6:E35)&gt;9,E35+N35,0))</f>
        <v>221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112.60869565217391</v>
      </c>
      <c r="D36" s="2">
        <f>(IF(COUNT(D6:D35)=0," ",(SUM(D6:D35))/COUNT(D6:D35)))</f>
        <v>105</v>
      </c>
      <c r="E36" s="2">
        <f>(IF(COUNT(E6:E35)=0," ",(SUM(E6:E35))/COUNT(E6:E35)))</f>
        <v>107.39130434782609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8A7D-2AB9-4F6B-8AD3-8E073FA34A56}">
  <sheetPr codeName="Sheet5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9.85546875" hidden="1" customWidth="1"/>
  </cols>
  <sheetData>
    <row r="1" spans="1:29" x14ac:dyDescent="0.2">
      <c r="H1" s="7" t="str">
        <f>Calendar!H1</f>
        <v>Wednesday Fun Fours 2018/19 season</v>
      </c>
      <c r="R1" s="10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108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138</v>
      </c>
      <c r="W5">
        <f>MAX(V6:X35)</f>
        <v>260</v>
      </c>
    </row>
    <row r="6" spans="1:29" x14ac:dyDescent="0.2">
      <c r="A6" t="s">
        <v>7</v>
      </c>
      <c r="B6" s="7">
        <f>Calendar!B6</f>
        <v>43348</v>
      </c>
      <c r="C6">
        <v>89</v>
      </c>
      <c r="D6">
        <v>93</v>
      </c>
      <c r="E6">
        <v>105</v>
      </c>
      <c r="H6">
        <f t="shared" ref="H6:H35" si="0">IF(COUNT(C6:E6)&lt;1," ",SUM(C6:E6))</f>
        <v>287</v>
      </c>
      <c r="I6">
        <f>IF(COUNT(C6:E6)&lt;1," ",TRUNC(H6/COUNT(C6:E6)))</f>
        <v>95</v>
      </c>
      <c r="J6">
        <f>_xlfn.IFS(SUM(C6:E6)&lt;1,"",SUM(C6:E6)&gt;=1,SUM($C$6:E6))</f>
        <v>287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95</v>
      </c>
      <c r="M6">
        <f>IF(COUNT($C$6:E6)&gt;=1,TRUNC(SUM($C$6:E6)/COUNT($C$6:E6)),0)</f>
        <v>95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95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88</v>
      </c>
      <c r="D8">
        <v>130</v>
      </c>
      <c r="E8">
        <v>86</v>
      </c>
      <c r="H8">
        <f t="shared" si="0"/>
        <v>304</v>
      </c>
      <c r="I8">
        <f t="shared" si="5"/>
        <v>101</v>
      </c>
      <c r="J8">
        <f>_xlfn.IFS(SUM(C8:E8)&lt;1,"",SUM(C8:E8)&gt;=1,SUM($C$6:E8))</f>
        <v>591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98</v>
      </c>
      <c r="M8">
        <f>IF(COUNT($C$6:E8)&gt;=1,TRUNC(SUM($C$6:E8)/COUNT($C$6:E8)),0)</f>
        <v>98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87</v>
      </c>
      <c r="D9">
        <v>85</v>
      </c>
      <c r="E9">
        <v>74</v>
      </c>
      <c r="H9">
        <f t="shared" si="0"/>
        <v>246</v>
      </c>
      <c r="I9">
        <f t="shared" si="5"/>
        <v>82</v>
      </c>
      <c r="J9">
        <f>_xlfn.IFS(SUM(C9:E9)&lt;1,"",SUM(C9:E9)&gt;=1,SUM($C$6:E9))</f>
        <v>837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93</v>
      </c>
      <c r="M9">
        <f>IF(COUNT($C$6:E9)&gt;=1,TRUNC(SUM($C$6:E9)/COUNT($C$6:E9)),0)</f>
        <v>93</v>
      </c>
      <c r="N9">
        <f>IF(COUNT($C$6:E9)&lt;=6,0,TRUNC((230-M8)*0.9))</f>
        <v>118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83</v>
      </c>
      <c r="D10">
        <v>97</v>
      </c>
      <c r="E10">
        <v>87</v>
      </c>
      <c r="F10" t="str">
        <f>IF(COUNT(C10:E10)&lt;1," ",IF(AND(C10&gt;M9,D10&gt;M9,E10&gt;M9,COUNT($C$6:E9)&gt;=12),"*"," "))</f>
        <v xml:space="preserve"> </v>
      </c>
      <c r="H10">
        <f t="shared" si="0"/>
        <v>267</v>
      </c>
      <c r="I10">
        <f t="shared" si="5"/>
        <v>89</v>
      </c>
      <c r="J10">
        <f>_xlfn.IFS(SUM(C10:E10)&lt;1,"",SUM(C10:E10)&gt;=1,SUM($C$6:E10))</f>
        <v>1104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92</v>
      </c>
      <c r="M10">
        <f>IF(COUNT($C$6:E10)&gt;=1,TRUNC(SUM($C$6:E10)/COUNT($C$6:E10)),0)</f>
        <v>92</v>
      </c>
      <c r="N10">
        <f>IF(COUNT($C$6:E10)&lt;=6,0,TRUNC((230-M9)*0.9))</f>
        <v>123</v>
      </c>
      <c r="O10">
        <f>_xlfn.IFS(SUM(C10:E10)&lt;1,"",COUNT($C$6:E10)&gt;9,TRUNC((230-M9)*(0.9)),COUNT($C$6:E10)&lt;=9,0)</f>
        <v>123</v>
      </c>
      <c r="P10">
        <f>_xlfn.IFS(SUM(C10:E10)&lt;1,"",COUNT($C$6:E10)&gt;9,N10*3+H10,COUNT($C$6:E10)&lt;=9,0)</f>
        <v>636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206</v>
      </c>
      <c r="W10">
        <f>IF(COUNT(C10:E10)&lt;1,0,IF(COUNT($C$6:E10)&gt;9,D10+N10,0))</f>
        <v>220</v>
      </c>
      <c r="X10">
        <f>IF(COUNT(C10:E10)&lt;1,0,IF(COUNT($C$6:E10)&gt;9,E10+N10,0))</f>
        <v>210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99</v>
      </c>
      <c r="D11">
        <v>100</v>
      </c>
      <c r="E11">
        <v>98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 xml:space="preserve"> </v>
      </c>
      <c r="H11">
        <f t="shared" si="0"/>
        <v>297</v>
      </c>
      <c r="I11">
        <f t="shared" si="5"/>
        <v>99</v>
      </c>
      <c r="J11">
        <f>_xlfn.IFS(SUM(C11:E11)&lt;1,"",SUM(C11:E11)&gt;=1,SUM($C$6:E11))</f>
        <v>1401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93</v>
      </c>
      <c r="M11">
        <f>IF(COUNT($C$6:E11)&gt;=1,TRUNC(SUM($C$6:E11)/COUNT($C$6:E11)),0)</f>
        <v>93</v>
      </c>
      <c r="N11">
        <f>IF(COUNT($C$6:E11)&lt;=6,0,TRUNC((230-M10)*0.9))</f>
        <v>124</v>
      </c>
      <c r="O11">
        <f>_xlfn.IFS(SUM(C11:E11)&lt;1,"",COUNT($C$6:E11)&gt;9,TRUNC((230-M10)*(0.9)),COUNT($C$6:E11)&lt;=9,0)</f>
        <v>124</v>
      </c>
      <c r="P11">
        <f>_xlfn.IFS(SUM(C11:E11)&lt;1,"",COUNT($C$6:E11)&gt;9,N11*3+H11,COUNT($C$6:E11)&lt;=9,0)</f>
        <v>669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223</v>
      </c>
      <c r="W11">
        <f>IF(COUNT(C11:E11)&lt;1,0,IF(COUNT($C$6:E11)&gt;9,D11+N11,0))</f>
        <v>224</v>
      </c>
      <c r="X11">
        <f>IF(COUNT(C11:E11)&lt;1,0,IF(COUNT($C$6:E11)&gt;9,E11+N11,0))</f>
        <v>222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93</v>
      </c>
      <c r="N12">
        <f>IF(COUNT($C$6:E12)&lt;=6,0,TRUNC((230-M11)*0.9))</f>
        <v>123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77</v>
      </c>
      <c r="D13">
        <v>115</v>
      </c>
      <c r="E13">
        <v>95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287</v>
      </c>
      <c r="I13">
        <f t="shared" si="5"/>
        <v>95</v>
      </c>
      <c r="J13">
        <f>_xlfn.IFS(SUM(C13:E13)&lt;1,"",SUM(C13:E13)&gt;=1,SUM($C$6:E13))</f>
        <v>1688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93</v>
      </c>
      <c r="M13">
        <f>IF(COUNT($C$6:E13)&gt;=1,TRUNC(SUM($C$6:E13)/COUNT($C$6:E13)),0)</f>
        <v>93</v>
      </c>
      <c r="N13">
        <f>IF(COUNT($C$6:E13)&lt;=6,0,TRUNC((230-M12)*0.9))</f>
        <v>123</v>
      </c>
      <c r="O13">
        <f>_xlfn.IFS(SUM(C13:E13)&lt;1,"",COUNT($C$6:E13)&gt;9,TRUNC((230-M12)*(0.9)),COUNT($C$6:E13)&lt;=9,0)</f>
        <v>123</v>
      </c>
      <c r="P13">
        <f>_xlfn.IFS(SUM(C13:E13)&lt;1,"",COUNT($C$6:E13)&gt;9,N13*3+H13,COUNT($C$6:E13)&lt;=9,0)</f>
        <v>656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200</v>
      </c>
      <c r="W13">
        <f>IF(COUNT(C13:E13)&lt;1,0,IF(COUNT($C$6:E13)&gt;9,D13+N13,0))</f>
        <v>238</v>
      </c>
      <c r="X13">
        <f>IF(COUNT(C13:E13)&lt;1,0,IF(COUNT($C$6:E13)&gt;9,E13+N13,0))</f>
        <v>218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114</v>
      </c>
      <c r="D14">
        <v>115</v>
      </c>
      <c r="E14">
        <v>97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326</v>
      </c>
      <c r="I14">
        <f t="shared" si="5"/>
        <v>108</v>
      </c>
      <c r="J14">
        <f>_xlfn.IFS(SUM(C14:E14)&lt;1,"",SUM(C14:E14)&gt;=1,SUM($C$6:E14))</f>
        <v>2014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95</v>
      </c>
      <c r="M14">
        <f>IF(COUNT($C$6:E14)&gt;=1,TRUNC(SUM($C$6:E14)/COUNT($C$6:E14)),0)</f>
        <v>95</v>
      </c>
      <c r="N14">
        <f>IF(COUNT($C$6:E14)&lt;=6,0,TRUNC((230-M13)*0.9))</f>
        <v>123</v>
      </c>
      <c r="O14">
        <f>_xlfn.IFS(SUM(C14:E14)&lt;1,"",COUNT($C$6:E14)&gt;9,TRUNC((230-M13)*(0.9)),COUNT($C$6:E14)&lt;=9,0)</f>
        <v>123</v>
      </c>
      <c r="P14">
        <f>_xlfn.IFS(SUM(C14:E14)&lt;1,"",COUNT($C$6:E14)&gt;9,N14*3+H14,COUNT($C$6:E14)&lt;=9,0)</f>
        <v>695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237</v>
      </c>
      <c r="W14">
        <f>IF(COUNT(C14:E14)&lt;1,0,IF(COUNT($C$6:E14)&gt;9,D14+N14,0))</f>
        <v>238</v>
      </c>
      <c r="X14">
        <f>IF(COUNT(C14:E14)&lt;1,0,IF(COUNT($C$6:E14)&gt;9,E14+N14,0))</f>
        <v>220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96</v>
      </c>
      <c r="D15">
        <v>93</v>
      </c>
      <c r="E15">
        <v>118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307</v>
      </c>
      <c r="I15">
        <f t="shared" si="5"/>
        <v>102</v>
      </c>
      <c r="J15">
        <f>_xlfn.IFS(SUM(C15:E15)&lt;1,"",SUM(C15:E15)&gt;=1,SUM($C$6:E15))</f>
        <v>2321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96</v>
      </c>
      <c r="M15">
        <f>IF(COUNT($C$6:E15)&gt;=1,TRUNC(SUM($C$6:E15)/COUNT($C$6:E15)),0)</f>
        <v>96</v>
      </c>
      <c r="N15">
        <f>IF(COUNT($C$6:E15)&lt;=6,0,TRUNC((230-M14)*0.9))</f>
        <v>121</v>
      </c>
      <c r="O15">
        <f>_xlfn.IFS(SUM(C15:E15)&lt;1,"",COUNT($C$6:E15)&gt;9,TRUNC((230-M14)*(0.9)),COUNT($C$6:E15)&lt;=9,0)</f>
        <v>121</v>
      </c>
      <c r="P15">
        <f>_xlfn.IFS(SUM(C15:E15)&lt;1,"",COUNT($C$6:E15)&gt;9,N15*3+H15,COUNT($C$6:E15)&lt;=9,0)</f>
        <v>670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217</v>
      </c>
      <c r="W15">
        <f>IF(COUNT(C15:E15)&lt;1,0,IF(COUNT($C$6:E15)&gt;9,D15+N15,0))</f>
        <v>214</v>
      </c>
      <c r="X15">
        <f>IF(COUNT(C15:E15)&lt;1,0,IF(COUNT($C$6:E15)&gt;9,E15+N15,0))</f>
        <v>239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67</v>
      </c>
      <c r="D16">
        <v>63</v>
      </c>
      <c r="E16">
        <v>102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232</v>
      </c>
      <c r="I16">
        <f t="shared" si="5"/>
        <v>77</v>
      </c>
      <c r="J16">
        <f>_xlfn.IFS(SUM(C16:E16)&lt;1,"",SUM(C16:E16)&gt;=1,SUM($C$6:E16))</f>
        <v>2553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94</v>
      </c>
      <c r="M16">
        <f>IF(COUNT($C$6:E16)&gt;=1,TRUNC(SUM($C$6:E16)/COUNT($C$6:E16)),0)</f>
        <v>94</v>
      </c>
      <c r="N16">
        <f>IF(COUNT($C$6:E16)&lt;=6,0,TRUNC((230-M15)*0.9))</f>
        <v>120</v>
      </c>
      <c r="O16">
        <f>_xlfn.IFS(SUM(C16:E16)&lt;1,"",COUNT($C$6:E16)&gt;9,TRUNC((230-M15)*(0.9)),COUNT($C$6:E16)&lt;=9,0)</f>
        <v>120</v>
      </c>
      <c r="P16">
        <f>_xlfn.IFS(SUM(C16:E16)&lt;1,"",COUNT($C$6:E16)&gt;9,N16*3+H16,COUNT($C$6:E16)&lt;=9,0)</f>
        <v>592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187</v>
      </c>
      <c r="W16">
        <f>IF(COUNT(C16:E16)&lt;1,0,IF(COUNT($C$6:E16)&gt;9,D16+N16,0))</f>
        <v>183</v>
      </c>
      <c r="X16">
        <f>IF(COUNT(C16:E16)&lt;1,0,IF(COUNT($C$6:E16)&gt;9,E16+N16,0))</f>
        <v>222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85</v>
      </c>
      <c r="D17">
        <v>124</v>
      </c>
      <c r="E17">
        <v>83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292</v>
      </c>
      <c r="I17">
        <f t="shared" si="5"/>
        <v>97</v>
      </c>
      <c r="J17">
        <f>_xlfn.IFS(SUM(C17:E17)&lt;1,"",SUM(C17:E17)&gt;=1,SUM($C$6:E17))</f>
        <v>2845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94</v>
      </c>
      <c r="M17">
        <f>IF(COUNT($C$6:E17)&gt;=1,TRUNC(SUM($C$6:E17)/COUNT($C$6:E17)),0)</f>
        <v>94</v>
      </c>
      <c r="N17">
        <f>IF(COUNT($C$6:E17)&lt;=6,0,TRUNC((230-M16)*0.9))</f>
        <v>122</v>
      </c>
      <c r="O17">
        <f>_xlfn.IFS(SUM(C17:E17)&lt;1,"",COUNT($C$6:E17)&gt;9,TRUNC((230-M16)*(0.9)),COUNT($C$6:E17)&lt;=9,0)</f>
        <v>122</v>
      </c>
      <c r="P17">
        <f>_xlfn.IFS(SUM(C17:E17)&lt;1,"",COUNT($C$6:E17)&gt;9,N17*3+H17,COUNT($C$6:E17)&lt;=9,0)</f>
        <v>658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207</v>
      </c>
      <c r="W17">
        <f>IF(COUNT(C17:E17)&lt;1,0,IF(COUNT($C$6:E17)&gt;9,D17+N17,0))</f>
        <v>246</v>
      </c>
      <c r="X17">
        <f>IF(COUNT(C17:E17)&lt;1,0,IF(COUNT($C$6:E17)&gt;9,E17+N17,0))</f>
        <v>205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87</v>
      </c>
      <c r="D18">
        <v>104</v>
      </c>
      <c r="E18">
        <v>110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301</v>
      </c>
      <c r="I18">
        <f t="shared" si="5"/>
        <v>100</v>
      </c>
      <c r="J18">
        <f>_xlfn.IFS(SUM(C18:E18)&lt;1,"",SUM(C18:E18)&gt;=1,SUM($C$6:E18))</f>
        <v>3146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95</v>
      </c>
      <c r="M18">
        <f>IF(COUNT($C$6:E18)&gt;=1,TRUNC(SUM($C$6:E18)/COUNT($C$6:E18)),0)</f>
        <v>95</v>
      </c>
      <c r="N18">
        <f>IF(COUNT($C$6:E18)&lt;=6,0,TRUNC((230-M17)*0.9))</f>
        <v>122</v>
      </c>
      <c r="O18">
        <f>_xlfn.IFS(SUM(C18:E18)&lt;1,"",COUNT($C$6:E18)&gt;9,TRUNC((230-M17)*(0.9)),COUNT($C$6:E18)&lt;=9,0)</f>
        <v>122</v>
      </c>
      <c r="P18">
        <f>_xlfn.IFS(SUM(C18:E18)&lt;1,"",COUNT($C$6:E18)&gt;9,N18*3+H18,COUNT($C$6:E18)&lt;=9,0)</f>
        <v>667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209</v>
      </c>
      <c r="W18">
        <f>IF(COUNT(C18:E18)&lt;1,0,IF(COUNT($C$6:E18)&gt;9,D18+N18,0))</f>
        <v>226</v>
      </c>
      <c r="X18">
        <f>IF(COUNT(C18:E18)&lt;1,0,IF(COUNT($C$6:E18)&gt;9,E18+N18,0))</f>
        <v>232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95</v>
      </c>
      <c r="D19">
        <v>76</v>
      </c>
      <c r="E19">
        <v>89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260</v>
      </c>
      <c r="I19">
        <f t="shared" si="5"/>
        <v>86</v>
      </c>
      <c r="J19">
        <f>_xlfn.IFS(SUM(C19:E19)&lt;1,"",SUM(C19:E19)&gt;=1,SUM($C$6:E19))</f>
        <v>3406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94</v>
      </c>
      <c r="M19">
        <f>IF(COUNT($C$6:E19)&gt;=1,TRUNC(SUM($C$6:E19)/COUNT($C$6:E19)),0)</f>
        <v>94</v>
      </c>
      <c r="N19">
        <f>IF(COUNT($C$6:E19)&lt;=6,0,TRUNC((230-M18)*0.9))</f>
        <v>121</v>
      </c>
      <c r="O19">
        <f>_xlfn.IFS(SUM(C19:E19)&lt;1,"",COUNT($C$6:E19)&gt;9,TRUNC((230-M18)*(0.9)),COUNT($C$6:E19)&lt;=9,0)</f>
        <v>121</v>
      </c>
      <c r="P19">
        <f>_xlfn.IFS(SUM(C19:E19)&lt;1,"",COUNT($C$6:E19)&gt;9,N19*3+H19,COUNT($C$6:E19)&lt;=9,0)</f>
        <v>623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216</v>
      </c>
      <c r="W19">
        <f>IF(COUNT(C19:E19)&lt;1,0,IF(COUNT($C$6:E19)&gt;9,D19+N19,0))</f>
        <v>197</v>
      </c>
      <c r="X19">
        <f>IF(COUNT(C19:E19)&lt;1,0,IF(COUNT($C$6:E19)&gt;9,E19+N19,0))</f>
        <v>210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76</v>
      </c>
      <c r="D20">
        <v>113</v>
      </c>
      <c r="E20">
        <v>100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289</v>
      </c>
      <c r="I20">
        <f t="shared" si="5"/>
        <v>96</v>
      </c>
      <c r="J20">
        <f>_xlfn.IFS(SUM(C20:E20)&lt;1,"",SUM(C20:E20)&gt;=1,SUM($C$6:E20))</f>
        <v>3695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94</v>
      </c>
      <c r="M20">
        <f>IF(COUNT($C$6:E20)&gt;=1,TRUNC(SUM($C$6:E20)/COUNT($C$6:E20)),0)</f>
        <v>94</v>
      </c>
      <c r="N20">
        <f>IF(COUNT($C$6:E20)&lt;=6,0,TRUNC((230-M19)*0.9))</f>
        <v>122</v>
      </c>
      <c r="O20">
        <f>_xlfn.IFS(SUM(C20:E20)&lt;1,"",COUNT($C$6:E20)&gt;9,TRUNC((230-M19)*(0.9)),COUNT($C$6:E20)&lt;=9,0)</f>
        <v>122</v>
      </c>
      <c r="P20">
        <f>_xlfn.IFS(SUM(C20:E20)&lt;1,"",COUNT($C$6:E20)&gt;9,N20*3+H20,COUNT($C$6:E20)&lt;=9,0)</f>
        <v>655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198</v>
      </c>
      <c r="W20">
        <f>IF(COUNT(C20:E20)&lt;1,0,IF(COUNT($C$6:E20)&gt;9,D20+N20,0))</f>
        <v>235</v>
      </c>
      <c r="X20">
        <f>IF(COUNT(C20:E20)&lt;1,0,IF(COUNT($C$6:E20)&gt;9,E20+N20,0))</f>
        <v>222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95</v>
      </c>
      <c r="D21">
        <v>89</v>
      </c>
      <c r="E21">
        <v>127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311</v>
      </c>
      <c r="I21">
        <f t="shared" si="5"/>
        <v>103</v>
      </c>
      <c r="J21">
        <f>_xlfn.IFS(SUM(C21:E21)&lt;1,"",SUM(C21:E21)&gt;=1,SUM($C$6:E21))</f>
        <v>4006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95</v>
      </c>
      <c r="M21">
        <f>IF(COUNT($C$6:E21)&gt;=1,TRUNC(SUM($C$6:E21)/COUNT($C$6:E21)),0)</f>
        <v>95</v>
      </c>
      <c r="N21">
        <f>IF(COUNT($C$6:E21)&lt;=6,0,TRUNC((230-M20)*0.9))</f>
        <v>122</v>
      </c>
      <c r="O21">
        <f>_xlfn.IFS(SUM(C21:E21)&lt;1,"",COUNT($C$6:E21)&gt;9,TRUNC((230-M20)*(0.9)),COUNT($C$6:E21)&lt;=9,0)</f>
        <v>122</v>
      </c>
      <c r="P21">
        <f>_xlfn.IFS(SUM(C21:E21)&lt;1,"",COUNT($C$6:E21)&gt;9,N21*3+H21,COUNT($C$6:E21)&lt;=9,0)</f>
        <v>677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217</v>
      </c>
      <c r="W21">
        <f>IF(COUNT(C21:E21)&lt;1,0,IF(COUNT($C$6:E21)&gt;9,D21+N21,0))</f>
        <v>211</v>
      </c>
      <c r="X21">
        <f>IF(COUNT(C21:E21)&lt;1,0,IF(COUNT($C$6:E21)&gt;9,E21+N21,0))</f>
        <v>249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90</v>
      </c>
      <c r="D22">
        <v>85</v>
      </c>
      <c r="E22">
        <v>86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261</v>
      </c>
      <c r="I22">
        <f t="shared" si="5"/>
        <v>87</v>
      </c>
      <c r="J22">
        <f>_xlfn.IFS(SUM(C22:E22)&lt;1,"",SUM(C22:E22)&gt;=1,SUM($C$6:E22))</f>
        <v>4267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94</v>
      </c>
      <c r="M22">
        <f>IF(COUNT($C$6:E22)&gt;=1,TRUNC(SUM($C$6:E22)/COUNT($C$6:E22)),0)</f>
        <v>94</v>
      </c>
      <c r="N22">
        <f>IF(COUNT($C$6:E22)&lt;=6,0,TRUNC((230-M21)*0.9))</f>
        <v>121</v>
      </c>
      <c r="O22">
        <f>_xlfn.IFS(SUM(C22:E22)&lt;1,"",COUNT($C$6:E22)&gt;9,TRUNC((230-M21)*(0.9)),COUNT($C$6:E22)&lt;=9,0)</f>
        <v>121</v>
      </c>
      <c r="P22">
        <f>_xlfn.IFS(SUM(C22:E22)&lt;1,"",COUNT($C$6:E22)&gt;9,N22*3+H22,COUNT($C$6:E22)&lt;=9,0)</f>
        <v>624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211</v>
      </c>
      <c r="W22">
        <f>IF(COUNT(C22:E22)&lt;1,0,IF(COUNT($C$6:E22)&gt;9,D22+N22,0))</f>
        <v>206</v>
      </c>
      <c r="X22">
        <f>IF(COUNT(C22:E22)&lt;1,0,IF(COUNT($C$6:E22)&gt;9,E22+N22,0))</f>
        <v>207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97</v>
      </c>
      <c r="D23">
        <v>101</v>
      </c>
      <c r="E23">
        <v>89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287</v>
      </c>
      <c r="I23">
        <f t="shared" si="5"/>
        <v>95</v>
      </c>
      <c r="J23">
        <f>_xlfn.IFS(SUM(C23:E23)&lt;1,"",SUM(C23:E23)&gt;=1,SUM($C$6:E23))</f>
        <v>4554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94</v>
      </c>
      <c r="M23">
        <f>IF(COUNT($C$6:E23)&gt;=1,TRUNC(SUM($C$6:E23)/COUNT($C$6:E23)),0)</f>
        <v>94</v>
      </c>
      <c r="N23">
        <f>IF(COUNT($C$6:E23)&lt;=6,0,TRUNC((230-M22)*0.9))</f>
        <v>122</v>
      </c>
      <c r="O23">
        <f>_xlfn.IFS(SUM(C23:E23)&lt;1,"",COUNT($C$6:E23)&gt;9,TRUNC((230-M22)*(0.9)),COUNT($C$6:E23)&lt;=9,0)</f>
        <v>122</v>
      </c>
      <c r="P23">
        <f>_xlfn.IFS(SUM(C23:E23)&lt;1,"",COUNT($C$6:E23)&gt;9,N23*3+H23,COUNT($C$6:E23)&lt;=9,0)</f>
        <v>653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219</v>
      </c>
      <c r="W23">
        <f>IF(COUNT(C23:E23)&lt;1,0,IF(COUNT($C$6:E23)&gt;9,D23+N23,0))</f>
        <v>223</v>
      </c>
      <c r="X23">
        <f>IF(COUNT(C23:E23)&lt;1,0,IF(COUNT($C$6:E23)&gt;9,E23+N23,0))</f>
        <v>211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101</v>
      </c>
      <c r="D24">
        <v>138</v>
      </c>
      <c r="E24">
        <v>94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333</v>
      </c>
      <c r="I24">
        <f t="shared" si="5"/>
        <v>111</v>
      </c>
      <c r="J24">
        <f>_xlfn.IFS(SUM(C24:E24)&lt;1,"",SUM(C24:E24)&gt;=1,SUM($C$6:E24))</f>
        <v>4887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95</v>
      </c>
      <c r="M24">
        <f>IF(COUNT($C$6:E24)&gt;=1,TRUNC(SUM($C$6:E24)/COUNT($C$6:E24)),0)</f>
        <v>95</v>
      </c>
      <c r="N24">
        <f>IF(COUNT($C$6:E24)&lt;=6,0,TRUNC((230-M23)*0.9))</f>
        <v>122</v>
      </c>
      <c r="O24">
        <f>_xlfn.IFS(SUM(C24:E24)&lt;1,"",COUNT($C$6:E24)&gt;9,TRUNC((230-M23)*(0.9)),COUNT($C$6:E24)&lt;=9,0)</f>
        <v>122</v>
      </c>
      <c r="P24">
        <f>_xlfn.IFS(SUM(C24:E24)&lt;1,"",COUNT($C$6:E24)&gt;9,N24*3+H24,COUNT($C$6:E24)&lt;=9,0)</f>
        <v>699</v>
      </c>
      <c r="Q24" t="str">
        <f t="shared" si="1"/>
        <v xml:space="preserve"> </v>
      </c>
      <c r="R24">
        <f t="shared" si="2"/>
        <v>138</v>
      </c>
      <c r="S24">
        <f>IF(COUNT($C$6:E24)&gt;9,IF(P24=MAX($P$6:$P$35),P24," "),"")</f>
        <v>699</v>
      </c>
      <c r="T24">
        <f t="shared" si="3"/>
        <v>260</v>
      </c>
      <c r="V24">
        <f>IF(COUNT(C24:E24)&lt;1,0,IF(COUNT($C$6:E24)&gt;9,C24+N24,0))</f>
        <v>223</v>
      </c>
      <c r="W24">
        <f>IF(COUNT(C24:E24)&lt;1,0,IF(COUNT($C$6:E24)&gt;9,D24+N24,0))</f>
        <v>260</v>
      </c>
      <c r="X24">
        <f>IF(COUNT(C24:E24)&lt;1,0,IF(COUNT($C$6:E24)&gt;9,E24+N24,0))</f>
        <v>216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94</v>
      </c>
      <c r="D25">
        <v>104</v>
      </c>
      <c r="E25">
        <v>77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275</v>
      </c>
      <c r="I25">
        <f t="shared" si="5"/>
        <v>91</v>
      </c>
      <c r="J25">
        <f>_xlfn.IFS(SUM(C25:E25)&lt;1,"",SUM(C25:E25)&gt;=1,SUM($C$6:E25))</f>
        <v>5162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95</v>
      </c>
      <c r="M25">
        <f>IF(COUNT($C$6:E25)&gt;=1,TRUNC(SUM($C$6:E25)/COUNT($C$6:E25)),0)</f>
        <v>95</v>
      </c>
      <c r="N25">
        <f>IF(COUNT($C$6:E25)&lt;=6,0,TRUNC((230-M24)*0.9))</f>
        <v>121</v>
      </c>
      <c r="O25">
        <f>_xlfn.IFS(SUM(C25:E25)&lt;1,"",COUNT($C$6:E25)&gt;9,TRUNC((230-M24)*(0.9)),COUNT($C$6:E25)&lt;=9,0)</f>
        <v>121</v>
      </c>
      <c r="P25">
        <f>_xlfn.IFS(SUM(C25:E25)&lt;1,"",COUNT($C$6:E25)&gt;9,N25*3+H25,COUNT($C$6:E25)&lt;=9,0)</f>
        <v>638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215</v>
      </c>
      <c r="W25">
        <f>IF(COUNT(C25:E25)&lt;1,0,IF(COUNT($C$6:E25)&gt;9,D25+N25,0))</f>
        <v>225</v>
      </c>
      <c r="X25">
        <f>IF(COUNT(C25:E25)&lt;1,0,IF(COUNT($C$6:E25)&gt;9,E25+N25,0))</f>
        <v>198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110</v>
      </c>
      <c r="D26">
        <v>99</v>
      </c>
      <c r="E26">
        <v>88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297</v>
      </c>
      <c r="I26">
        <f t="shared" si="5"/>
        <v>99</v>
      </c>
      <c r="J26">
        <f>_xlfn.IFS(SUM(C26:E26)&lt;1,"",SUM(C26:E26)&gt;=1,SUM($C$6:E26))</f>
        <v>5459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95</v>
      </c>
      <c r="M26">
        <f>IF(COUNT($C$6:E26)&gt;=1,TRUNC(SUM($C$6:E26)/COUNT($C$6:E26)),0)</f>
        <v>95</v>
      </c>
      <c r="N26">
        <f>IF(COUNT($C$6:E26)&lt;=6,0,TRUNC((230-M25)*0.9))</f>
        <v>121</v>
      </c>
      <c r="O26">
        <f>_xlfn.IFS(SUM(C26:E26)&lt;1,"",COUNT($C$6:E26)&gt;9,TRUNC((230-M25)*(0.9)),COUNT($C$6:E26)&lt;=9,0)</f>
        <v>121</v>
      </c>
      <c r="P26">
        <f>_xlfn.IFS(SUM(C26:E26)&lt;1,"",COUNT($C$6:E26)&gt;9,N26*3+H26,COUNT($C$6:E26)&lt;=9,0)</f>
        <v>660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231</v>
      </c>
      <c r="W26">
        <f>IF(COUNT(C26:E26)&lt;1,0,IF(COUNT($C$6:E26)&gt;9,D26+N26,0))</f>
        <v>220</v>
      </c>
      <c r="X26">
        <f>IF(COUNT(C26:E26)&lt;1,0,IF(COUNT($C$6:E26)&gt;9,E26+N26,0))</f>
        <v>209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85</v>
      </c>
      <c r="D27">
        <v>102</v>
      </c>
      <c r="E27">
        <v>117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304</v>
      </c>
      <c r="I27">
        <f t="shared" si="5"/>
        <v>101</v>
      </c>
      <c r="J27">
        <f>_xlfn.IFS(SUM(C27:E27)&lt;1,"",SUM(C27:E27)&gt;=1,SUM($C$6:E27))</f>
        <v>5763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96</v>
      </c>
      <c r="M27">
        <f>IF(COUNT($C$6:E27)&gt;=1,TRUNC(SUM($C$6:E27)/COUNT($C$6:E27)),0)</f>
        <v>96</v>
      </c>
      <c r="N27">
        <f>IF(COUNT($C$6:E27)&lt;=6,0,TRUNC((230-M26)*0.9))</f>
        <v>121</v>
      </c>
      <c r="O27">
        <f>_xlfn.IFS(SUM(C27:E27)&lt;1,"",COUNT($C$6:E27)&gt;9,TRUNC((230-M26)*(0.9)),COUNT($C$6:E27)&lt;=9,0)</f>
        <v>121</v>
      </c>
      <c r="P27">
        <f>_xlfn.IFS(SUM(C27:E27)&lt;1,"",COUNT($C$6:E27)&gt;9,N27*3+H27,COUNT($C$6:E27)&lt;=9,0)</f>
        <v>667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206</v>
      </c>
      <c r="W27">
        <f>IF(COUNT(C27:E27)&lt;1,0,IF(COUNT($C$6:E27)&gt;9,D27+N27,0))</f>
        <v>223</v>
      </c>
      <c r="X27">
        <f>IF(COUNT(C27:E27)&lt;1,0,IF(COUNT($C$6:E27)&gt;9,E27+N27,0))</f>
        <v>238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113</v>
      </c>
      <c r="D28">
        <v>90</v>
      </c>
      <c r="E28">
        <v>107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310</v>
      </c>
      <c r="I28">
        <f t="shared" si="5"/>
        <v>103</v>
      </c>
      <c r="J28">
        <f>_xlfn.IFS(SUM(C28:E28)&lt;1,"",SUM(C28:E28)&gt;=1,SUM($C$6:E28))</f>
        <v>6073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96</v>
      </c>
      <c r="M28">
        <f>IF(COUNT($C$6:E28)&gt;=1,TRUNC(SUM($C$6:E28)/COUNT($C$6:E28)),0)</f>
        <v>96</v>
      </c>
      <c r="N28">
        <f>IF(COUNT($C$6:E28)&lt;=6,0,TRUNC((230-M27)*0.9))</f>
        <v>120</v>
      </c>
      <c r="O28">
        <f>_xlfn.IFS(SUM(C28:E28)&lt;1,"",COUNT($C$6:E28)&gt;9,TRUNC((230-M27)*(0.9)),COUNT($C$6:E28)&lt;=9,0)</f>
        <v>120</v>
      </c>
      <c r="P28">
        <f>_xlfn.IFS(SUM(C28:E28)&lt;1,"",COUNT($C$6:E28)&gt;9,N28*3+H28,COUNT($C$6:E28)&lt;=9,0)</f>
        <v>670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233</v>
      </c>
      <c r="W28">
        <f>IF(COUNT(C28:E28)&lt;1,0,IF(COUNT($C$6:E28)&gt;9,D28+N28,0))</f>
        <v>210</v>
      </c>
      <c r="X28">
        <f>IF(COUNT(C28:E28)&lt;1,0,IF(COUNT($C$6:E28)&gt;9,E28+N28,0))</f>
        <v>227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94</v>
      </c>
      <c r="D29">
        <v>110</v>
      </c>
      <c r="E29">
        <v>124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328</v>
      </c>
      <c r="I29">
        <f t="shared" si="5"/>
        <v>109</v>
      </c>
      <c r="J29">
        <f>_xlfn.IFS(SUM(C29:E29)&lt;1,"",SUM(C29:E29)&gt;=1,SUM($C$6:E29))</f>
        <v>6401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96</v>
      </c>
      <c r="M29">
        <f>IF(COUNT($C$6:E29)&gt;=1,TRUNC(SUM($C$6:E29)/COUNT($C$6:E29)),0)</f>
        <v>96</v>
      </c>
      <c r="N29">
        <f>IF(COUNT($C$6:E29)&lt;=6,0,TRUNC((230-M28)*0.9))</f>
        <v>120</v>
      </c>
      <c r="O29">
        <f>_xlfn.IFS(SUM(C29:E29)&lt;1,"",COUNT($C$6:E29)&gt;9,TRUNC((230-M28)*(0.9)),COUNT($C$6:E29)&lt;=9,0)</f>
        <v>120</v>
      </c>
      <c r="P29">
        <f>_xlfn.IFS(SUM(C29:E29)&lt;1,"",COUNT($C$6:E29)&gt;9,N29*3+H29,COUNT($C$6:E29)&lt;=9,0)</f>
        <v>688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214</v>
      </c>
      <c r="W29">
        <f>IF(COUNT(C29:E29)&lt;1,0,IF(COUNT($C$6:E29)&gt;9,D29+N29,0))</f>
        <v>230</v>
      </c>
      <c r="X29">
        <f>IF(COUNT(C29:E29)&lt;1,0,IF(COUNT($C$6:E29)&gt;9,E29+N29,0))</f>
        <v>244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94</v>
      </c>
      <c r="D30">
        <v>78</v>
      </c>
      <c r="E30">
        <v>81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253</v>
      </c>
      <c r="I30">
        <f t="shared" si="5"/>
        <v>84</v>
      </c>
      <c r="J30">
        <f>_xlfn.IFS(SUM(C30:E30)&lt;1,"",SUM(C30:E30)&gt;=1,SUM($C$6:E30))</f>
        <v>6654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96</v>
      </c>
      <c r="M30">
        <f>IF(COUNT($C$6:E30)&gt;=1,TRUNC(SUM($C$6:E30)/COUNT($C$6:E30)),0)</f>
        <v>96</v>
      </c>
      <c r="N30">
        <f>IF(COUNT($C$6:E30)&lt;=6,0,TRUNC((230-M29)*0.9))</f>
        <v>120</v>
      </c>
      <c r="O30">
        <f>_xlfn.IFS(SUM(C30:E30)&lt;1,"",COUNT($C$6:E30)&gt;9,TRUNC((230-M29)*(0.9)),COUNT($C$6:E30)&lt;=9,0)</f>
        <v>120</v>
      </c>
      <c r="P30">
        <f>_xlfn.IFS(SUM(C30:E30)&lt;1,"",COUNT($C$6:E30)&gt;9,N30*3+H30,COUNT($C$6:E30)&lt;=9,0)</f>
        <v>613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214</v>
      </c>
      <c r="W30">
        <f>IF(COUNT(C30:E30)&lt;1,0,IF(COUNT($C$6:E30)&gt;9,D30+N30,0))</f>
        <v>198</v>
      </c>
      <c r="X30">
        <f>IF(COUNT(C30:E30)&lt;1,0,IF(COUNT($C$6:E30)&gt;9,E30+N30,0))</f>
        <v>201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94</v>
      </c>
      <c r="D31">
        <v>122</v>
      </c>
      <c r="E31">
        <v>82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298</v>
      </c>
      <c r="I31">
        <f t="shared" si="5"/>
        <v>99</v>
      </c>
      <c r="J31">
        <f>_xlfn.IFS(SUM(C31:E31)&lt;1,"",SUM(C31:E31)&gt;=1,SUM($C$6:E31))</f>
        <v>6952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96</v>
      </c>
      <c r="M31">
        <f>IF(COUNT($C$6:E31)&gt;=1,TRUNC(SUM($C$6:E31)/COUNT($C$6:E31)),0)</f>
        <v>96</v>
      </c>
      <c r="N31">
        <f>IF(COUNT($C$6:E31)&lt;=6,0,TRUNC((230-M30)*0.9))</f>
        <v>120</v>
      </c>
      <c r="O31">
        <f>_xlfn.IFS(SUM(C31:E31)&lt;1,"",COUNT($C$6:E31)&gt;9,TRUNC((230-M30)*(0.9)),COUNT($C$6:E31)&lt;=9,0)</f>
        <v>120</v>
      </c>
      <c r="P31">
        <f>_xlfn.IFS(SUM(C31:E31)&lt;1,"",COUNT($C$6:E31)&gt;9,N31*3+H31,COUNT($C$6:E31)&lt;=9,0)</f>
        <v>658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214</v>
      </c>
      <c r="W31">
        <f>IF(COUNT(C31:E31)&lt;1,0,IF(COUNT($C$6:E31)&gt;9,D31+N31,0))</f>
        <v>242</v>
      </c>
      <c r="X31">
        <f>IF(COUNT(C31:E31)&lt;1,0,IF(COUNT($C$6:E31)&gt;9,E31+N31,0))</f>
        <v>202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123</v>
      </c>
      <c r="D32">
        <v>119</v>
      </c>
      <c r="E32">
        <v>94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336</v>
      </c>
      <c r="I32">
        <f t="shared" si="5"/>
        <v>112</v>
      </c>
      <c r="J32">
        <f>_xlfn.IFS(SUM(C32:E32)&lt;1,"",SUM(C32:E32)&gt;=1,SUM($C$6:E32))</f>
        <v>7288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97</v>
      </c>
      <c r="M32">
        <f>IF(COUNT($C$6:E32)&gt;=1,TRUNC(SUM($C$6:E32)/COUNT($C$6:E32)),0)</f>
        <v>97</v>
      </c>
      <c r="N32">
        <f>IF(COUNT($C$6:E32)&lt;=6,0,TRUNC((230-M31)*0.9))</f>
        <v>120</v>
      </c>
      <c r="O32">
        <f>_xlfn.IFS(SUM(C32:E32)&lt;1,"",COUNT($C$6:E32)&gt;9,TRUNC((230-M31)*(0.9)),COUNT($C$6:E32)&lt;=9,0)</f>
        <v>120</v>
      </c>
      <c r="P32">
        <f>_xlfn.IFS(SUM(C32:E32)&lt;1,"",COUNT($C$6:E32)&gt;9,N32*3+H32,COUNT($C$6:E32)&lt;=9,0)</f>
        <v>696</v>
      </c>
      <c r="Q32">
        <f t="shared" si="1"/>
        <v>336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243</v>
      </c>
      <c r="W32">
        <f>IF(COUNT(C32:E32)&lt;1,0,IF(COUNT($C$6:E32)&gt;9,D32+N32,0))</f>
        <v>239</v>
      </c>
      <c r="X32">
        <f>IF(COUNT(C32:E32)&lt;1,0,IF(COUNT($C$6:E32)&gt;9,E32+N32,0))</f>
        <v>214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78</v>
      </c>
      <c r="D33">
        <v>78</v>
      </c>
      <c r="E33">
        <v>81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237</v>
      </c>
      <c r="I33">
        <f t="shared" si="5"/>
        <v>79</v>
      </c>
      <c r="J33">
        <f>_xlfn.IFS(SUM(C33:E33)&lt;1,"",SUM(C33:E33)&gt;=1,SUM($C$6:E33))</f>
        <v>7525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96</v>
      </c>
      <c r="M33">
        <f>IF(COUNT($C$6:E33)&gt;=1,TRUNC(SUM($C$6:E33)/COUNT($C$6:E33)),0)</f>
        <v>96</v>
      </c>
      <c r="N33">
        <f>IF(COUNT($C$6:E33)&lt;=6,0,TRUNC((230-M32)*0.9))</f>
        <v>119</v>
      </c>
      <c r="O33">
        <f>_xlfn.IFS(SUM(C33:E33)&lt;1,"",COUNT($C$6:E33)&gt;9,TRUNC((230-M32)*(0.9)),COUNT($C$6:E33)&lt;=9,0)</f>
        <v>119</v>
      </c>
      <c r="P33">
        <f>_xlfn.IFS(SUM(C33:E33)&lt;1,"",COUNT($C$6:E33)&gt;9,N33*3+H33,COUNT($C$6:E33)&lt;=9,0)</f>
        <v>594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197</v>
      </c>
      <c r="W33">
        <f>IF(COUNT(C33:E33)&lt;1,0,IF(COUNT($C$6:E33)&gt;9,D33+N33,0))</f>
        <v>197</v>
      </c>
      <c r="X33">
        <f>IF(COUNT(C33:E33)&lt;1,0,IF(COUNT($C$6:E33)&gt;9,E33+N33,0))</f>
        <v>200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114</v>
      </c>
      <c r="D34">
        <v>105</v>
      </c>
      <c r="E34">
        <v>79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298</v>
      </c>
      <c r="I34">
        <f t="shared" si="5"/>
        <v>99</v>
      </c>
      <c r="J34">
        <f>_xlfn.IFS(SUM(C34:E34)&lt;1,"",SUM(C34:E34)&gt;=1,SUM($C$6:E34))</f>
        <v>7823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96</v>
      </c>
      <c r="M34">
        <f>IF(COUNT($C$6:E34)&gt;=1,TRUNC(SUM($C$6:E34)/COUNT($C$6:E34)),0)</f>
        <v>96</v>
      </c>
      <c r="N34">
        <f>IF(COUNT($C$6:E34)&lt;=6,0,TRUNC((230-M33)*0.9))</f>
        <v>120</v>
      </c>
      <c r="O34">
        <f>_xlfn.IFS(SUM(C34:E34)&lt;1,"",COUNT($C$6:E34)&gt;9,TRUNC((230-M33)*(0.9)),COUNT($C$6:E34)&lt;=9,0)</f>
        <v>120</v>
      </c>
      <c r="P34">
        <f>_xlfn.IFS(SUM(C34:E34)&lt;1,"",COUNT($C$6:E34)&gt;9,N34*3+H34,COUNT($C$6:E34)&lt;=9,0)</f>
        <v>658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234</v>
      </c>
      <c r="W34">
        <f>IF(COUNT(C34:E34)&lt;1,0,IF(COUNT($C$6:E34)&gt;9,D34+N34,0))</f>
        <v>225</v>
      </c>
      <c r="X34">
        <f>IF(COUNT(C34:E34)&lt;1,0,IF(COUNT($C$6:E34)&gt;9,E34+N34,0))</f>
        <v>199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96</v>
      </c>
      <c r="D35">
        <v>107</v>
      </c>
      <c r="E35">
        <v>78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281</v>
      </c>
      <c r="I35">
        <f t="shared" si="5"/>
        <v>93</v>
      </c>
      <c r="J35">
        <f>_xlfn.IFS(SUM(C35:E35)&lt;1,"",SUM(C35:E35)&gt;=1,SUM($C$6:E35))</f>
        <v>8104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96</v>
      </c>
      <c r="M35">
        <f>IF(COUNT($C$6:E35)&gt;=1,TRUNC(SUM($C$6:E35)/COUNT($C$6:E35)),0)</f>
        <v>96</v>
      </c>
      <c r="N35">
        <f>IF(COUNT($C$6:E35)&lt;=6,0,TRUNC((230-M34)*0.9))</f>
        <v>120</v>
      </c>
      <c r="O35">
        <f>_xlfn.IFS(SUM(C35:E35)&lt;1,"",COUNT($C$6:E35)&gt;9,TRUNC((230-M34)*(0.9)),COUNT($C$6:E35)&lt;=9,0)</f>
        <v>120</v>
      </c>
      <c r="P35">
        <f>_xlfn.IFS(SUM(C35:E35)&lt;1,"",COUNT($C$6:E35)&gt;9,N35*3+H35,COUNT($C$6:E35)&lt;=9,0)</f>
        <v>641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216</v>
      </c>
      <c r="W35">
        <f>IF(COUNT(C35:E35)&lt;1,0,IF(COUNT($C$6:E35)&gt;9,D35+N35,0))</f>
        <v>227</v>
      </c>
      <c r="X35">
        <f>IF(COUNT(C35:E35)&lt;1,0,IF(COUNT($C$6:E35)&gt;9,E35+N35,0))</f>
        <v>198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93.607142857142861</v>
      </c>
      <c r="D36" s="2">
        <f>(IF(COUNT(D6:D35)=0," ",(SUM(D6:D35))/COUNT(D6:D35)))</f>
        <v>101.25</v>
      </c>
      <c r="E36" s="2">
        <f>(IF(COUNT(E6:E35)=0," ",(SUM(E6:E35))/COUNT(E6:E35)))</f>
        <v>94.571428571428569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99F8-1CCF-46A9-A0DD-791B703521BE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115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159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212</v>
      </c>
      <c r="W5">
        <f>MAX(V6:X35)</f>
        <v>275</v>
      </c>
    </row>
    <row r="6" spans="1:29" x14ac:dyDescent="0.2">
      <c r="A6" t="s">
        <v>7</v>
      </c>
      <c r="B6" s="7">
        <f>Calendar!B6</f>
        <v>43348</v>
      </c>
      <c r="C6">
        <v>181</v>
      </c>
      <c r="D6">
        <v>206</v>
      </c>
      <c r="E6">
        <v>135</v>
      </c>
      <c r="H6">
        <f t="shared" ref="H6:H35" si="0">IF(COUNT(C6:E6)&lt;1," ",SUM(C6:E6))</f>
        <v>522</v>
      </c>
      <c r="I6">
        <f>IF(COUNT(C6:E6)&lt;1," ",TRUNC(H6/COUNT(C6:E6)))</f>
        <v>174</v>
      </c>
      <c r="J6">
        <f>_xlfn.IFS(SUM(C6:E6)&lt;1,"",SUM(C6:E6)&gt;=1,SUM($C$6:E6))</f>
        <v>522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159</v>
      </c>
      <c r="M6">
        <f>IF(COUNT($C$6:E6)&gt;=1,TRUNC(SUM($C$6:E6)/COUNT($C$6:E6)),0)</f>
        <v>174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160</v>
      </c>
      <c r="D7">
        <v>150</v>
      </c>
      <c r="E7">
        <v>192</v>
      </c>
      <c r="H7">
        <f t="shared" si="0"/>
        <v>502</v>
      </c>
      <c r="I7">
        <f t="shared" ref="I7:I35" si="5">IF(COUNT(C7:E7)&lt;1," ",TRUNC(H7/COUNT(C7:E7)))</f>
        <v>167</v>
      </c>
      <c r="J7">
        <f>_xlfn.IFS(SUM(C7:E7)&lt;1,"",SUM(C7:E7)&gt;=1,SUM($C$6:E7))</f>
        <v>1024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159</v>
      </c>
      <c r="M7">
        <f>IF(COUNT($C$6:E7)&gt;=1,TRUNC(SUM($C$6:E7)/COUNT($C$6:E7)),0)</f>
        <v>170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168</v>
      </c>
      <c r="D8">
        <v>201</v>
      </c>
      <c r="E8">
        <v>119</v>
      </c>
      <c r="H8">
        <f t="shared" si="0"/>
        <v>488</v>
      </c>
      <c r="I8">
        <f t="shared" si="5"/>
        <v>162</v>
      </c>
      <c r="J8">
        <f>_xlfn.IFS(SUM(C8:E8)&lt;1,"",SUM(C8:E8)&gt;=1,SUM($C$6:E8))</f>
        <v>1512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159</v>
      </c>
      <c r="M8">
        <f>IF(COUNT($C$6:E8)&gt;=1,TRUNC(SUM($C$6:E8)/COUNT($C$6:E8)),0)</f>
        <v>168</v>
      </c>
      <c r="N8">
        <f>IF(COUNT($C$6:E8)&lt;=6,0,TRUNC((230-M7)*0.9))</f>
        <v>54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158</v>
      </c>
      <c r="D9">
        <v>203</v>
      </c>
      <c r="E9">
        <v>174</v>
      </c>
      <c r="H9">
        <f t="shared" si="0"/>
        <v>535</v>
      </c>
      <c r="I9">
        <f t="shared" si="5"/>
        <v>178</v>
      </c>
      <c r="J9">
        <f>_xlfn.IFS(SUM(C9:E9)&lt;1,"",SUM(C9:E9)&gt;=1,SUM($C$6:E9))</f>
        <v>2047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170</v>
      </c>
      <c r="M9">
        <f>IF(COUNT($C$6:E9)&gt;=1,TRUNC(SUM($C$6:E9)/COUNT($C$6:E9)),0)</f>
        <v>170</v>
      </c>
      <c r="N9">
        <f>IF(COUNT($C$6:E9)&lt;=6,0,TRUNC((230-M8)*0.9))</f>
        <v>55</v>
      </c>
      <c r="O9">
        <f>_xlfn.IFS(SUM(C9:E9)&lt;1,"",COUNT($C$6:E9)&gt;9,TRUNC((230-M8)*(0.9)),COUNT($C$6:E9)&lt;=9,0)</f>
        <v>55</v>
      </c>
      <c r="P9">
        <f>_xlfn.IFS(SUM(C9:E9)&lt;1,"",COUNT($C$6:E9)&gt;9,N9*3+H9,COUNT($C$6:E9)&lt;=9,0)</f>
        <v>700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213</v>
      </c>
      <c r="W9">
        <f>IF(COUNT(C9:E9)&lt;1,0,IF(COUNT($C$6:E9)&gt;9,D9+N9,0))</f>
        <v>258</v>
      </c>
      <c r="X9">
        <f>IF(COUNT(C9:E9)&lt;1,0,IF(COUNT($C$6:E9)&gt;9,E9+N9,0))</f>
        <v>229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150</v>
      </c>
      <c r="D10">
        <v>138</v>
      </c>
      <c r="E10">
        <v>158</v>
      </c>
      <c r="F10" t="str">
        <f>IF(COUNT(C10:E10)&lt;1," ",IF(AND(C10&gt;M9,D10&gt;M9,E10&gt;M9,COUNT($C$6:E9)&gt;=12),"*"," "))</f>
        <v xml:space="preserve"> </v>
      </c>
      <c r="H10">
        <f t="shared" si="0"/>
        <v>446</v>
      </c>
      <c r="I10">
        <f t="shared" si="5"/>
        <v>148</v>
      </c>
      <c r="J10">
        <f>_xlfn.IFS(SUM(C10:E10)&lt;1,"",SUM(C10:E10)&gt;=1,SUM($C$6:E10))</f>
        <v>2493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166</v>
      </c>
      <c r="M10">
        <f>IF(COUNT($C$6:E10)&gt;=1,TRUNC(SUM($C$6:E10)/COUNT($C$6:E10)),0)</f>
        <v>166</v>
      </c>
      <c r="N10">
        <f>IF(COUNT($C$6:E10)&lt;=6,0,TRUNC((230-M9)*0.9))</f>
        <v>54</v>
      </c>
      <c r="O10">
        <f>_xlfn.IFS(SUM(C10:E10)&lt;1,"",COUNT($C$6:E10)&gt;9,TRUNC((230-M9)*(0.9)),COUNT($C$6:E10)&lt;=9,0)</f>
        <v>54</v>
      </c>
      <c r="P10">
        <f>_xlfn.IFS(SUM(C10:E10)&lt;1,"",COUNT($C$6:E10)&gt;9,N10*3+H10,COUNT($C$6:E10)&lt;=9,0)</f>
        <v>608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204</v>
      </c>
      <c r="W10">
        <f>IF(COUNT(C10:E10)&lt;1,0,IF(COUNT($C$6:E10)&gt;9,D10+N10,0))</f>
        <v>192</v>
      </c>
      <c r="X10">
        <f>IF(COUNT(C10:E10)&lt;1,0,IF(COUNT($C$6:E10)&gt;9,E10+N10,0))</f>
        <v>212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126</v>
      </c>
      <c r="D11">
        <v>190</v>
      </c>
      <c r="E11">
        <v>119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435</v>
      </c>
      <c r="I11">
        <f t="shared" si="5"/>
        <v>145</v>
      </c>
      <c r="J11">
        <f>_xlfn.IFS(SUM(C11:E11)&lt;1,"",SUM(C11:E11)&gt;=1,SUM($C$6:E11))</f>
        <v>2928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162</v>
      </c>
      <c r="M11">
        <f>IF(COUNT($C$6:E11)&gt;=1,TRUNC(SUM($C$6:E11)/COUNT($C$6:E11)),0)</f>
        <v>162</v>
      </c>
      <c r="N11">
        <f>IF(COUNT($C$6:E11)&lt;=6,0,TRUNC((230-M10)*0.9))</f>
        <v>57</v>
      </c>
      <c r="O11">
        <f>_xlfn.IFS(SUM(C11:E11)&lt;1,"",COUNT($C$6:E11)&gt;9,TRUNC((230-M10)*(0.9)),COUNT($C$6:E11)&lt;=9,0)</f>
        <v>57</v>
      </c>
      <c r="P11">
        <f>_xlfn.IFS(SUM(C11:E11)&lt;1,"",COUNT($C$6:E11)&gt;9,N11*3+H11,COUNT($C$6:E11)&lt;=9,0)</f>
        <v>606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183</v>
      </c>
      <c r="W11">
        <f>IF(COUNT(C11:E11)&lt;1,0,IF(COUNT($C$6:E11)&gt;9,D11+N11,0))</f>
        <v>247</v>
      </c>
      <c r="X11">
        <f>IF(COUNT(C11:E11)&lt;1,0,IF(COUNT($C$6:E11)&gt;9,E11+N11,0))</f>
        <v>176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123</v>
      </c>
      <c r="D12">
        <v>157</v>
      </c>
      <c r="E12">
        <v>200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480</v>
      </c>
      <c r="I12">
        <f t="shared" si="5"/>
        <v>160</v>
      </c>
      <c r="J12">
        <f>_xlfn.IFS(SUM(C12:E12)&lt;1,"",SUM(C12:E12)&gt;=1,SUM($C$6:E12))</f>
        <v>3408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162</v>
      </c>
      <c r="M12">
        <f>IF(COUNT($C$6:E12)&gt;=1,TRUNC(SUM($C$6:E12)/COUNT($C$6:E12)),0)</f>
        <v>162</v>
      </c>
      <c r="N12">
        <f>IF(COUNT($C$6:E12)&lt;=6,0,TRUNC((230-M11)*0.9))</f>
        <v>61</v>
      </c>
      <c r="O12">
        <f>_xlfn.IFS(SUM(C12:E12)&lt;1,"",COUNT($C$6:E12)&gt;9,TRUNC((230-M11)*(0.9)),COUNT($C$6:E12)&lt;=9,0)</f>
        <v>61</v>
      </c>
      <c r="P12">
        <f>_xlfn.IFS(SUM(C12:E12)&lt;1,"",COUNT($C$6:E12)&gt;9,N12*3+H12,COUNT($C$6:E12)&lt;=9,0)</f>
        <v>663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184</v>
      </c>
      <c r="W12">
        <f>IF(COUNT(C12:E12)&lt;1,0,IF(COUNT($C$6:E12)&gt;9,D12+N12,0))</f>
        <v>218</v>
      </c>
      <c r="X12">
        <f>IF(COUNT(C12:E12)&lt;1,0,IF(COUNT($C$6:E12)&gt;9,E12+N12,0))</f>
        <v>261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140</v>
      </c>
      <c r="D13">
        <v>134</v>
      </c>
      <c r="E13">
        <v>175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449</v>
      </c>
      <c r="I13">
        <f t="shared" si="5"/>
        <v>149</v>
      </c>
      <c r="J13">
        <f>_xlfn.IFS(SUM(C13:E13)&lt;1,"",SUM(C13:E13)&gt;=1,SUM($C$6:E13))</f>
        <v>3857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160</v>
      </c>
      <c r="M13">
        <f>IF(COUNT($C$6:E13)&gt;=1,TRUNC(SUM($C$6:E13)/COUNT($C$6:E13)),0)</f>
        <v>160</v>
      </c>
      <c r="N13">
        <f>IF(COUNT($C$6:E13)&lt;=6,0,TRUNC((230-M12)*0.9))</f>
        <v>61</v>
      </c>
      <c r="O13">
        <f>_xlfn.IFS(SUM(C13:E13)&lt;1,"",COUNT($C$6:E13)&gt;9,TRUNC((230-M12)*(0.9)),COUNT($C$6:E13)&lt;=9,0)</f>
        <v>61</v>
      </c>
      <c r="P13">
        <f>_xlfn.IFS(SUM(C13:E13)&lt;1,"",COUNT($C$6:E13)&gt;9,N13*3+H13,COUNT($C$6:E13)&lt;=9,0)</f>
        <v>632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201</v>
      </c>
      <c r="W13">
        <f>IF(COUNT(C13:E13)&lt;1,0,IF(COUNT($C$6:E13)&gt;9,D13+N13,0))</f>
        <v>195</v>
      </c>
      <c r="X13">
        <f>IF(COUNT(C13:E13)&lt;1,0,IF(COUNT($C$6:E13)&gt;9,E13+N13,0))</f>
        <v>236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212</v>
      </c>
      <c r="D14">
        <v>147</v>
      </c>
      <c r="E14">
        <v>141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500</v>
      </c>
      <c r="I14">
        <f t="shared" si="5"/>
        <v>166</v>
      </c>
      <c r="J14">
        <f>_xlfn.IFS(SUM(C14:E14)&lt;1,"",SUM(C14:E14)&gt;=1,SUM($C$6:E14))</f>
        <v>4357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161</v>
      </c>
      <c r="M14">
        <f>IF(COUNT($C$6:E14)&gt;=1,TRUNC(SUM($C$6:E14)/COUNT($C$6:E14)),0)</f>
        <v>161</v>
      </c>
      <c r="N14">
        <f>IF(COUNT($C$6:E14)&lt;=6,0,TRUNC((230-M13)*0.9))</f>
        <v>63</v>
      </c>
      <c r="O14">
        <f>_xlfn.IFS(SUM(C14:E14)&lt;1,"",COUNT($C$6:E14)&gt;9,TRUNC((230-M13)*(0.9)),COUNT($C$6:E14)&lt;=9,0)</f>
        <v>63</v>
      </c>
      <c r="P14">
        <f>_xlfn.IFS(SUM(C14:E14)&lt;1,"",COUNT($C$6:E14)&gt;9,N14*3+H14,COUNT($C$6:E14)&lt;=9,0)</f>
        <v>689</v>
      </c>
      <c r="Q14" t="str">
        <f t="shared" si="1"/>
        <v xml:space="preserve"> </v>
      </c>
      <c r="R14">
        <f t="shared" si="2"/>
        <v>212</v>
      </c>
      <c r="S14" t="str">
        <f>IF(COUNT($C$6:E14)&gt;9,IF(P14=MAX($P$6:$P$35),P14," "),"")</f>
        <v xml:space="preserve"> </v>
      </c>
      <c r="T14">
        <f t="shared" si="3"/>
        <v>275</v>
      </c>
      <c r="V14">
        <f>IF(COUNT(C14:E14)&lt;1,0,IF(COUNT($C$6:E14)&gt;9,C14+N14,0))</f>
        <v>275</v>
      </c>
      <c r="W14">
        <f>IF(COUNT(C14:E14)&lt;1,0,IF(COUNT($C$6:E14)&gt;9,D14+N14,0))</f>
        <v>210</v>
      </c>
      <c r="X14">
        <f>IF(COUNT(C14:E14)&lt;1,0,IF(COUNT($C$6:E14)&gt;9,E14+N14,0))</f>
        <v>204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177</v>
      </c>
      <c r="D15">
        <v>171</v>
      </c>
      <c r="E15">
        <v>126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474</v>
      </c>
      <c r="I15">
        <f t="shared" si="5"/>
        <v>158</v>
      </c>
      <c r="J15">
        <f>_xlfn.IFS(SUM(C15:E15)&lt;1,"",SUM(C15:E15)&gt;=1,SUM($C$6:E15))</f>
        <v>4831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161</v>
      </c>
      <c r="M15">
        <f>IF(COUNT($C$6:E15)&gt;=1,TRUNC(SUM($C$6:E15)/COUNT($C$6:E15)),0)</f>
        <v>161</v>
      </c>
      <c r="N15">
        <f>IF(COUNT($C$6:E15)&lt;=6,0,TRUNC((230-M14)*0.9))</f>
        <v>62</v>
      </c>
      <c r="O15">
        <f>_xlfn.IFS(SUM(C15:E15)&lt;1,"",COUNT($C$6:E15)&gt;9,TRUNC((230-M14)*(0.9)),COUNT($C$6:E15)&lt;=9,0)</f>
        <v>62</v>
      </c>
      <c r="P15">
        <f>_xlfn.IFS(SUM(C15:E15)&lt;1,"",COUNT($C$6:E15)&gt;9,N15*3+H15,COUNT($C$6:E15)&lt;=9,0)</f>
        <v>660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239</v>
      </c>
      <c r="W15">
        <f>IF(COUNT(C15:E15)&lt;1,0,IF(COUNT($C$6:E15)&gt;9,D15+N15,0))</f>
        <v>233</v>
      </c>
      <c r="X15">
        <f>IF(COUNT(C15:E15)&lt;1,0,IF(COUNT($C$6:E15)&gt;9,E15+N15,0))</f>
        <v>188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161</v>
      </c>
      <c r="N16">
        <f>IF(COUNT($C$6:E16)&lt;=6,0,TRUNC((230-M15)*0.9))</f>
        <v>62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129</v>
      </c>
      <c r="D17">
        <v>174</v>
      </c>
      <c r="E17">
        <v>127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430</v>
      </c>
      <c r="I17">
        <f t="shared" si="5"/>
        <v>143</v>
      </c>
      <c r="J17">
        <f>_xlfn.IFS(SUM(C17:E17)&lt;1,"",SUM(C17:E17)&gt;=1,SUM($C$6:E17))</f>
        <v>5261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159</v>
      </c>
      <c r="M17">
        <f>IF(COUNT($C$6:E17)&gt;=1,TRUNC(SUM($C$6:E17)/COUNT($C$6:E17)),0)</f>
        <v>159</v>
      </c>
      <c r="N17">
        <f>IF(COUNT($C$6:E17)&lt;=6,0,TRUNC((230-M16)*0.9))</f>
        <v>62</v>
      </c>
      <c r="O17">
        <f>_xlfn.IFS(SUM(C17:E17)&lt;1,"",COUNT($C$6:E17)&gt;9,TRUNC((230-M16)*(0.9)),COUNT($C$6:E17)&lt;=9,0)</f>
        <v>62</v>
      </c>
      <c r="P17">
        <f>_xlfn.IFS(SUM(C17:E17)&lt;1,"",COUNT($C$6:E17)&gt;9,N17*3+H17,COUNT($C$6:E17)&lt;=9,0)</f>
        <v>616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191</v>
      </c>
      <c r="W17">
        <f>IF(COUNT(C17:E17)&lt;1,0,IF(COUNT($C$6:E17)&gt;9,D17+N17,0))</f>
        <v>236</v>
      </c>
      <c r="X17">
        <f>IF(COUNT(C17:E17)&lt;1,0,IF(COUNT($C$6:E17)&gt;9,E17+N17,0))</f>
        <v>189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162</v>
      </c>
      <c r="D18">
        <v>195</v>
      </c>
      <c r="E18">
        <v>183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540</v>
      </c>
      <c r="I18">
        <f t="shared" si="5"/>
        <v>180</v>
      </c>
      <c r="J18">
        <f>_xlfn.IFS(SUM(C18:E18)&lt;1,"",SUM(C18:E18)&gt;=1,SUM($C$6:E18))</f>
        <v>5801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161</v>
      </c>
      <c r="M18">
        <f>IF(COUNT($C$6:E18)&gt;=1,TRUNC(SUM($C$6:E18)/COUNT($C$6:E18)),0)</f>
        <v>161</v>
      </c>
      <c r="N18">
        <f>IF(COUNT($C$6:E18)&lt;=6,0,TRUNC((230-M17)*0.9))</f>
        <v>63</v>
      </c>
      <c r="O18">
        <f>_xlfn.IFS(SUM(C18:E18)&lt;1,"",COUNT($C$6:E18)&gt;9,TRUNC((230-M17)*(0.9)),COUNT($C$6:E18)&lt;=9,0)</f>
        <v>63</v>
      </c>
      <c r="P18">
        <f>_xlfn.IFS(SUM(C18:E18)&lt;1,"",COUNT($C$6:E18)&gt;9,N18*3+H18,COUNT($C$6:E18)&lt;=9,0)</f>
        <v>729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225</v>
      </c>
      <c r="W18">
        <f>IF(COUNT(C18:E18)&lt;1,0,IF(COUNT($C$6:E18)&gt;9,D18+N18,0))</f>
        <v>258</v>
      </c>
      <c r="X18">
        <f>IF(COUNT(C18:E18)&lt;1,0,IF(COUNT($C$6:E18)&gt;9,E18+N18,0))</f>
        <v>246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159</v>
      </c>
      <c r="D19">
        <v>201</v>
      </c>
      <c r="E19">
        <v>144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504</v>
      </c>
      <c r="I19">
        <f t="shared" si="5"/>
        <v>168</v>
      </c>
      <c r="J19">
        <f>_xlfn.IFS(SUM(C19:E19)&lt;1,"",SUM(C19:E19)&gt;=1,SUM($C$6:E19))</f>
        <v>6305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161</v>
      </c>
      <c r="M19">
        <f>IF(COUNT($C$6:E19)&gt;=1,TRUNC(SUM($C$6:E19)/COUNT($C$6:E19)),0)</f>
        <v>161</v>
      </c>
      <c r="N19">
        <f>IF(COUNT($C$6:E19)&lt;=6,0,TRUNC((230-M18)*0.9))</f>
        <v>62</v>
      </c>
      <c r="O19">
        <f>_xlfn.IFS(SUM(C19:E19)&lt;1,"",COUNT($C$6:E19)&gt;9,TRUNC((230-M18)*(0.9)),COUNT($C$6:E19)&lt;=9,0)</f>
        <v>62</v>
      </c>
      <c r="P19">
        <f>_xlfn.IFS(SUM(C19:E19)&lt;1,"",COUNT($C$6:E19)&gt;9,N19*3+H19,COUNT($C$6:E19)&lt;=9,0)</f>
        <v>690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221</v>
      </c>
      <c r="W19">
        <f>IF(COUNT(C19:E19)&lt;1,0,IF(COUNT($C$6:E19)&gt;9,D19+N19,0))</f>
        <v>263</v>
      </c>
      <c r="X19">
        <f>IF(COUNT(C19:E19)&lt;1,0,IF(COUNT($C$6:E19)&gt;9,E19+N19,0))</f>
        <v>206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194</v>
      </c>
      <c r="D20">
        <v>142</v>
      </c>
      <c r="E20">
        <v>145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481</v>
      </c>
      <c r="I20">
        <f t="shared" si="5"/>
        <v>160</v>
      </c>
      <c r="J20">
        <f>_xlfn.IFS(SUM(C20:E20)&lt;1,"",SUM(C20:E20)&gt;=1,SUM($C$6:E20))</f>
        <v>6786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161</v>
      </c>
      <c r="M20">
        <f>IF(COUNT($C$6:E20)&gt;=1,TRUNC(SUM($C$6:E20)/COUNT($C$6:E20)),0)</f>
        <v>161</v>
      </c>
      <c r="N20">
        <f>IF(COUNT($C$6:E20)&lt;=6,0,TRUNC((230-M19)*0.9))</f>
        <v>62</v>
      </c>
      <c r="O20">
        <f>_xlfn.IFS(SUM(C20:E20)&lt;1,"",COUNT($C$6:E20)&gt;9,TRUNC((230-M19)*(0.9)),COUNT($C$6:E20)&lt;=9,0)</f>
        <v>62</v>
      </c>
      <c r="P20">
        <f>_xlfn.IFS(SUM(C20:E20)&lt;1,"",COUNT($C$6:E20)&gt;9,N20*3+H20,COUNT($C$6:E20)&lt;=9,0)</f>
        <v>667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256</v>
      </c>
      <c r="W20">
        <f>IF(COUNT(C20:E20)&lt;1,0,IF(COUNT($C$6:E20)&gt;9,D20+N20,0))</f>
        <v>204</v>
      </c>
      <c r="X20">
        <f>IF(COUNT(C20:E20)&lt;1,0,IF(COUNT($C$6:E20)&gt;9,E20+N20,0))</f>
        <v>207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163</v>
      </c>
      <c r="D21">
        <v>151</v>
      </c>
      <c r="E21">
        <v>168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482</v>
      </c>
      <c r="I21">
        <f t="shared" si="5"/>
        <v>160</v>
      </c>
      <c r="J21">
        <f>_xlfn.IFS(SUM(C21:E21)&lt;1,"",SUM(C21:E21)&gt;=1,SUM($C$6:E21))</f>
        <v>7268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161</v>
      </c>
      <c r="M21">
        <f>IF(COUNT($C$6:E21)&gt;=1,TRUNC(SUM($C$6:E21)/COUNT($C$6:E21)),0)</f>
        <v>161</v>
      </c>
      <c r="N21">
        <f>IF(COUNT($C$6:E21)&lt;=6,0,TRUNC((230-M20)*0.9))</f>
        <v>62</v>
      </c>
      <c r="O21">
        <f>_xlfn.IFS(SUM(C21:E21)&lt;1,"",COUNT($C$6:E21)&gt;9,TRUNC((230-M20)*(0.9)),COUNT($C$6:E21)&lt;=9,0)</f>
        <v>62</v>
      </c>
      <c r="P21">
        <f>_xlfn.IFS(SUM(C21:E21)&lt;1,"",COUNT($C$6:E21)&gt;9,N21*3+H21,COUNT($C$6:E21)&lt;=9,0)</f>
        <v>668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225</v>
      </c>
      <c r="W21">
        <f>IF(COUNT(C21:E21)&lt;1,0,IF(COUNT($C$6:E21)&gt;9,D21+N21,0))</f>
        <v>213</v>
      </c>
      <c r="X21">
        <f>IF(COUNT(C21:E21)&lt;1,0,IF(COUNT($C$6:E21)&gt;9,E21+N21,0))</f>
        <v>230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183</v>
      </c>
      <c r="D22">
        <v>120</v>
      </c>
      <c r="E22">
        <v>138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441</v>
      </c>
      <c r="I22">
        <f t="shared" si="5"/>
        <v>147</v>
      </c>
      <c r="J22">
        <f>_xlfn.IFS(SUM(C22:E22)&lt;1,"",SUM(C22:E22)&gt;=1,SUM($C$6:E22))</f>
        <v>7709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160</v>
      </c>
      <c r="M22">
        <f>IF(COUNT($C$6:E22)&gt;=1,TRUNC(SUM($C$6:E22)/COUNT($C$6:E22)),0)</f>
        <v>160</v>
      </c>
      <c r="N22">
        <f>IF(COUNT($C$6:E22)&lt;=6,0,TRUNC((230-M21)*0.9))</f>
        <v>62</v>
      </c>
      <c r="O22">
        <f>_xlfn.IFS(SUM(C22:E22)&lt;1,"",COUNT($C$6:E22)&gt;9,TRUNC((230-M21)*(0.9)),COUNT($C$6:E22)&lt;=9,0)</f>
        <v>62</v>
      </c>
      <c r="P22">
        <f>_xlfn.IFS(SUM(C22:E22)&lt;1,"",COUNT($C$6:E22)&gt;9,N22*3+H22,COUNT($C$6:E22)&lt;=9,0)</f>
        <v>627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245</v>
      </c>
      <c r="W22">
        <f>IF(COUNT(C22:E22)&lt;1,0,IF(COUNT($C$6:E22)&gt;9,D22+N22,0))</f>
        <v>182</v>
      </c>
      <c r="X22">
        <f>IF(COUNT(C22:E22)&lt;1,0,IF(COUNT($C$6:E22)&gt;9,E22+N22,0))</f>
        <v>200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174</v>
      </c>
      <c r="D23">
        <v>127</v>
      </c>
      <c r="E23">
        <v>155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456</v>
      </c>
      <c r="I23">
        <f t="shared" si="5"/>
        <v>152</v>
      </c>
      <c r="J23">
        <f>_xlfn.IFS(SUM(C23:E23)&lt;1,"",SUM(C23:E23)&gt;=1,SUM($C$6:E23))</f>
        <v>8165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160</v>
      </c>
      <c r="M23">
        <f>IF(COUNT($C$6:E23)&gt;=1,TRUNC(SUM($C$6:E23)/COUNT($C$6:E23)),0)</f>
        <v>160</v>
      </c>
      <c r="N23">
        <f>IF(COUNT($C$6:E23)&lt;=6,0,TRUNC((230-M22)*0.9))</f>
        <v>63</v>
      </c>
      <c r="O23">
        <f>_xlfn.IFS(SUM(C23:E23)&lt;1,"",COUNT($C$6:E23)&gt;9,TRUNC((230-M22)*(0.9)),COUNT($C$6:E23)&lt;=9,0)</f>
        <v>63</v>
      </c>
      <c r="P23">
        <f>_xlfn.IFS(SUM(C23:E23)&lt;1,"",COUNT($C$6:E23)&gt;9,N23*3+H23,COUNT($C$6:E23)&lt;=9,0)</f>
        <v>645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237</v>
      </c>
      <c r="W23">
        <f>IF(COUNT(C23:E23)&lt;1,0,IF(COUNT($C$6:E23)&gt;9,D23+N23,0))</f>
        <v>190</v>
      </c>
      <c r="X23">
        <f>IF(COUNT(C23:E23)&lt;1,0,IF(COUNT($C$6:E23)&gt;9,E23+N23,0))</f>
        <v>218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149</v>
      </c>
      <c r="D24">
        <v>147</v>
      </c>
      <c r="E24">
        <v>165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461</v>
      </c>
      <c r="I24">
        <f t="shared" si="5"/>
        <v>153</v>
      </c>
      <c r="J24">
        <f>_xlfn.IFS(SUM(C24:E24)&lt;1,"",SUM(C24:E24)&gt;=1,SUM($C$6:E24))</f>
        <v>8626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159</v>
      </c>
      <c r="M24">
        <f>IF(COUNT($C$6:E24)&gt;=1,TRUNC(SUM($C$6:E24)/COUNT($C$6:E24)),0)</f>
        <v>159</v>
      </c>
      <c r="N24">
        <f>IF(COUNT($C$6:E24)&lt;=6,0,TRUNC((230-M23)*0.9))</f>
        <v>63</v>
      </c>
      <c r="O24">
        <f>_xlfn.IFS(SUM(C24:E24)&lt;1,"",COUNT($C$6:E24)&gt;9,TRUNC((230-M23)*(0.9)),COUNT($C$6:E24)&lt;=9,0)</f>
        <v>63</v>
      </c>
      <c r="P24">
        <f>_xlfn.IFS(SUM(C24:E24)&lt;1,"",COUNT($C$6:E24)&gt;9,N24*3+H24,COUNT($C$6:E24)&lt;=9,0)</f>
        <v>650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212</v>
      </c>
      <c r="W24">
        <f>IF(COUNT(C24:E24)&lt;1,0,IF(COUNT($C$6:E24)&gt;9,D24+N24,0))</f>
        <v>210</v>
      </c>
      <c r="X24">
        <f>IF(COUNT(C24:E24)&lt;1,0,IF(COUNT($C$6:E24)&gt;9,E24+N24,0))</f>
        <v>228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168</v>
      </c>
      <c r="D25">
        <v>131</v>
      </c>
      <c r="E25">
        <v>172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471</v>
      </c>
      <c r="I25">
        <f t="shared" si="5"/>
        <v>157</v>
      </c>
      <c r="J25">
        <f>_xlfn.IFS(SUM(C25:E25)&lt;1,"",SUM(C25:E25)&gt;=1,SUM($C$6:E25))</f>
        <v>9097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159</v>
      </c>
      <c r="M25">
        <f>IF(COUNT($C$6:E25)&gt;=1,TRUNC(SUM($C$6:E25)/COUNT($C$6:E25)),0)</f>
        <v>159</v>
      </c>
      <c r="N25">
        <f>IF(COUNT($C$6:E25)&lt;=6,0,TRUNC((230-M24)*0.9))</f>
        <v>63</v>
      </c>
      <c r="O25">
        <f>_xlfn.IFS(SUM(C25:E25)&lt;1,"",COUNT($C$6:E25)&gt;9,TRUNC((230-M24)*(0.9)),COUNT($C$6:E25)&lt;=9,0)</f>
        <v>63</v>
      </c>
      <c r="P25">
        <f>_xlfn.IFS(SUM(C25:E25)&lt;1,"",COUNT($C$6:E25)&gt;9,N25*3+H25,COUNT($C$6:E25)&lt;=9,0)</f>
        <v>660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231</v>
      </c>
      <c r="W25">
        <f>IF(COUNT(C25:E25)&lt;1,0,IF(COUNT($C$6:E25)&gt;9,D25+N25,0))</f>
        <v>194</v>
      </c>
      <c r="X25">
        <f>IF(COUNT(C25:E25)&lt;1,0,IF(COUNT($C$6:E25)&gt;9,E25+N25,0))</f>
        <v>235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171</v>
      </c>
      <c r="D26">
        <v>166</v>
      </c>
      <c r="E26">
        <v>155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492</v>
      </c>
      <c r="I26">
        <f t="shared" si="5"/>
        <v>164</v>
      </c>
      <c r="J26">
        <f>_xlfn.IFS(SUM(C26:E26)&lt;1,"",SUM(C26:E26)&gt;=1,SUM($C$6:E26))</f>
        <v>9589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159</v>
      </c>
      <c r="M26">
        <f>IF(COUNT($C$6:E26)&gt;=1,TRUNC(SUM($C$6:E26)/COUNT($C$6:E26)),0)</f>
        <v>159</v>
      </c>
      <c r="N26">
        <f>IF(COUNT($C$6:E26)&lt;=6,0,TRUNC((230-M25)*0.9))</f>
        <v>63</v>
      </c>
      <c r="O26">
        <f>_xlfn.IFS(SUM(C26:E26)&lt;1,"",COUNT($C$6:E26)&gt;9,TRUNC((230-M25)*(0.9)),COUNT($C$6:E26)&lt;=9,0)</f>
        <v>63</v>
      </c>
      <c r="P26">
        <f>_xlfn.IFS(SUM(C26:E26)&lt;1,"",COUNT($C$6:E26)&gt;9,N26*3+H26,COUNT($C$6:E26)&lt;=9,0)</f>
        <v>681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234</v>
      </c>
      <c r="W26">
        <f>IF(COUNT(C26:E26)&lt;1,0,IF(COUNT($C$6:E26)&gt;9,D26+N26,0))</f>
        <v>229</v>
      </c>
      <c r="X26">
        <f>IF(COUNT(C26:E26)&lt;1,0,IF(COUNT($C$6:E26)&gt;9,E26+N26,0))</f>
        <v>218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153</v>
      </c>
      <c r="D27">
        <v>143</v>
      </c>
      <c r="E27">
        <v>151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447</v>
      </c>
      <c r="I27">
        <f t="shared" si="5"/>
        <v>149</v>
      </c>
      <c r="J27">
        <f>_xlfn.IFS(SUM(C27:E27)&lt;1,"",SUM(C27:E27)&gt;=1,SUM($C$6:E27))</f>
        <v>10036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159</v>
      </c>
      <c r="M27">
        <f>IF(COUNT($C$6:E27)&gt;=1,TRUNC(SUM($C$6:E27)/COUNT($C$6:E27)),0)</f>
        <v>159</v>
      </c>
      <c r="N27">
        <f>IF(COUNT($C$6:E27)&lt;=6,0,TRUNC((230-M26)*0.9))</f>
        <v>63</v>
      </c>
      <c r="O27">
        <f>_xlfn.IFS(SUM(C27:E27)&lt;1,"",COUNT($C$6:E27)&gt;9,TRUNC((230-M26)*(0.9)),COUNT($C$6:E27)&lt;=9,0)</f>
        <v>63</v>
      </c>
      <c r="P27">
        <f>_xlfn.IFS(SUM(C27:E27)&lt;1,"",COUNT($C$6:E27)&gt;9,N27*3+H27,COUNT($C$6:E27)&lt;=9,0)</f>
        <v>636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216</v>
      </c>
      <c r="W27">
        <f>IF(COUNT(C27:E27)&lt;1,0,IF(COUNT($C$6:E27)&gt;9,D27+N27,0))</f>
        <v>206</v>
      </c>
      <c r="X27">
        <f>IF(COUNT(C27:E27)&lt;1,0,IF(COUNT($C$6:E27)&gt;9,E27+N27,0))</f>
        <v>214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143</v>
      </c>
      <c r="D28">
        <v>195</v>
      </c>
      <c r="E28">
        <v>172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510</v>
      </c>
      <c r="I28">
        <f t="shared" si="5"/>
        <v>170</v>
      </c>
      <c r="J28">
        <f>_xlfn.IFS(SUM(C28:E28)&lt;1,"",SUM(C28:E28)&gt;=1,SUM($C$6:E28))</f>
        <v>10546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159</v>
      </c>
      <c r="M28">
        <f>IF(COUNT($C$6:E28)&gt;=1,TRUNC(SUM($C$6:E28)/COUNT($C$6:E28)),0)</f>
        <v>159</v>
      </c>
      <c r="N28">
        <f>IF(COUNT($C$6:E28)&lt;=6,0,TRUNC((230-M27)*0.9))</f>
        <v>63</v>
      </c>
      <c r="O28">
        <f>_xlfn.IFS(SUM(C28:E28)&lt;1,"",COUNT($C$6:E28)&gt;9,TRUNC((230-M27)*(0.9)),COUNT($C$6:E28)&lt;=9,0)</f>
        <v>63</v>
      </c>
      <c r="P28">
        <f>_xlfn.IFS(SUM(C28:E28)&lt;1,"",COUNT($C$6:E28)&gt;9,N28*3+H28,COUNT($C$6:E28)&lt;=9,0)</f>
        <v>699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206</v>
      </c>
      <c r="W28">
        <f>IF(COUNT(C28:E28)&lt;1,0,IF(COUNT($C$6:E28)&gt;9,D28+N28,0))</f>
        <v>258</v>
      </c>
      <c r="X28">
        <f>IF(COUNT(C28:E28)&lt;1,0,IF(COUNT($C$6:E28)&gt;9,E28+N28,0))</f>
        <v>235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156</v>
      </c>
      <c r="D29">
        <v>160</v>
      </c>
      <c r="E29">
        <v>126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442</v>
      </c>
      <c r="I29">
        <f t="shared" si="5"/>
        <v>147</v>
      </c>
      <c r="J29">
        <f>_xlfn.IFS(SUM(C29:E29)&lt;1,"",SUM(C29:E29)&gt;=1,SUM($C$6:E29))</f>
        <v>10988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159</v>
      </c>
      <c r="M29">
        <f>IF(COUNT($C$6:E29)&gt;=1,TRUNC(SUM($C$6:E29)/COUNT($C$6:E29)),0)</f>
        <v>159</v>
      </c>
      <c r="N29">
        <f>IF(COUNT($C$6:E29)&lt;=6,0,TRUNC((230-M28)*0.9))</f>
        <v>63</v>
      </c>
      <c r="O29">
        <f>_xlfn.IFS(SUM(C29:E29)&lt;1,"",COUNT($C$6:E29)&gt;9,TRUNC((230-M28)*(0.9)),COUNT($C$6:E29)&lt;=9,0)</f>
        <v>63</v>
      </c>
      <c r="P29">
        <f>_xlfn.IFS(SUM(C29:E29)&lt;1,"",COUNT($C$6:E29)&gt;9,N29*3+H29,COUNT($C$6:E29)&lt;=9,0)</f>
        <v>631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219</v>
      </c>
      <c r="W29">
        <f>IF(COUNT(C29:E29)&lt;1,0,IF(COUNT($C$6:E29)&gt;9,D29+N29,0))</f>
        <v>223</v>
      </c>
      <c r="X29">
        <f>IF(COUNT(C29:E29)&lt;1,0,IF(COUNT($C$6:E29)&gt;9,E29+N29,0))</f>
        <v>189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128</v>
      </c>
      <c r="D30">
        <v>180</v>
      </c>
      <c r="E30">
        <v>175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483</v>
      </c>
      <c r="I30">
        <f t="shared" si="5"/>
        <v>161</v>
      </c>
      <c r="J30">
        <f>_xlfn.IFS(SUM(C30:E30)&lt;1,"",SUM(C30:E30)&gt;=1,SUM($C$6:E30))</f>
        <v>11471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159</v>
      </c>
      <c r="M30">
        <f>IF(COUNT($C$6:E30)&gt;=1,TRUNC(SUM($C$6:E30)/COUNT($C$6:E30)),0)</f>
        <v>159</v>
      </c>
      <c r="N30">
        <f>IF(COUNT($C$6:E30)&lt;=6,0,TRUNC((230-M29)*0.9))</f>
        <v>63</v>
      </c>
      <c r="O30">
        <f>_xlfn.IFS(SUM(C30:E30)&lt;1,"",COUNT($C$6:E30)&gt;9,TRUNC((230-M29)*(0.9)),COUNT($C$6:E30)&lt;=9,0)</f>
        <v>63</v>
      </c>
      <c r="P30">
        <f>_xlfn.IFS(SUM(C30:E30)&lt;1,"",COUNT($C$6:E30)&gt;9,N30*3+H30,COUNT($C$6:E30)&lt;=9,0)</f>
        <v>672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191</v>
      </c>
      <c r="W30">
        <f>IF(COUNT(C30:E30)&lt;1,0,IF(COUNT($C$6:E30)&gt;9,D30+N30,0))</f>
        <v>243</v>
      </c>
      <c r="X30">
        <f>IF(COUNT(C30:E30)&lt;1,0,IF(COUNT($C$6:E30)&gt;9,E30+N30,0))</f>
        <v>238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177</v>
      </c>
      <c r="D31">
        <v>179</v>
      </c>
      <c r="E31">
        <v>201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557</v>
      </c>
      <c r="I31">
        <f t="shared" si="5"/>
        <v>185</v>
      </c>
      <c r="J31">
        <f>_xlfn.IFS(SUM(C31:E31)&lt;1,"",SUM(C31:E31)&gt;=1,SUM($C$6:E31))</f>
        <v>12028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160</v>
      </c>
      <c r="M31">
        <f>IF(COUNT($C$6:E31)&gt;=1,TRUNC(SUM($C$6:E31)/COUNT($C$6:E31)),0)</f>
        <v>160</v>
      </c>
      <c r="N31">
        <f>IF(COUNT($C$6:E31)&lt;=6,0,TRUNC((230-M30)*0.9))</f>
        <v>63</v>
      </c>
      <c r="O31">
        <f>_xlfn.IFS(SUM(C31:E31)&lt;1,"",COUNT($C$6:E31)&gt;9,TRUNC((230-M30)*(0.9)),COUNT($C$6:E31)&lt;=9,0)</f>
        <v>63</v>
      </c>
      <c r="P31">
        <f>_xlfn.IFS(SUM(C31:E31)&lt;1,"",COUNT($C$6:E31)&gt;9,N31*3+H31,COUNT($C$6:E31)&lt;=9,0)</f>
        <v>746</v>
      </c>
      <c r="Q31">
        <f t="shared" si="1"/>
        <v>557</v>
      </c>
      <c r="R31" t="str">
        <f t="shared" si="2"/>
        <v xml:space="preserve"> </v>
      </c>
      <c r="S31">
        <f>IF(COUNT($C$6:E31)&gt;9,IF(P31=MAX($P$6:$P$35),P31," "),"")</f>
        <v>746</v>
      </c>
      <c r="T31" t="str">
        <f t="shared" si="3"/>
        <v xml:space="preserve"> </v>
      </c>
      <c r="V31">
        <f>IF(COUNT(C31:E31)&lt;1,0,IF(COUNT($C$6:E31)&gt;9,C31+N31,0))</f>
        <v>240</v>
      </c>
      <c r="W31">
        <f>IF(COUNT(C31:E31)&lt;1,0,IF(COUNT($C$6:E31)&gt;9,D31+N31,0))</f>
        <v>242</v>
      </c>
      <c r="X31">
        <f>IF(COUNT(C31:E31)&lt;1,0,IF(COUNT($C$6:E31)&gt;9,E31+N31,0))</f>
        <v>264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138</v>
      </c>
      <c r="D32">
        <v>157</v>
      </c>
      <c r="E32">
        <v>192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487</v>
      </c>
      <c r="I32">
        <f t="shared" si="5"/>
        <v>162</v>
      </c>
      <c r="J32">
        <f>_xlfn.IFS(SUM(C32:E32)&lt;1,"",SUM(C32:E32)&gt;=1,SUM($C$6:E32))</f>
        <v>12515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160</v>
      </c>
      <c r="M32">
        <f>IF(COUNT($C$6:E32)&gt;=1,TRUNC(SUM($C$6:E32)/COUNT($C$6:E32)),0)</f>
        <v>160</v>
      </c>
      <c r="N32">
        <f>IF(COUNT($C$6:E32)&lt;=6,0,TRUNC((230-M31)*0.9))</f>
        <v>63</v>
      </c>
      <c r="O32">
        <f>_xlfn.IFS(SUM(C32:E32)&lt;1,"",COUNT($C$6:E32)&gt;9,TRUNC((230-M31)*(0.9)),COUNT($C$6:E32)&lt;=9,0)</f>
        <v>63</v>
      </c>
      <c r="P32">
        <f>_xlfn.IFS(SUM(C32:E32)&lt;1,"",COUNT($C$6:E32)&gt;9,N32*3+H32,COUNT($C$6:E32)&lt;=9,0)</f>
        <v>676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201</v>
      </c>
      <c r="W32">
        <f>IF(COUNT(C32:E32)&lt;1,0,IF(COUNT($C$6:E32)&gt;9,D32+N32,0))</f>
        <v>220</v>
      </c>
      <c r="X32">
        <f>IF(COUNT(C32:E32)&lt;1,0,IF(COUNT($C$6:E32)&gt;9,E32+N32,0))</f>
        <v>255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148</v>
      </c>
      <c r="D33">
        <v>119</v>
      </c>
      <c r="E33">
        <v>173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440</v>
      </c>
      <c r="I33">
        <f t="shared" si="5"/>
        <v>146</v>
      </c>
      <c r="J33">
        <f>_xlfn.IFS(SUM(C33:E33)&lt;1,"",SUM(C33:E33)&gt;=1,SUM($C$6:E33))</f>
        <v>12955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159</v>
      </c>
      <c r="M33">
        <f>IF(COUNT($C$6:E33)&gt;=1,TRUNC(SUM($C$6:E33)/COUNT($C$6:E33)),0)</f>
        <v>159</v>
      </c>
      <c r="N33">
        <f>IF(COUNT($C$6:E33)&lt;=6,0,TRUNC((230-M32)*0.9))</f>
        <v>63</v>
      </c>
      <c r="O33">
        <f>_xlfn.IFS(SUM(C33:E33)&lt;1,"",COUNT($C$6:E33)&gt;9,TRUNC((230-M32)*(0.9)),COUNT($C$6:E33)&lt;=9,0)</f>
        <v>63</v>
      </c>
      <c r="P33">
        <f>_xlfn.IFS(SUM(C33:E33)&lt;1,"",COUNT($C$6:E33)&gt;9,N33*3+H33,COUNT($C$6:E33)&lt;=9,0)</f>
        <v>629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211</v>
      </c>
      <c r="W33">
        <f>IF(COUNT(C33:E33)&lt;1,0,IF(COUNT($C$6:E33)&gt;9,D33+N33,0))</f>
        <v>182</v>
      </c>
      <c r="X33">
        <f>IF(COUNT(C33:E33)&lt;1,0,IF(COUNT($C$6:E33)&gt;9,E33+N33,0))</f>
        <v>236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136</v>
      </c>
      <c r="D34">
        <v>138</v>
      </c>
      <c r="E34">
        <v>146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420</v>
      </c>
      <c r="I34">
        <f t="shared" si="5"/>
        <v>140</v>
      </c>
      <c r="J34">
        <f>_xlfn.IFS(SUM(C34:E34)&lt;1,"",SUM(C34:E34)&gt;=1,SUM($C$6:E34))</f>
        <v>13375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159</v>
      </c>
      <c r="M34">
        <f>IF(COUNT($C$6:E34)&gt;=1,TRUNC(SUM($C$6:E34)/COUNT($C$6:E34)),0)</f>
        <v>159</v>
      </c>
      <c r="N34">
        <f>IF(COUNT($C$6:E34)&lt;=6,0,TRUNC((230-M33)*0.9))</f>
        <v>63</v>
      </c>
      <c r="O34">
        <f>_xlfn.IFS(SUM(C34:E34)&lt;1,"",COUNT($C$6:E34)&gt;9,TRUNC((230-M33)*(0.9)),COUNT($C$6:E34)&lt;=9,0)</f>
        <v>63</v>
      </c>
      <c r="P34">
        <f>_xlfn.IFS(SUM(C34:E34)&lt;1,"",COUNT($C$6:E34)&gt;9,N34*3+H34,COUNT($C$6:E34)&lt;=9,0)</f>
        <v>609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199</v>
      </c>
      <c r="W34">
        <f>IF(COUNT(C34:E34)&lt;1,0,IF(COUNT($C$6:E34)&gt;9,D34+N34,0))</f>
        <v>201</v>
      </c>
      <c r="X34">
        <f>IF(COUNT(C34:E34)&lt;1,0,IF(COUNT($C$6:E34)&gt;9,E34+N34,0))</f>
        <v>209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179</v>
      </c>
      <c r="D35">
        <v>173</v>
      </c>
      <c r="E35">
        <v>147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499</v>
      </c>
      <c r="I35">
        <f t="shared" si="5"/>
        <v>166</v>
      </c>
      <c r="J35">
        <f>_xlfn.IFS(SUM(C35:E35)&lt;1,"",SUM(C35:E35)&gt;=1,SUM($C$6:E35))</f>
        <v>13874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159</v>
      </c>
      <c r="M35">
        <f>IF(COUNT($C$6:E35)&gt;=1,TRUNC(SUM($C$6:E35)/COUNT($C$6:E35)),0)</f>
        <v>159</v>
      </c>
      <c r="N35">
        <f>IF(COUNT($C$6:E35)&lt;=6,0,TRUNC((230-M34)*0.9))</f>
        <v>63</v>
      </c>
      <c r="O35">
        <f>_xlfn.IFS(SUM(C35:E35)&lt;1,"",COUNT($C$6:E35)&gt;9,TRUNC((230-M34)*(0.9)),COUNT($C$6:E35)&lt;=9,0)</f>
        <v>63</v>
      </c>
      <c r="P35">
        <f>_xlfn.IFS(SUM(C35:E35)&lt;1,"",COUNT($C$6:E35)&gt;9,N35*3+H35,COUNT($C$6:E35)&lt;=9,0)</f>
        <v>688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242</v>
      </c>
      <c r="W35">
        <f>IF(COUNT(C35:E35)&lt;1,0,IF(COUNT($C$6:E35)&gt;9,D35+N35,0))</f>
        <v>236</v>
      </c>
      <c r="X35">
        <f>IF(COUNT(C35:E35)&lt;1,0,IF(COUNT($C$6:E35)&gt;9,E35+N35,0))</f>
        <v>210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158.79310344827587</v>
      </c>
      <c r="D36" s="2">
        <f>(IF(COUNT(D6:D35)=0," ",(SUM(D6:D35))/COUNT(D6:D35)))</f>
        <v>161.89655172413794</v>
      </c>
      <c r="E36" s="2">
        <f>(IF(COUNT(E6:E35)=0," ",(SUM(E6:E35))/COUNT(E6:E35)))</f>
        <v>157.72413793103448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A59D-DC03-4914-9D1A-6A045452C3E4}">
  <sheetPr codeName="Sheet66"/>
  <dimension ref="A1:AC36"/>
  <sheetViews>
    <sheetView topLeftCell="A13"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9" customWidth="1"/>
    <col min="21" max="21" width="6" hidden="1" customWidth="1"/>
    <col min="22" max="22" width="4.7109375" hidden="1" customWidth="1"/>
    <col min="23" max="23" width="4.42578125" hidden="1" customWidth="1"/>
    <col min="24" max="24" width="4.5703125" hidden="1" customWidth="1"/>
    <col min="25" max="25" width="6.42578125" hidden="1" customWidth="1"/>
    <col min="26" max="26" width="5.42578125" hidden="1" customWidth="1"/>
    <col min="27" max="27" width="6.28515625" hidden="1" customWidth="1"/>
    <col min="28" max="28" width="6.140625" hidden="1" customWidth="1"/>
    <col min="29" max="29" width="10.28515625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24</v>
      </c>
    </row>
    <row r="3" spans="1:29" x14ac:dyDescent="0.2">
      <c r="A3" t="s">
        <v>45</v>
      </c>
      <c r="B3" s="3" t="s">
        <v>80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166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234</v>
      </c>
      <c r="W5">
        <f>MAX(V6:X35)</f>
        <v>293</v>
      </c>
    </row>
    <row r="6" spans="1:29" x14ac:dyDescent="0.2">
      <c r="A6" t="s">
        <v>7</v>
      </c>
      <c r="B6" s="7">
        <f>Calendar!B6</f>
        <v>43348</v>
      </c>
      <c r="C6">
        <v>161</v>
      </c>
      <c r="D6">
        <v>159</v>
      </c>
      <c r="E6">
        <v>142</v>
      </c>
      <c r="H6">
        <f t="shared" ref="H6:H35" si="0">IF(COUNT(C6:E6)&lt;1," ",SUM(C6:E6))</f>
        <v>462</v>
      </c>
      <c r="I6">
        <f>IF(COUNT(C6:E6)&lt;1," ",TRUNC(H6/COUNT(C6:E6)))</f>
        <v>154</v>
      </c>
      <c r="J6">
        <f>_xlfn.IFS(SUM(C6:E6)&lt;1,"",SUM(C6:E6)&gt;=1,SUM($C$6:E6))</f>
        <v>462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166</v>
      </c>
      <c r="M6">
        <f>IF(COUNT($C$6:E6)&gt;=1,TRUNC(SUM($C$6:E6)/COUNT($C$6:E6)),0)</f>
        <v>154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202</v>
      </c>
      <c r="D7">
        <v>168</v>
      </c>
      <c r="E7">
        <v>158</v>
      </c>
      <c r="H7">
        <f t="shared" si="0"/>
        <v>528</v>
      </c>
      <c r="I7">
        <f t="shared" ref="I7:I35" si="5">IF(COUNT(C7:E7)&lt;1," ",TRUNC(H7/COUNT(C7:E7)))</f>
        <v>176</v>
      </c>
      <c r="J7">
        <f>_xlfn.IFS(SUM(C7:E7)&lt;1,"",SUM(C7:E7)&gt;=1,SUM($C$6:E7))</f>
        <v>990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166</v>
      </c>
      <c r="M7">
        <f>IF(COUNT($C$6:E7)&gt;=1,TRUNC(SUM($C$6:E7)/COUNT($C$6:E7)),0)</f>
        <v>165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191</v>
      </c>
      <c r="D8">
        <v>168</v>
      </c>
      <c r="E8">
        <v>144</v>
      </c>
      <c r="H8">
        <f t="shared" si="0"/>
        <v>503</v>
      </c>
      <c r="I8">
        <f t="shared" si="5"/>
        <v>167</v>
      </c>
      <c r="J8">
        <f>_xlfn.IFS(SUM(C8:E8)&lt;1,"",SUM(C8:E8)&gt;=1,SUM($C$6:E8))</f>
        <v>1493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166</v>
      </c>
      <c r="M8">
        <f>IF(COUNT($C$6:E8)&gt;=1,TRUNC(SUM($C$6:E8)/COUNT($C$6:E8)),0)</f>
        <v>165</v>
      </c>
      <c r="N8">
        <f>IF(COUNT($C$6:E8)&lt;=6,0,TRUNC((230-M7)*0.9))</f>
        <v>58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169</v>
      </c>
      <c r="D9">
        <v>199</v>
      </c>
      <c r="E9">
        <v>150</v>
      </c>
      <c r="H9">
        <f t="shared" si="0"/>
        <v>518</v>
      </c>
      <c r="I9">
        <f t="shared" si="5"/>
        <v>172</v>
      </c>
      <c r="J9">
        <f>_xlfn.IFS(SUM(C9:E9)&lt;1,"",SUM(C9:E9)&gt;=1,SUM($C$6:E9))</f>
        <v>2011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167</v>
      </c>
      <c r="M9">
        <f>IF(COUNT($C$6:E9)&gt;=1,TRUNC(SUM($C$6:E9)/COUNT($C$6:E9)),0)</f>
        <v>167</v>
      </c>
      <c r="N9">
        <f>IF(COUNT($C$6:E9)&lt;=6,0,TRUNC((230-M8)*0.9))</f>
        <v>58</v>
      </c>
      <c r="O9">
        <f>_xlfn.IFS(SUM(C9:E9)&lt;1,"",COUNT($C$6:E9)&gt;9,TRUNC((230-M8)*(0.9)),COUNT($C$6:E9)&lt;=9,0)</f>
        <v>58</v>
      </c>
      <c r="P9">
        <f>_xlfn.IFS(SUM(C9:E9)&lt;1,"",COUNT($C$6:E9)&gt;9,N9*3+H9,COUNT($C$6:E9)&lt;=9,0)</f>
        <v>692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227</v>
      </c>
      <c r="W9">
        <f>IF(COUNT(C9:E9)&lt;1,0,IF(COUNT($C$6:E9)&gt;9,D9+N9,0))</f>
        <v>257</v>
      </c>
      <c r="X9">
        <f>IF(COUNT(C9:E9)&lt;1,0,IF(COUNT($C$6:E9)&gt;9,E9+N9,0))</f>
        <v>208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213</v>
      </c>
      <c r="D10">
        <v>163</v>
      </c>
      <c r="E10">
        <v>191</v>
      </c>
      <c r="F10" t="str">
        <f>IF(COUNT(C10:E10)&lt;1," ",IF(AND(C10&gt;M9,D10&gt;M9,E10&gt;M9,COUNT($C$6:E9)&gt;=12),"*"," "))</f>
        <v xml:space="preserve"> </v>
      </c>
      <c r="H10">
        <f t="shared" si="0"/>
        <v>567</v>
      </c>
      <c r="I10">
        <f t="shared" si="5"/>
        <v>189</v>
      </c>
      <c r="J10">
        <f>_xlfn.IFS(SUM(C10:E10)&lt;1,"",SUM(C10:E10)&gt;=1,SUM($C$6:E10))</f>
        <v>2578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171</v>
      </c>
      <c r="M10">
        <f>IF(COUNT($C$6:E10)&gt;=1,TRUNC(SUM($C$6:E10)/COUNT($C$6:E10)),0)</f>
        <v>171</v>
      </c>
      <c r="N10">
        <f>IF(COUNT($C$6:E10)&lt;=6,0,TRUNC((230-M9)*0.9))</f>
        <v>56</v>
      </c>
      <c r="O10">
        <f>_xlfn.IFS(SUM(C10:E10)&lt;1,"",COUNT($C$6:E10)&gt;9,TRUNC((230-M9)*(0.9)),COUNT($C$6:E10)&lt;=9,0)</f>
        <v>56</v>
      </c>
      <c r="P10">
        <f>_xlfn.IFS(SUM(C10:E10)&lt;1,"",COUNT($C$6:E10)&gt;9,N10*3+H10,COUNT($C$6:E10)&lt;=9,0)</f>
        <v>735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269</v>
      </c>
      <c r="W10">
        <f>IF(COUNT(C10:E10)&lt;1,0,IF(COUNT($C$6:E10)&gt;9,D10+N10,0))</f>
        <v>219</v>
      </c>
      <c r="X10">
        <f>IF(COUNT(C10:E10)&lt;1,0,IF(COUNT($C$6:E10)&gt;9,E10+N10,0))</f>
        <v>247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153</v>
      </c>
      <c r="D11">
        <v>200</v>
      </c>
      <c r="E11">
        <v>166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519</v>
      </c>
      <c r="I11">
        <f t="shared" si="5"/>
        <v>173</v>
      </c>
      <c r="J11">
        <f>_xlfn.IFS(SUM(C11:E11)&lt;1,"",SUM(C11:E11)&gt;=1,SUM($C$6:E11))</f>
        <v>3097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172</v>
      </c>
      <c r="M11">
        <f>IF(COUNT($C$6:E11)&gt;=1,TRUNC(SUM($C$6:E11)/COUNT($C$6:E11)),0)</f>
        <v>172</v>
      </c>
      <c r="N11">
        <f>IF(COUNT($C$6:E11)&lt;=6,0,TRUNC((230-M10)*0.9))</f>
        <v>53</v>
      </c>
      <c r="O11">
        <f>_xlfn.IFS(SUM(C11:E11)&lt;1,"",COUNT($C$6:E11)&gt;9,TRUNC((230-M10)*(0.9)),COUNT($C$6:E11)&lt;=9,0)</f>
        <v>53</v>
      </c>
      <c r="P11">
        <f>_xlfn.IFS(SUM(C11:E11)&lt;1,"",COUNT($C$6:E11)&gt;9,N11*3+H11,COUNT($C$6:E11)&lt;=9,0)</f>
        <v>678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206</v>
      </c>
      <c r="W11">
        <f>IF(COUNT(C11:E11)&lt;1,0,IF(COUNT($C$6:E11)&gt;9,D11+N11,0))</f>
        <v>253</v>
      </c>
      <c r="X11">
        <f>IF(COUNT(C11:E11)&lt;1,0,IF(COUNT($C$6:E11)&gt;9,E11+N11,0))</f>
        <v>219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148</v>
      </c>
      <c r="D12">
        <v>165</v>
      </c>
      <c r="E12">
        <v>189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502</v>
      </c>
      <c r="I12">
        <f t="shared" si="5"/>
        <v>167</v>
      </c>
      <c r="J12">
        <f>_xlfn.IFS(SUM(C12:E12)&lt;1,"",SUM(C12:E12)&gt;=1,SUM($C$6:E12))</f>
        <v>3599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171</v>
      </c>
      <c r="M12">
        <f>IF(COUNT($C$6:E12)&gt;=1,TRUNC(SUM($C$6:E12)/COUNT($C$6:E12)),0)</f>
        <v>171</v>
      </c>
      <c r="N12">
        <f>IF(COUNT($C$6:E12)&lt;=6,0,TRUNC((230-M11)*0.9))</f>
        <v>52</v>
      </c>
      <c r="O12">
        <f>_xlfn.IFS(SUM(C12:E12)&lt;1,"",COUNT($C$6:E12)&gt;9,TRUNC((230-M11)*(0.9)),COUNT($C$6:E12)&lt;=9,0)</f>
        <v>52</v>
      </c>
      <c r="P12">
        <f>_xlfn.IFS(SUM(C12:E12)&lt;1,"",COUNT($C$6:E12)&gt;9,N12*3+H12,COUNT($C$6:E12)&lt;=9,0)</f>
        <v>658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200</v>
      </c>
      <c r="W12">
        <f>IF(COUNT(C12:E12)&lt;1,0,IF(COUNT($C$6:E12)&gt;9,D12+N12,0))</f>
        <v>217</v>
      </c>
      <c r="X12">
        <f>IF(COUNT(C12:E12)&lt;1,0,IF(COUNT($C$6:E12)&gt;9,E12+N12,0))</f>
        <v>241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193</v>
      </c>
      <c r="D13">
        <v>168</v>
      </c>
      <c r="E13">
        <v>156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517</v>
      </c>
      <c r="I13">
        <f t="shared" si="5"/>
        <v>172</v>
      </c>
      <c r="J13">
        <f>_xlfn.IFS(SUM(C13:E13)&lt;1,"",SUM(C13:E13)&gt;=1,SUM($C$6:E13))</f>
        <v>4116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171</v>
      </c>
      <c r="M13">
        <f>IF(COUNT($C$6:E13)&gt;=1,TRUNC(SUM($C$6:E13)/COUNT($C$6:E13)),0)</f>
        <v>171</v>
      </c>
      <c r="N13">
        <f>IF(COUNT($C$6:E13)&lt;=6,0,TRUNC((230-M12)*0.9))</f>
        <v>53</v>
      </c>
      <c r="O13">
        <f>_xlfn.IFS(SUM(C13:E13)&lt;1,"",COUNT($C$6:E13)&gt;9,TRUNC((230-M12)*(0.9)),COUNT($C$6:E13)&lt;=9,0)</f>
        <v>53</v>
      </c>
      <c r="P13">
        <f>_xlfn.IFS(SUM(C13:E13)&lt;1,"",COUNT($C$6:E13)&gt;9,N13*3+H13,COUNT($C$6:E13)&lt;=9,0)</f>
        <v>676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246</v>
      </c>
      <c r="W13">
        <f>IF(COUNT(C13:E13)&lt;1,0,IF(COUNT($C$6:E13)&gt;9,D13+N13,0))</f>
        <v>221</v>
      </c>
      <c r="X13">
        <f>IF(COUNT(C13:E13)&lt;1,0,IF(COUNT($C$6:E13)&gt;9,E13+N13,0))</f>
        <v>209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161</v>
      </c>
      <c r="D14">
        <v>162</v>
      </c>
      <c r="E14">
        <v>159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482</v>
      </c>
      <c r="I14">
        <f t="shared" si="5"/>
        <v>160</v>
      </c>
      <c r="J14">
        <f>_xlfn.IFS(SUM(C14:E14)&lt;1,"",SUM(C14:E14)&gt;=1,SUM($C$6:E14))</f>
        <v>4598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170</v>
      </c>
      <c r="M14">
        <f>IF(COUNT($C$6:E14)&gt;=1,TRUNC(SUM($C$6:E14)/COUNT($C$6:E14)),0)</f>
        <v>170</v>
      </c>
      <c r="N14">
        <f>IF(COUNT($C$6:E14)&lt;=6,0,TRUNC((230-M13)*0.9))</f>
        <v>53</v>
      </c>
      <c r="O14">
        <f>_xlfn.IFS(SUM(C14:E14)&lt;1,"",COUNT($C$6:E14)&gt;9,TRUNC((230-M13)*(0.9)),COUNT($C$6:E14)&lt;=9,0)</f>
        <v>53</v>
      </c>
      <c r="P14">
        <f>_xlfn.IFS(SUM(C14:E14)&lt;1,"",COUNT($C$6:E14)&gt;9,N14*3+H14,COUNT($C$6:E14)&lt;=9,0)</f>
        <v>641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214</v>
      </c>
      <c r="W14">
        <f>IF(COUNT(C14:E14)&lt;1,0,IF(COUNT($C$6:E14)&gt;9,D14+N14,0))</f>
        <v>215</v>
      </c>
      <c r="X14">
        <f>IF(COUNT(C14:E14)&lt;1,0,IF(COUNT($C$6:E14)&gt;9,E14+N14,0))</f>
        <v>212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166</v>
      </c>
      <c r="D15">
        <v>160</v>
      </c>
      <c r="E15">
        <v>116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442</v>
      </c>
      <c r="I15">
        <f t="shared" si="5"/>
        <v>147</v>
      </c>
      <c r="J15">
        <f>_xlfn.IFS(SUM(C15:E15)&lt;1,"",SUM(C15:E15)&gt;=1,SUM($C$6:E15))</f>
        <v>5040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168</v>
      </c>
      <c r="M15">
        <f>IF(COUNT($C$6:E15)&gt;=1,TRUNC(SUM($C$6:E15)/COUNT($C$6:E15)),0)</f>
        <v>168</v>
      </c>
      <c r="N15">
        <f>IF(COUNT($C$6:E15)&lt;=6,0,TRUNC((230-M14)*0.9))</f>
        <v>54</v>
      </c>
      <c r="O15">
        <f>_xlfn.IFS(SUM(C15:E15)&lt;1,"",COUNT($C$6:E15)&gt;9,TRUNC((230-M14)*(0.9)),COUNT($C$6:E15)&lt;=9,0)</f>
        <v>54</v>
      </c>
      <c r="P15">
        <f>_xlfn.IFS(SUM(C15:E15)&lt;1,"",COUNT($C$6:E15)&gt;9,N15*3+H15,COUNT($C$6:E15)&lt;=9,0)</f>
        <v>604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220</v>
      </c>
      <c r="W15">
        <f>IF(COUNT(C15:E15)&lt;1,0,IF(COUNT($C$6:E15)&gt;9,D15+N15,0))</f>
        <v>214</v>
      </c>
      <c r="X15">
        <f>IF(COUNT(C15:E15)&lt;1,0,IF(COUNT($C$6:E15)&gt;9,E15+N15,0))</f>
        <v>170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146</v>
      </c>
      <c r="D16">
        <v>117</v>
      </c>
      <c r="E16">
        <v>148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411</v>
      </c>
      <c r="I16">
        <f t="shared" si="5"/>
        <v>137</v>
      </c>
      <c r="J16">
        <f>_xlfn.IFS(SUM(C16:E16)&lt;1,"",SUM(C16:E16)&gt;=1,SUM($C$6:E16))</f>
        <v>5451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165</v>
      </c>
      <c r="M16">
        <f>IF(COUNT($C$6:E16)&gt;=1,TRUNC(SUM($C$6:E16)/COUNT($C$6:E16)),0)</f>
        <v>165</v>
      </c>
      <c r="N16">
        <f>IF(COUNT($C$6:E16)&lt;=6,0,TRUNC((230-M15)*0.9))</f>
        <v>55</v>
      </c>
      <c r="O16">
        <f>_xlfn.IFS(SUM(C16:E16)&lt;1,"",COUNT($C$6:E16)&gt;9,TRUNC((230-M15)*(0.9)),COUNT($C$6:E16)&lt;=9,0)</f>
        <v>55</v>
      </c>
      <c r="P16">
        <f>_xlfn.IFS(SUM(C16:E16)&lt;1,"",COUNT($C$6:E16)&gt;9,N16*3+H16,COUNT($C$6:E16)&lt;=9,0)</f>
        <v>576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201</v>
      </c>
      <c r="W16">
        <f>IF(COUNT(C16:E16)&lt;1,0,IF(COUNT($C$6:E16)&gt;9,D16+N16,0))</f>
        <v>172</v>
      </c>
      <c r="X16">
        <f>IF(COUNT(C16:E16)&lt;1,0,IF(COUNT($C$6:E16)&gt;9,E16+N16,0))</f>
        <v>203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165</v>
      </c>
      <c r="D17">
        <v>171</v>
      </c>
      <c r="E17">
        <v>127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463</v>
      </c>
      <c r="I17">
        <f t="shared" si="5"/>
        <v>154</v>
      </c>
      <c r="J17">
        <f>_xlfn.IFS(SUM(C17:E17)&lt;1,"",SUM(C17:E17)&gt;=1,SUM($C$6:E17))</f>
        <v>5914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164</v>
      </c>
      <c r="M17">
        <f>IF(COUNT($C$6:E17)&gt;=1,TRUNC(SUM($C$6:E17)/COUNT($C$6:E17)),0)</f>
        <v>164</v>
      </c>
      <c r="N17">
        <f>IF(COUNT($C$6:E17)&lt;=6,0,TRUNC((230-M16)*0.9))</f>
        <v>58</v>
      </c>
      <c r="O17">
        <f>_xlfn.IFS(SUM(C17:E17)&lt;1,"",COUNT($C$6:E17)&gt;9,TRUNC((230-M16)*(0.9)),COUNT($C$6:E17)&lt;=9,0)</f>
        <v>58</v>
      </c>
      <c r="P17">
        <f>_xlfn.IFS(SUM(C17:E17)&lt;1,"",COUNT($C$6:E17)&gt;9,N17*3+H17,COUNT($C$6:E17)&lt;=9,0)</f>
        <v>637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223</v>
      </c>
      <c r="W17">
        <f>IF(COUNT(C17:E17)&lt;1,0,IF(COUNT($C$6:E17)&gt;9,D17+N17,0))</f>
        <v>229</v>
      </c>
      <c r="X17">
        <f>IF(COUNT(C17:E17)&lt;1,0,IF(COUNT($C$6:E17)&gt;9,E17+N17,0))</f>
        <v>185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164</v>
      </c>
      <c r="N18">
        <f>IF(COUNT($C$6:E18)&lt;=6,0,TRUNC((230-M17)*0.9))</f>
        <v>59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158</v>
      </c>
      <c r="D19">
        <v>135</v>
      </c>
      <c r="E19">
        <v>211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504</v>
      </c>
      <c r="I19">
        <f t="shared" si="5"/>
        <v>168</v>
      </c>
      <c r="J19">
        <f>_xlfn.IFS(SUM(C19:E19)&lt;1,"",SUM(C19:E19)&gt;=1,SUM($C$6:E19))</f>
        <v>6418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164</v>
      </c>
      <c r="M19">
        <f>IF(COUNT($C$6:E19)&gt;=1,TRUNC(SUM($C$6:E19)/COUNT($C$6:E19)),0)</f>
        <v>164</v>
      </c>
      <c r="N19">
        <f>IF(COUNT($C$6:E19)&lt;=6,0,TRUNC((230-M18)*0.9))</f>
        <v>59</v>
      </c>
      <c r="O19">
        <f>_xlfn.IFS(SUM(C19:E19)&lt;1,"",COUNT($C$6:E19)&gt;9,TRUNC((230-M18)*(0.9)),COUNT($C$6:E19)&lt;=9,0)</f>
        <v>59</v>
      </c>
      <c r="P19">
        <f>_xlfn.IFS(SUM(C19:E19)&lt;1,"",COUNT($C$6:E19)&gt;9,N19*3+H19,COUNT($C$6:E19)&lt;=9,0)</f>
        <v>681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217</v>
      </c>
      <c r="W19">
        <f>IF(COUNT(C19:E19)&lt;1,0,IF(COUNT($C$6:E19)&gt;9,D19+N19,0))</f>
        <v>194</v>
      </c>
      <c r="X19">
        <f>IF(COUNT(C19:E19)&lt;1,0,IF(COUNT($C$6:E19)&gt;9,E19+N19,0))</f>
        <v>270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161</v>
      </c>
      <c r="D20">
        <v>171</v>
      </c>
      <c r="E20">
        <v>147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479</v>
      </c>
      <c r="I20">
        <f t="shared" si="5"/>
        <v>159</v>
      </c>
      <c r="J20">
        <f>_xlfn.IFS(SUM(C20:E20)&lt;1,"",SUM(C20:E20)&gt;=1,SUM($C$6:E20))</f>
        <v>6897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164</v>
      </c>
      <c r="M20">
        <f>IF(COUNT($C$6:E20)&gt;=1,TRUNC(SUM($C$6:E20)/COUNT($C$6:E20)),0)</f>
        <v>164</v>
      </c>
      <c r="N20">
        <f>IF(COUNT($C$6:E20)&lt;=6,0,TRUNC((230-M19)*0.9))</f>
        <v>59</v>
      </c>
      <c r="O20">
        <f>_xlfn.IFS(SUM(C20:E20)&lt;1,"",COUNT($C$6:E20)&gt;9,TRUNC((230-M19)*(0.9)),COUNT($C$6:E20)&lt;=9,0)</f>
        <v>59</v>
      </c>
      <c r="P20">
        <f>_xlfn.IFS(SUM(C20:E20)&lt;1,"",COUNT($C$6:E20)&gt;9,N20*3+H20,COUNT($C$6:E20)&lt;=9,0)</f>
        <v>656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220</v>
      </c>
      <c r="W20">
        <f>IF(COUNT(C20:E20)&lt;1,0,IF(COUNT($C$6:E20)&gt;9,D20+N20,0))</f>
        <v>230</v>
      </c>
      <c r="X20">
        <f>IF(COUNT(C20:E20)&lt;1,0,IF(COUNT($C$6:E20)&gt;9,E20+N20,0))</f>
        <v>206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134</v>
      </c>
      <c r="D21">
        <v>170</v>
      </c>
      <c r="E21">
        <v>169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473</v>
      </c>
      <c r="I21">
        <f t="shared" si="5"/>
        <v>157</v>
      </c>
      <c r="J21">
        <f>_xlfn.IFS(SUM(C21:E21)&lt;1,"",SUM(C21:E21)&gt;=1,SUM($C$6:E21))</f>
        <v>7370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163</v>
      </c>
      <c r="M21">
        <f>IF(COUNT($C$6:E21)&gt;=1,TRUNC(SUM($C$6:E21)/COUNT($C$6:E21)),0)</f>
        <v>163</v>
      </c>
      <c r="N21">
        <f>IF(COUNT($C$6:E21)&lt;=6,0,TRUNC((230-M20)*0.9))</f>
        <v>59</v>
      </c>
      <c r="O21">
        <f>_xlfn.IFS(SUM(C21:E21)&lt;1,"",COUNT($C$6:E21)&gt;9,TRUNC((230-M20)*(0.9)),COUNT($C$6:E21)&lt;=9,0)</f>
        <v>59</v>
      </c>
      <c r="P21">
        <f>_xlfn.IFS(SUM(C21:E21)&lt;1,"",COUNT($C$6:E21)&gt;9,N21*3+H21,COUNT($C$6:E21)&lt;=9,0)</f>
        <v>650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193</v>
      </c>
      <c r="W21">
        <f>IF(COUNT(C21:E21)&lt;1,0,IF(COUNT($C$6:E21)&gt;9,D21+N21,0))</f>
        <v>229</v>
      </c>
      <c r="X21">
        <f>IF(COUNT(C21:E21)&lt;1,0,IF(COUNT($C$6:E21)&gt;9,E21+N21,0))</f>
        <v>228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149</v>
      </c>
      <c r="D22">
        <v>215</v>
      </c>
      <c r="E22">
        <v>181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545</v>
      </c>
      <c r="I22">
        <f t="shared" si="5"/>
        <v>181</v>
      </c>
      <c r="J22">
        <f>_xlfn.IFS(SUM(C22:E22)&lt;1,"",SUM(C22:E22)&gt;=1,SUM($C$6:E22))</f>
        <v>7915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164</v>
      </c>
      <c r="M22">
        <f>IF(COUNT($C$6:E22)&gt;=1,TRUNC(SUM($C$6:E22)/COUNT($C$6:E22)),0)</f>
        <v>164</v>
      </c>
      <c r="N22">
        <f>IF(COUNT($C$6:E22)&lt;=6,0,TRUNC((230-M21)*0.9))</f>
        <v>60</v>
      </c>
      <c r="O22">
        <f>_xlfn.IFS(SUM(C22:E22)&lt;1,"",COUNT($C$6:E22)&gt;9,TRUNC((230-M21)*(0.9)),COUNT($C$6:E22)&lt;=9,0)</f>
        <v>60</v>
      </c>
      <c r="P22">
        <f>_xlfn.IFS(SUM(C22:E22)&lt;1,"",COUNT($C$6:E22)&gt;9,N22*3+H22,COUNT($C$6:E22)&lt;=9,0)</f>
        <v>725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209</v>
      </c>
      <c r="W22">
        <f>IF(COUNT(C22:E22)&lt;1,0,IF(COUNT($C$6:E22)&gt;9,D22+N22,0))</f>
        <v>275</v>
      </c>
      <c r="X22">
        <f>IF(COUNT(C22:E22)&lt;1,0,IF(COUNT($C$6:E22)&gt;9,E22+N22,0))</f>
        <v>241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234</v>
      </c>
      <c r="D23">
        <v>163</v>
      </c>
      <c r="E23">
        <v>113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510</v>
      </c>
      <c r="I23">
        <f t="shared" si="5"/>
        <v>170</v>
      </c>
      <c r="J23">
        <f>_xlfn.IFS(SUM(C23:E23)&lt;1,"",SUM(C23:E23)&gt;=1,SUM($C$6:E23))</f>
        <v>8425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165</v>
      </c>
      <c r="M23">
        <f>IF(COUNT($C$6:E23)&gt;=1,TRUNC(SUM($C$6:E23)/COUNT($C$6:E23)),0)</f>
        <v>165</v>
      </c>
      <c r="N23">
        <f>IF(COUNT($C$6:E23)&lt;=6,0,TRUNC((230-M22)*0.9))</f>
        <v>59</v>
      </c>
      <c r="O23">
        <f>_xlfn.IFS(SUM(C23:E23)&lt;1,"",COUNT($C$6:E23)&gt;9,TRUNC((230-M22)*(0.9)),COUNT($C$6:E23)&lt;=9,0)</f>
        <v>59</v>
      </c>
      <c r="P23">
        <f>_xlfn.IFS(SUM(C23:E23)&lt;1,"",COUNT($C$6:E23)&gt;9,N23*3+H23,COUNT($C$6:E23)&lt;=9,0)</f>
        <v>687</v>
      </c>
      <c r="Q23" t="str">
        <f t="shared" si="1"/>
        <v xml:space="preserve"> </v>
      </c>
      <c r="R23">
        <f t="shared" si="2"/>
        <v>234</v>
      </c>
      <c r="S23" t="str">
        <f>IF(COUNT($C$6:E23)&gt;9,IF(P23=MAX($P$6:$P$35),P23," "),"")</f>
        <v xml:space="preserve"> </v>
      </c>
      <c r="T23">
        <f t="shared" si="3"/>
        <v>293</v>
      </c>
      <c r="V23">
        <f>IF(COUNT(C23:E23)&lt;1,0,IF(COUNT($C$6:E23)&gt;9,C23+N23,0))</f>
        <v>293</v>
      </c>
      <c r="W23">
        <f>IF(COUNT(C23:E23)&lt;1,0,IF(COUNT($C$6:E23)&gt;9,D23+N23,0))</f>
        <v>222</v>
      </c>
      <c r="X23">
        <f>IF(COUNT(C23:E23)&lt;1,0,IF(COUNT($C$6:E23)&gt;9,E23+N23,0))</f>
        <v>172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139</v>
      </c>
      <c r="D24">
        <v>137</v>
      </c>
      <c r="E24">
        <v>198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474</v>
      </c>
      <c r="I24">
        <f t="shared" si="5"/>
        <v>158</v>
      </c>
      <c r="J24">
        <f>_xlfn.IFS(SUM(C24:E24)&lt;1,"",SUM(C24:E24)&gt;=1,SUM($C$6:E24))</f>
        <v>8899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164</v>
      </c>
      <c r="M24">
        <f>IF(COUNT($C$6:E24)&gt;=1,TRUNC(SUM($C$6:E24)/COUNT($C$6:E24)),0)</f>
        <v>164</v>
      </c>
      <c r="N24">
        <f>IF(COUNT($C$6:E24)&lt;=6,0,TRUNC((230-M23)*0.9))</f>
        <v>58</v>
      </c>
      <c r="O24">
        <f>_xlfn.IFS(SUM(C24:E24)&lt;1,"",COUNT($C$6:E24)&gt;9,TRUNC((230-M23)*(0.9)),COUNT($C$6:E24)&lt;=9,0)</f>
        <v>58</v>
      </c>
      <c r="P24">
        <f>_xlfn.IFS(SUM(C24:E24)&lt;1,"",COUNT($C$6:E24)&gt;9,N24*3+H24,COUNT($C$6:E24)&lt;=9,0)</f>
        <v>648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197</v>
      </c>
      <c r="W24">
        <f>IF(COUNT(C24:E24)&lt;1,0,IF(COUNT($C$6:E24)&gt;9,D24+N24,0))</f>
        <v>195</v>
      </c>
      <c r="X24">
        <f>IF(COUNT(C24:E24)&lt;1,0,IF(COUNT($C$6:E24)&gt;9,E24+N24,0))</f>
        <v>256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138</v>
      </c>
      <c r="D25">
        <v>144</v>
      </c>
      <c r="E25">
        <v>176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458</v>
      </c>
      <c r="I25">
        <f t="shared" si="5"/>
        <v>152</v>
      </c>
      <c r="J25">
        <f>_xlfn.IFS(SUM(C25:E25)&lt;1,"",SUM(C25:E25)&gt;=1,SUM($C$6:E25))</f>
        <v>9357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164</v>
      </c>
      <c r="M25">
        <f>IF(COUNT($C$6:E25)&gt;=1,TRUNC(SUM($C$6:E25)/COUNT($C$6:E25)),0)</f>
        <v>164</v>
      </c>
      <c r="N25">
        <f>IF(COUNT($C$6:E25)&lt;=6,0,TRUNC((230-M24)*0.9))</f>
        <v>59</v>
      </c>
      <c r="O25">
        <f>_xlfn.IFS(SUM(C25:E25)&lt;1,"",COUNT($C$6:E25)&gt;9,TRUNC((230-M24)*(0.9)),COUNT($C$6:E25)&lt;=9,0)</f>
        <v>59</v>
      </c>
      <c r="P25">
        <f>_xlfn.IFS(SUM(C25:E25)&lt;1,"",COUNT($C$6:E25)&gt;9,N25*3+H25,COUNT($C$6:E25)&lt;=9,0)</f>
        <v>635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197</v>
      </c>
      <c r="W25">
        <f>IF(COUNT(C25:E25)&lt;1,0,IF(COUNT($C$6:E25)&gt;9,D25+N25,0))</f>
        <v>203</v>
      </c>
      <c r="X25">
        <f>IF(COUNT(C25:E25)&lt;1,0,IF(COUNT($C$6:E25)&gt;9,E25+N25,0))</f>
        <v>235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159</v>
      </c>
      <c r="D26">
        <v>140</v>
      </c>
      <c r="E26">
        <v>150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449</v>
      </c>
      <c r="I26">
        <f t="shared" si="5"/>
        <v>149</v>
      </c>
      <c r="J26">
        <f>_xlfn.IFS(SUM(C26:E26)&lt;1,"",SUM(C26:E26)&gt;=1,SUM($C$6:E26))</f>
        <v>9806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163</v>
      </c>
      <c r="M26">
        <f>IF(COUNT($C$6:E26)&gt;=1,TRUNC(SUM($C$6:E26)/COUNT($C$6:E26)),0)</f>
        <v>163</v>
      </c>
      <c r="N26">
        <f>IF(COUNT($C$6:E26)&lt;=6,0,TRUNC((230-M25)*0.9))</f>
        <v>59</v>
      </c>
      <c r="O26">
        <f>_xlfn.IFS(SUM(C26:E26)&lt;1,"",COUNT($C$6:E26)&gt;9,TRUNC((230-M25)*(0.9)),COUNT($C$6:E26)&lt;=9,0)</f>
        <v>59</v>
      </c>
      <c r="P26">
        <f>_xlfn.IFS(SUM(C26:E26)&lt;1,"",COUNT($C$6:E26)&gt;9,N26*3+H26,COUNT($C$6:E26)&lt;=9,0)</f>
        <v>626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218</v>
      </c>
      <c r="W26">
        <f>IF(COUNT(C26:E26)&lt;1,0,IF(COUNT($C$6:E26)&gt;9,D26+N26,0))</f>
        <v>199</v>
      </c>
      <c r="X26">
        <f>IF(COUNT(C26:E26)&lt;1,0,IF(COUNT($C$6:E26)&gt;9,E26+N26,0))</f>
        <v>209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154</v>
      </c>
      <c r="D27">
        <v>150</v>
      </c>
      <c r="E27">
        <v>149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453</v>
      </c>
      <c r="I27">
        <f t="shared" si="5"/>
        <v>151</v>
      </c>
      <c r="J27">
        <f>_xlfn.IFS(SUM(C27:E27)&lt;1,"",SUM(C27:E27)&gt;=1,SUM($C$6:E27))</f>
        <v>10259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162</v>
      </c>
      <c r="M27">
        <f>IF(COUNT($C$6:E27)&gt;=1,TRUNC(SUM($C$6:E27)/COUNT($C$6:E27)),0)</f>
        <v>162</v>
      </c>
      <c r="N27">
        <f>IF(COUNT($C$6:E27)&lt;=6,0,TRUNC((230-M26)*0.9))</f>
        <v>60</v>
      </c>
      <c r="O27">
        <f>_xlfn.IFS(SUM(C27:E27)&lt;1,"",COUNT($C$6:E27)&gt;9,TRUNC((230-M26)*(0.9)),COUNT($C$6:E27)&lt;=9,0)</f>
        <v>60</v>
      </c>
      <c r="P27">
        <f>_xlfn.IFS(SUM(C27:E27)&lt;1,"",COUNT($C$6:E27)&gt;9,N27*3+H27,COUNT($C$6:E27)&lt;=9,0)</f>
        <v>633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214</v>
      </c>
      <c r="W27">
        <f>IF(COUNT(C27:E27)&lt;1,0,IF(COUNT($C$6:E27)&gt;9,D27+N27,0))</f>
        <v>210</v>
      </c>
      <c r="X27">
        <f>IF(COUNT(C27:E27)&lt;1,0,IF(COUNT($C$6:E27)&gt;9,E27+N27,0))</f>
        <v>209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183</v>
      </c>
      <c r="D28">
        <v>134</v>
      </c>
      <c r="E28">
        <v>125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442</v>
      </c>
      <c r="I28">
        <f t="shared" si="5"/>
        <v>147</v>
      </c>
      <c r="J28">
        <f>_xlfn.IFS(SUM(C28:E28)&lt;1,"",SUM(C28:E28)&gt;=1,SUM($C$6:E28))</f>
        <v>10701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162</v>
      </c>
      <c r="M28">
        <f>IF(COUNT($C$6:E28)&gt;=1,TRUNC(SUM($C$6:E28)/COUNT($C$6:E28)),0)</f>
        <v>162</v>
      </c>
      <c r="N28">
        <f>IF(COUNT($C$6:E28)&lt;=6,0,TRUNC((230-M27)*0.9))</f>
        <v>61</v>
      </c>
      <c r="O28">
        <f>_xlfn.IFS(SUM(C28:E28)&lt;1,"",COUNT($C$6:E28)&gt;9,TRUNC((230-M27)*(0.9)),COUNT($C$6:E28)&lt;=9,0)</f>
        <v>61</v>
      </c>
      <c r="P28">
        <f>_xlfn.IFS(SUM(C28:E28)&lt;1,"",COUNT($C$6:E28)&gt;9,N28*3+H28,COUNT($C$6:E28)&lt;=9,0)</f>
        <v>625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244</v>
      </c>
      <c r="W28">
        <f>IF(COUNT(C28:E28)&lt;1,0,IF(COUNT($C$6:E28)&gt;9,D28+N28,0))</f>
        <v>195</v>
      </c>
      <c r="X28">
        <f>IF(COUNT(C28:E28)&lt;1,0,IF(COUNT($C$6:E28)&gt;9,E28+N28,0))</f>
        <v>186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173</v>
      </c>
      <c r="D29">
        <v>181</v>
      </c>
      <c r="E29">
        <v>185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539</v>
      </c>
      <c r="I29">
        <f t="shared" si="5"/>
        <v>179</v>
      </c>
      <c r="J29">
        <f>_xlfn.IFS(SUM(C29:E29)&lt;1,"",SUM(C29:E29)&gt;=1,SUM($C$6:E29))</f>
        <v>11240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162</v>
      </c>
      <c r="M29">
        <f>IF(COUNT($C$6:E29)&gt;=1,TRUNC(SUM($C$6:E29)/COUNT($C$6:E29)),0)</f>
        <v>162</v>
      </c>
      <c r="N29">
        <f>IF(COUNT($C$6:E29)&lt;=6,0,TRUNC((230-M28)*0.9))</f>
        <v>61</v>
      </c>
      <c r="O29">
        <f>_xlfn.IFS(SUM(C29:E29)&lt;1,"",COUNT($C$6:E29)&gt;9,TRUNC((230-M28)*(0.9)),COUNT($C$6:E29)&lt;=9,0)</f>
        <v>61</v>
      </c>
      <c r="P29">
        <f>_xlfn.IFS(SUM(C29:E29)&lt;1,"",COUNT($C$6:E29)&gt;9,N29*3+H29,COUNT($C$6:E29)&lt;=9,0)</f>
        <v>722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234</v>
      </c>
      <c r="W29">
        <f>IF(COUNT(C29:E29)&lt;1,0,IF(COUNT($C$6:E29)&gt;9,D29+N29,0))</f>
        <v>242</v>
      </c>
      <c r="X29">
        <f>IF(COUNT(C29:E29)&lt;1,0,IF(COUNT($C$6:E29)&gt;9,E29+N29,0))</f>
        <v>246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186</v>
      </c>
      <c r="D30">
        <v>173</v>
      </c>
      <c r="E30">
        <v>224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583</v>
      </c>
      <c r="I30">
        <f t="shared" si="5"/>
        <v>194</v>
      </c>
      <c r="J30">
        <f>_xlfn.IFS(SUM(C30:E30)&lt;1,"",SUM(C30:E30)&gt;=1,SUM($C$6:E30))</f>
        <v>11823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164</v>
      </c>
      <c r="M30">
        <f>IF(COUNT($C$6:E30)&gt;=1,TRUNC(SUM($C$6:E30)/COUNT($C$6:E30)),0)</f>
        <v>164</v>
      </c>
      <c r="N30">
        <f>IF(COUNT($C$6:E30)&lt;=6,0,TRUNC((230-M29)*0.9))</f>
        <v>61</v>
      </c>
      <c r="O30">
        <f>_xlfn.IFS(SUM(C30:E30)&lt;1,"",COUNT($C$6:E30)&gt;9,TRUNC((230-M29)*(0.9)),COUNT($C$6:E30)&lt;=9,0)</f>
        <v>61</v>
      </c>
      <c r="P30">
        <f>_xlfn.IFS(SUM(C30:E30)&lt;1,"",COUNT($C$6:E30)&gt;9,N30*3+H30,COUNT($C$6:E30)&lt;=9,0)</f>
        <v>766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247</v>
      </c>
      <c r="W30">
        <f>IF(COUNT(C30:E30)&lt;1,0,IF(COUNT($C$6:E30)&gt;9,D30+N30,0))</f>
        <v>234</v>
      </c>
      <c r="X30">
        <f>IF(COUNT(C30:E30)&lt;1,0,IF(COUNT($C$6:E30)&gt;9,E30+N30,0))</f>
        <v>285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178</v>
      </c>
      <c r="D31">
        <v>184</v>
      </c>
      <c r="E31">
        <v>170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532</v>
      </c>
      <c r="I31">
        <f t="shared" si="5"/>
        <v>177</v>
      </c>
      <c r="J31">
        <f>_xlfn.IFS(SUM(C31:E31)&lt;1,"",SUM(C31:E31)&gt;=1,SUM($C$6:E31))</f>
        <v>12355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164</v>
      </c>
      <c r="M31">
        <f>IF(COUNT($C$6:E31)&gt;=1,TRUNC(SUM($C$6:E31)/COUNT($C$6:E31)),0)</f>
        <v>164</v>
      </c>
      <c r="N31">
        <f>IF(COUNT($C$6:E31)&lt;=6,0,TRUNC((230-M30)*0.9))</f>
        <v>59</v>
      </c>
      <c r="O31">
        <f>_xlfn.IFS(SUM(C31:E31)&lt;1,"",COUNT($C$6:E31)&gt;9,TRUNC((230-M30)*(0.9)),COUNT($C$6:E31)&lt;=9,0)</f>
        <v>59</v>
      </c>
      <c r="P31">
        <f>_xlfn.IFS(SUM(C31:E31)&lt;1,"",COUNT($C$6:E31)&gt;9,N31*3+H31,COUNT($C$6:E31)&lt;=9,0)</f>
        <v>709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237</v>
      </c>
      <c r="W31">
        <f>IF(COUNT(C31:E31)&lt;1,0,IF(COUNT($C$6:E31)&gt;9,D31+N31,0))</f>
        <v>243</v>
      </c>
      <c r="X31">
        <f>IF(COUNT(C31:E31)&lt;1,0,IF(COUNT($C$6:E31)&gt;9,E31+N31,0))</f>
        <v>229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192</v>
      </c>
      <c r="D32">
        <v>164</v>
      </c>
      <c r="E32">
        <v>132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488</v>
      </c>
      <c r="I32">
        <f t="shared" si="5"/>
        <v>162</v>
      </c>
      <c r="J32">
        <f>_xlfn.IFS(SUM(C32:E32)&lt;1,"",SUM(C32:E32)&gt;=1,SUM($C$6:E32))</f>
        <v>12843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164</v>
      </c>
      <c r="M32">
        <f>IF(COUNT($C$6:E32)&gt;=1,TRUNC(SUM($C$6:E32)/COUNT($C$6:E32)),0)</f>
        <v>164</v>
      </c>
      <c r="N32">
        <f>IF(COUNT($C$6:E32)&lt;=6,0,TRUNC((230-M31)*0.9))</f>
        <v>59</v>
      </c>
      <c r="O32">
        <f>_xlfn.IFS(SUM(C32:E32)&lt;1,"",COUNT($C$6:E32)&gt;9,TRUNC((230-M31)*(0.9)),COUNT($C$6:E32)&lt;=9,0)</f>
        <v>59</v>
      </c>
      <c r="P32">
        <f>_xlfn.IFS(SUM(C32:E32)&lt;1,"",COUNT($C$6:E32)&gt;9,N32*3+H32,COUNT($C$6:E32)&lt;=9,0)</f>
        <v>665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251</v>
      </c>
      <c r="W32">
        <f>IF(COUNT(C32:E32)&lt;1,0,IF(COUNT($C$6:E32)&gt;9,D32+N32,0))</f>
        <v>223</v>
      </c>
      <c r="X32">
        <f>IF(COUNT(C32:E32)&lt;1,0,IF(COUNT($C$6:E32)&gt;9,E32+N32,0))</f>
        <v>191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189</v>
      </c>
      <c r="D33">
        <v>157</v>
      </c>
      <c r="E33">
        <v>162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508</v>
      </c>
      <c r="I33">
        <f t="shared" si="5"/>
        <v>169</v>
      </c>
      <c r="J33">
        <f>_xlfn.IFS(SUM(C33:E33)&lt;1,"",SUM(C33:E33)&gt;=1,SUM($C$6:E33))</f>
        <v>13351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164</v>
      </c>
      <c r="M33">
        <f>IF(COUNT($C$6:E33)&gt;=1,TRUNC(SUM($C$6:E33)/COUNT($C$6:E33)),0)</f>
        <v>164</v>
      </c>
      <c r="N33">
        <f>IF(COUNT($C$6:E33)&lt;=6,0,TRUNC((230-M32)*0.9))</f>
        <v>59</v>
      </c>
      <c r="O33">
        <f>_xlfn.IFS(SUM(C33:E33)&lt;1,"",COUNT($C$6:E33)&gt;9,TRUNC((230-M32)*(0.9)),COUNT($C$6:E33)&lt;=9,0)</f>
        <v>59</v>
      </c>
      <c r="P33">
        <f>_xlfn.IFS(SUM(C33:E33)&lt;1,"",COUNT($C$6:E33)&gt;9,N33*3+H33,COUNT($C$6:E33)&lt;=9,0)</f>
        <v>685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248</v>
      </c>
      <c r="W33">
        <f>IF(COUNT(C33:E33)&lt;1,0,IF(COUNT($C$6:E33)&gt;9,D33+N33,0))</f>
        <v>216</v>
      </c>
      <c r="X33">
        <f>IF(COUNT(C33:E33)&lt;1,0,IF(COUNT($C$6:E33)&gt;9,E33+N33,0))</f>
        <v>221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162</v>
      </c>
      <c r="D34">
        <v>223</v>
      </c>
      <c r="E34">
        <v>210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595</v>
      </c>
      <c r="I34">
        <f t="shared" si="5"/>
        <v>198</v>
      </c>
      <c r="J34">
        <f>_xlfn.IFS(SUM(C34:E34)&lt;1,"",SUM(C34:E34)&gt;=1,SUM($C$6:E34))</f>
        <v>13946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166</v>
      </c>
      <c r="M34">
        <f>IF(COUNT($C$6:E34)&gt;=1,TRUNC(SUM($C$6:E34)/COUNT($C$6:E34)),0)</f>
        <v>166</v>
      </c>
      <c r="N34">
        <f>IF(COUNT($C$6:E34)&lt;=6,0,TRUNC((230-M33)*0.9))</f>
        <v>59</v>
      </c>
      <c r="O34">
        <f>_xlfn.IFS(SUM(C34:E34)&lt;1,"",COUNT($C$6:E34)&gt;9,TRUNC((230-M33)*(0.9)),COUNT($C$6:E34)&lt;=9,0)</f>
        <v>59</v>
      </c>
      <c r="P34">
        <f>_xlfn.IFS(SUM(C34:E34)&lt;1,"",COUNT($C$6:E34)&gt;9,N34*3+H34,COUNT($C$6:E34)&lt;=9,0)</f>
        <v>772</v>
      </c>
      <c r="Q34">
        <f t="shared" si="1"/>
        <v>595</v>
      </c>
      <c r="R34" t="str">
        <f t="shared" si="2"/>
        <v xml:space="preserve"> </v>
      </c>
      <c r="S34">
        <f>IF(COUNT($C$6:E34)&gt;9,IF(P34=MAX($P$6:$P$35),P34," "),"")</f>
        <v>772</v>
      </c>
      <c r="T34" t="str">
        <f t="shared" si="3"/>
        <v xml:space="preserve"> </v>
      </c>
      <c r="V34">
        <f>IF(COUNT(C34:E34)&lt;1,0,IF(COUNT($C$6:E34)&gt;9,C34+N34,0))</f>
        <v>221</v>
      </c>
      <c r="W34">
        <f>IF(COUNT(C34:E34)&lt;1,0,IF(COUNT($C$6:E34)&gt;9,D34+N34,0))</f>
        <v>282</v>
      </c>
      <c r="X34">
        <f>IF(COUNT(C34:E34)&lt;1,0,IF(COUNT($C$6:E34)&gt;9,E34+N34,0))</f>
        <v>269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203</v>
      </c>
      <c r="D35">
        <v>190</v>
      </c>
      <c r="E35">
        <v>177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570</v>
      </c>
      <c r="I35">
        <f t="shared" si="5"/>
        <v>190</v>
      </c>
      <c r="J35">
        <f>_xlfn.IFS(SUM(C35:E35)&lt;1,"",SUM(C35:E35)&gt;=1,SUM($C$6:E35))</f>
        <v>14516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166</v>
      </c>
      <c r="M35">
        <f>IF(COUNT($C$6:E35)&gt;=1,TRUNC(SUM($C$6:E35)/COUNT($C$6:E35)),0)</f>
        <v>166</v>
      </c>
      <c r="N35">
        <f>IF(COUNT($C$6:E35)&lt;=6,0,TRUNC((230-M34)*0.9))</f>
        <v>57</v>
      </c>
      <c r="O35">
        <f>_xlfn.IFS(SUM(C35:E35)&lt;1,"",COUNT($C$6:E35)&gt;9,TRUNC((230-M34)*(0.9)),COUNT($C$6:E35)&lt;=9,0)</f>
        <v>57</v>
      </c>
      <c r="P35">
        <f>_xlfn.IFS(SUM(C35:E35)&lt;1,"",COUNT($C$6:E35)&gt;9,N35*3+H35,COUNT($C$6:E35)&lt;=9,0)</f>
        <v>741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260</v>
      </c>
      <c r="W35">
        <f>IF(COUNT(C35:E35)&lt;1,0,IF(COUNT($C$6:E35)&gt;9,D35+N35,0))</f>
        <v>247</v>
      </c>
      <c r="X35">
        <f>IF(COUNT(C35:E35)&lt;1,0,IF(COUNT($C$6:E35)&gt;9,E35+N35,0))</f>
        <v>234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171.0344827586207</v>
      </c>
      <c r="D36" s="2">
        <f>(IF(COUNT(D6:D35)=0," ",(SUM(D6:D35))/COUNT(D6:D35)))</f>
        <v>166.58620689655172</v>
      </c>
      <c r="E36" s="2">
        <f>(IF(COUNT(E6:E35)=0," ",(SUM(E6:E35))/COUNT(E6:E35)))</f>
        <v>162.93103448275863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0BF6-B3AF-4C2B-BED5-F3B965AE7B86}">
  <sheetPr codeName="Sheet63"/>
  <dimension ref="A1:AC36"/>
  <sheetViews>
    <sheetView zoomScaleNormal="100" workbookViewId="0">
      <selection activeCell="E23" sqref="E23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17</v>
      </c>
      <c r="R2">
        <v>0</v>
      </c>
    </row>
    <row r="3" spans="1:29" x14ac:dyDescent="0.2">
      <c r="A3" t="s">
        <v>45</v>
      </c>
      <c r="B3" s="3" t="s">
        <v>81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C4">
        <v>181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194</v>
      </c>
      <c r="W5">
        <f>MAX(V6:X35)</f>
        <v>0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>
        <f t="shared" ref="T6:T35" si="3">IF(OR(V6=$W$5,W6=$W$5,X6=$W$5),$W$5," ")</f>
        <v>0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194</v>
      </c>
      <c r="D7">
        <v>159</v>
      </c>
      <c r="E7">
        <v>145</v>
      </c>
      <c r="H7">
        <f t="shared" si="0"/>
        <v>498</v>
      </c>
      <c r="I7">
        <f t="shared" ref="I7:I35" si="5">IF(COUNT(C7:E7)&lt;1," ",TRUNC(H7/COUNT(C7:E7)))</f>
        <v>166</v>
      </c>
      <c r="J7">
        <f>_xlfn.IFS(SUM(C7:E7)&lt;1,"",SUM(C7:E7)&gt;=1,SUM($C$6:E7))</f>
        <v>498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181</v>
      </c>
      <c r="M7">
        <f>IF(COUNT($C$6:E7)&gt;=1,TRUNC(SUM($C$6:E7)/COUNT($C$6:E7)),0)</f>
        <v>166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>
        <f t="shared" si="2"/>
        <v>194</v>
      </c>
      <c r="S7" t="str">
        <f>IF(COUNT($C$6:E7)&gt;9,IF(P7=MAX($P$6:$P$35),P7," "),"")</f>
        <v/>
      </c>
      <c r="T7">
        <f t="shared" si="3"/>
        <v>0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166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>
        <f t="shared" si="3"/>
        <v>0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178</v>
      </c>
      <c r="D9">
        <v>159</v>
      </c>
      <c r="E9">
        <v>170</v>
      </c>
      <c r="H9">
        <f t="shared" si="0"/>
        <v>507</v>
      </c>
      <c r="I9">
        <f t="shared" si="5"/>
        <v>169</v>
      </c>
      <c r="J9">
        <f>_xlfn.IFS(SUM(C9:E9)&lt;1,"",SUM(C9:E9)&gt;=1,SUM($C$6:E9))</f>
        <v>1005</v>
      </c>
      <c r="K9">
        <f>_xlfn.IFS(COUNT(C9:E9)&lt;1,"",COUNT($C$6:E9)&gt;=1,COUNT($C$6:E9))</f>
        <v>6</v>
      </c>
      <c r="L9">
        <f>_xlfn.IFS(COUNT(C9:E9)&lt;1,"",AND(COUNT($C$6:E9)&lt;=9,$C$4&gt;1),$C$4,COUNT(C9:E9)&gt;=1,M9)</f>
        <v>181</v>
      </c>
      <c r="M9">
        <f>IF(COUNT($C$6:E9)&gt;=1,TRUNC(SUM($C$6:E9)/COUNT($C$6:E9)),0)</f>
        <v>167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>
        <f t="shared" si="1"/>
        <v>507</v>
      </c>
      <c r="R9" t="str">
        <f t="shared" si="2"/>
        <v xml:space="preserve"> </v>
      </c>
      <c r="S9" t="str">
        <f>IF(COUNT($C$6:E9)&gt;9,IF(P9=MAX($P$6:$P$35),P9," "),"")</f>
        <v/>
      </c>
      <c r="T9">
        <f t="shared" si="3"/>
        <v>0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167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>
        <f t="shared" si="3"/>
        <v>0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167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>
        <f t="shared" si="3"/>
        <v>0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167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>
        <f t="shared" si="3"/>
        <v>0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167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>
        <f t="shared" si="3"/>
        <v>0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167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>
        <f t="shared" si="3"/>
        <v>0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167</v>
      </c>
      <c r="N15">
        <f>IF(COUNT($C$6:E15)&lt;=6,0,TRUNC((230-M14)*0.9))</f>
        <v>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>
        <f t="shared" si="3"/>
        <v>0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167</v>
      </c>
      <c r="N16">
        <f>IF(COUNT($C$6:E16)&lt;=6,0,TRUNC((230-M15)*0.9))</f>
        <v>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>
        <f t="shared" si="3"/>
        <v>0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167</v>
      </c>
      <c r="N17">
        <f>IF(COUNT($C$6:E17)&lt;=6,0,TRUNC((230-M16)*0.9))</f>
        <v>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>
        <f t="shared" si="3"/>
        <v>0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167</v>
      </c>
      <c r="N18">
        <f>IF(COUNT($C$6:E18)&lt;=6,0,TRUNC((230-M17)*0.9))</f>
        <v>0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/>
      </c>
      <c r="T18">
        <f t="shared" si="3"/>
        <v>0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167</v>
      </c>
      <c r="N19">
        <f>IF(COUNT($C$6:E19)&lt;=6,0,TRUNC((230-M18)*0.9))</f>
        <v>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>
        <f t="shared" si="3"/>
        <v>0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167</v>
      </c>
      <c r="N20">
        <f>IF(COUNT($C$6:E20)&lt;=6,0,TRUNC((230-M19)*0.9))</f>
        <v>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/>
      </c>
      <c r="T20">
        <f t="shared" si="3"/>
        <v>0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167</v>
      </c>
      <c r="N21">
        <f>IF(COUNT($C$6:E21)&lt;=6,0,TRUNC((230-M20)*0.9))</f>
        <v>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/>
      </c>
      <c r="T21">
        <f t="shared" si="3"/>
        <v>0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194</v>
      </c>
      <c r="D22">
        <v>128</v>
      </c>
      <c r="E22">
        <v>156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478</v>
      </c>
      <c r="I22">
        <f t="shared" si="5"/>
        <v>159</v>
      </c>
      <c r="J22">
        <f>_xlfn.IFS(SUM(C22:E22)&lt;1,"",SUM(C22:E22)&gt;=1,SUM($C$6:E22))</f>
        <v>1483</v>
      </c>
      <c r="K22">
        <f>_xlfn.IFS(COUNT(C22:E22)&lt;1,"",COUNT($C$6:E22)&gt;=1,COUNT($C$6:E22))</f>
        <v>9</v>
      </c>
      <c r="L22">
        <f>_xlfn.IFS(COUNT(C22:E22)&lt;1,"",AND(COUNT($C$6:E22)&lt;=9,$C$4&gt;1),$C$4,COUNT(C22:E22)&gt;=1,M22)</f>
        <v>181</v>
      </c>
      <c r="M22">
        <f>IF(COUNT($C$6:E22)&gt;=1,TRUNC(SUM($C$6:E22)/COUNT($C$6:E22)),0)</f>
        <v>164</v>
      </c>
      <c r="N22">
        <f>IF(COUNT($C$6:E22)&lt;=6,0,TRUNC((230-M21)*0.9))</f>
        <v>56</v>
      </c>
      <c r="O22">
        <f>_xlfn.IFS(SUM(C22:E22)&lt;1,"",COUNT($C$6:E22)&gt;9,TRUNC((230-M21)*(0.9)),COUNT($C$6:E22)&lt;=9,0)</f>
        <v>0</v>
      </c>
      <c r="P22">
        <f>_xlfn.IFS(SUM(C22:E22)&lt;1,"",COUNT($C$6:E22)&gt;9,N22*3+H22,COUNT($C$6:E22)&lt;=9,0)</f>
        <v>0</v>
      </c>
      <c r="Q22" t="str">
        <f t="shared" si="1"/>
        <v xml:space="preserve"> </v>
      </c>
      <c r="R22">
        <f t="shared" si="2"/>
        <v>194</v>
      </c>
      <c r="S22" t="str">
        <f>IF(COUNT($C$6:E22)&gt;9,IF(P22=MAX($P$6:$P$35),P22," "),"")</f>
        <v/>
      </c>
      <c r="T22">
        <f t="shared" si="3"/>
        <v>0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164</v>
      </c>
      <c r="N23">
        <f>IF(COUNT($C$6:E23)&lt;=6,0,TRUNC((230-M22)*0.9))</f>
        <v>59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/>
      </c>
      <c r="T23">
        <f t="shared" si="3"/>
        <v>0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0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164</v>
      </c>
      <c r="N24">
        <f>IF(COUNT($C$6:E24)&lt;=6,0,TRUNC((230-M23)*0.9))</f>
        <v>59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/>
      </c>
      <c r="T24">
        <f t="shared" si="3"/>
        <v>0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0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164</v>
      </c>
      <c r="N25">
        <f>IF(COUNT($C$6:E25)&lt;=6,0,TRUNC((230-M24)*0.9))</f>
        <v>59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/>
      </c>
      <c r="T25">
        <f t="shared" si="3"/>
        <v>0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164</v>
      </c>
      <c r="N26">
        <f>IF(COUNT($C$6:E26)&lt;=6,0,TRUNC((230-M25)*0.9))</f>
        <v>59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/>
      </c>
      <c r="T26">
        <f t="shared" si="3"/>
        <v>0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164</v>
      </c>
      <c r="N27">
        <f>IF(COUNT($C$6:E27)&lt;=6,0,TRUNC((230-M26)*0.9))</f>
        <v>59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/>
      </c>
      <c r="T27">
        <f t="shared" si="3"/>
        <v>0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164</v>
      </c>
      <c r="N28">
        <f>IF(COUNT($C$6:E28)&lt;=6,0,TRUNC((230-M27)*0.9))</f>
        <v>59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/>
      </c>
      <c r="T28">
        <f t="shared" si="3"/>
        <v>0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164</v>
      </c>
      <c r="N29">
        <f>IF(COUNT($C$6:E29)&lt;=6,0,TRUNC((230-M28)*0.9))</f>
        <v>59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/>
      </c>
      <c r="T29">
        <f t="shared" si="3"/>
        <v>0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164</v>
      </c>
      <c r="N30">
        <f>IF(COUNT($C$6:E30)&lt;=6,0,TRUNC((230-M29)*0.9))</f>
        <v>59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/>
      </c>
      <c r="T30">
        <f t="shared" si="3"/>
        <v>0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164</v>
      </c>
      <c r="N31">
        <f>IF(COUNT($C$6:E31)&lt;=6,0,TRUNC((230-M30)*0.9))</f>
        <v>59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/>
      </c>
      <c r="T31">
        <f t="shared" si="3"/>
        <v>0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164</v>
      </c>
      <c r="N32">
        <f>IF(COUNT($C$6:E32)&lt;=6,0,TRUNC((230-M31)*0.9))</f>
        <v>59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/>
      </c>
      <c r="T32">
        <f t="shared" si="3"/>
        <v>0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164</v>
      </c>
      <c r="N33">
        <f>IF(COUNT($C$6:E33)&lt;=6,0,TRUNC((230-M32)*0.9))</f>
        <v>59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/>
      </c>
      <c r="T33">
        <f t="shared" si="3"/>
        <v>0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164</v>
      </c>
      <c r="N34">
        <f>IF(COUNT($C$6:E34)&lt;=6,0,TRUNC((230-M33)*0.9))</f>
        <v>59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/>
      </c>
      <c r="T34">
        <f t="shared" si="3"/>
        <v>0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164</v>
      </c>
      <c r="N35">
        <f>IF(COUNT($C$6:E35)&lt;=6,0,TRUNC((230-M34)*0.9))</f>
        <v>59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/>
      </c>
      <c r="T35">
        <f t="shared" si="3"/>
        <v>0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188.66666666666666</v>
      </c>
      <c r="D36" s="2">
        <f>(IF(COUNT(D6:D35)=0," ",(SUM(D6:D35))/COUNT(D6:D35)))</f>
        <v>148.66666666666666</v>
      </c>
      <c r="E36" s="2">
        <f>(IF(COUNT(E6:E35)=0," ",(SUM(E6:E35))/COUNT(E6:E35)))</f>
        <v>157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1BC6-2CB2-41D3-BC24-67C9341738AE}">
  <sheetPr codeName="Sheet62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28</v>
      </c>
    </row>
    <row r="3" spans="1:29" x14ac:dyDescent="0.2">
      <c r="A3" t="s">
        <v>45</v>
      </c>
      <c r="B3" s="3" t="s">
        <v>82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152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193</v>
      </c>
      <c r="W5">
        <f>MAX(V6:X35)</f>
        <v>276</v>
      </c>
    </row>
    <row r="6" spans="1:29" x14ac:dyDescent="0.2">
      <c r="A6" t="s">
        <v>7</v>
      </c>
      <c r="B6" s="7">
        <f>Calendar!B6</f>
        <v>43348</v>
      </c>
      <c r="C6">
        <v>145</v>
      </c>
      <c r="D6">
        <v>153</v>
      </c>
      <c r="E6">
        <v>127</v>
      </c>
      <c r="H6">
        <f t="shared" ref="H6:H35" si="0">IF(COUNT(C6:E6)&lt;1," ",SUM(C6:E6))</f>
        <v>425</v>
      </c>
      <c r="I6">
        <f>IF(COUNT(C6:E6)&lt;1," ",TRUNC(H6/COUNT(C6:E6)))</f>
        <v>141</v>
      </c>
      <c r="J6">
        <f>_xlfn.IFS(SUM(C6:E6)&lt;1,"",SUM(C6:E6)&gt;=1,SUM($C$6:E6))</f>
        <v>425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152</v>
      </c>
      <c r="M6">
        <f>IF(COUNT($C$6:E6)&gt;=1,TRUNC(SUM($C$6:E6)/COUNT($C$6:E6)),0)</f>
        <v>141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150</v>
      </c>
      <c r="D7">
        <v>155</v>
      </c>
      <c r="E7">
        <v>124</v>
      </c>
      <c r="H7">
        <f t="shared" si="0"/>
        <v>429</v>
      </c>
      <c r="I7">
        <f t="shared" ref="I7:I35" si="5">IF(COUNT(C7:E7)&lt;1," ",TRUNC(H7/COUNT(C7:E7)))</f>
        <v>143</v>
      </c>
      <c r="J7">
        <f>_xlfn.IFS(SUM(C7:E7)&lt;1,"",SUM(C7:E7)&gt;=1,SUM($C$6:E7))</f>
        <v>854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152</v>
      </c>
      <c r="M7">
        <f>IF(COUNT($C$6:E7)&gt;=1,TRUNC(SUM($C$6:E7)/COUNT($C$6:E7)),0)</f>
        <v>142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152</v>
      </c>
      <c r="D8">
        <v>131</v>
      </c>
      <c r="E8">
        <v>142</v>
      </c>
      <c r="H8">
        <f t="shared" si="0"/>
        <v>425</v>
      </c>
      <c r="I8">
        <f t="shared" si="5"/>
        <v>141</v>
      </c>
      <c r="J8">
        <f>_xlfn.IFS(SUM(C8:E8)&lt;1,"",SUM(C8:E8)&gt;=1,SUM($C$6:E8))</f>
        <v>1279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152</v>
      </c>
      <c r="M8">
        <f>IF(COUNT($C$6:E8)&gt;=1,TRUNC(SUM($C$6:E8)/COUNT($C$6:E8)),0)</f>
        <v>142</v>
      </c>
      <c r="N8">
        <f>IF(COUNT($C$6:E8)&lt;=6,0,TRUNC((230-M7)*0.9))</f>
        <v>79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163</v>
      </c>
      <c r="D9">
        <v>150</v>
      </c>
      <c r="E9">
        <v>136</v>
      </c>
      <c r="H9">
        <f t="shared" si="0"/>
        <v>449</v>
      </c>
      <c r="I9">
        <f t="shared" si="5"/>
        <v>149</v>
      </c>
      <c r="J9">
        <f>_xlfn.IFS(SUM(C9:E9)&lt;1,"",SUM(C9:E9)&gt;=1,SUM($C$6:E9))</f>
        <v>1728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144</v>
      </c>
      <c r="M9">
        <f>IF(COUNT($C$6:E9)&gt;=1,TRUNC(SUM($C$6:E9)/COUNT($C$6:E9)),0)</f>
        <v>144</v>
      </c>
      <c r="N9">
        <f>IF(COUNT($C$6:E9)&lt;=6,0,TRUNC((230-M8)*0.9))</f>
        <v>79</v>
      </c>
      <c r="O9">
        <f>_xlfn.IFS(SUM(C9:E9)&lt;1,"",COUNT($C$6:E9)&gt;9,TRUNC((230-M8)*(0.9)),COUNT($C$6:E9)&lt;=9,0)</f>
        <v>79</v>
      </c>
      <c r="P9">
        <f>_xlfn.IFS(SUM(C9:E9)&lt;1,"",COUNT($C$6:E9)&gt;9,N9*3+H9,COUNT($C$6:E9)&lt;=9,0)</f>
        <v>686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242</v>
      </c>
      <c r="W9">
        <f>IF(COUNT(C9:E9)&lt;1,0,IF(COUNT($C$6:E9)&gt;9,D9+N9,0))</f>
        <v>229</v>
      </c>
      <c r="X9">
        <f>IF(COUNT(C9:E9)&lt;1,0,IF(COUNT($C$6:E9)&gt;9,E9+N9,0))</f>
        <v>215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177</v>
      </c>
      <c r="D10">
        <v>105</v>
      </c>
      <c r="E10">
        <v>120</v>
      </c>
      <c r="F10" t="str">
        <f>IF(COUNT(C10:E10)&lt;1," ",IF(AND(C10&gt;M9,D10&gt;M9,E10&gt;M9,COUNT($C$6:E9)&gt;=12),"*"," "))</f>
        <v xml:space="preserve"> </v>
      </c>
      <c r="H10">
        <f t="shared" si="0"/>
        <v>402</v>
      </c>
      <c r="I10">
        <f t="shared" si="5"/>
        <v>134</v>
      </c>
      <c r="J10">
        <f>_xlfn.IFS(SUM(C10:E10)&lt;1,"",SUM(C10:E10)&gt;=1,SUM($C$6:E10))</f>
        <v>2130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142</v>
      </c>
      <c r="M10">
        <f>IF(COUNT($C$6:E10)&gt;=1,TRUNC(SUM($C$6:E10)/COUNT($C$6:E10)),0)</f>
        <v>142</v>
      </c>
      <c r="N10">
        <f>IF(COUNT($C$6:E10)&lt;=6,0,TRUNC((230-M9)*0.9))</f>
        <v>77</v>
      </c>
      <c r="O10">
        <f>_xlfn.IFS(SUM(C10:E10)&lt;1,"",COUNT($C$6:E10)&gt;9,TRUNC((230-M9)*(0.9)),COUNT($C$6:E10)&lt;=9,0)</f>
        <v>77</v>
      </c>
      <c r="P10">
        <f>_xlfn.IFS(SUM(C10:E10)&lt;1,"",COUNT($C$6:E10)&gt;9,N10*3+H10,COUNT($C$6:E10)&lt;=9,0)</f>
        <v>633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254</v>
      </c>
      <c r="W10">
        <f>IF(COUNT(C10:E10)&lt;1,0,IF(COUNT($C$6:E10)&gt;9,D10+N10,0))</f>
        <v>182</v>
      </c>
      <c r="X10">
        <f>IF(COUNT(C10:E10)&lt;1,0,IF(COUNT($C$6:E10)&gt;9,E10+N10,0))</f>
        <v>197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142</v>
      </c>
      <c r="D11">
        <v>149</v>
      </c>
      <c r="E11">
        <v>101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392</v>
      </c>
      <c r="I11">
        <f t="shared" si="5"/>
        <v>130</v>
      </c>
      <c r="J11">
        <f>_xlfn.IFS(SUM(C11:E11)&lt;1,"",SUM(C11:E11)&gt;=1,SUM($C$6:E11))</f>
        <v>2522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140</v>
      </c>
      <c r="M11">
        <f>IF(COUNT($C$6:E11)&gt;=1,TRUNC(SUM($C$6:E11)/COUNT($C$6:E11)),0)</f>
        <v>140</v>
      </c>
      <c r="N11">
        <f>IF(COUNT($C$6:E11)&lt;=6,0,TRUNC((230-M10)*0.9))</f>
        <v>79</v>
      </c>
      <c r="O11">
        <f>_xlfn.IFS(SUM(C11:E11)&lt;1,"",COUNT($C$6:E11)&gt;9,TRUNC((230-M10)*(0.9)),COUNT($C$6:E11)&lt;=9,0)</f>
        <v>79</v>
      </c>
      <c r="P11">
        <f>_xlfn.IFS(SUM(C11:E11)&lt;1,"",COUNT($C$6:E11)&gt;9,N11*3+H11,COUNT($C$6:E11)&lt;=9,0)</f>
        <v>629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221</v>
      </c>
      <c r="W11">
        <f>IF(COUNT(C11:E11)&lt;1,0,IF(COUNT($C$6:E11)&gt;9,D11+N11,0))</f>
        <v>228</v>
      </c>
      <c r="X11">
        <f>IF(COUNT(C11:E11)&lt;1,0,IF(COUNT($C$6:E11)&gt;9,E11+N11,0))</f>
        <v>180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120</v>
      </c>
      <c r="D12">
        <v>138</v>
      </c>
      <c r="E12">
        <v>125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383</v>
      </c>
      <c r="I12">
        <f t="shared" si="5"/>
        <v>127</v>
      </c>
      <c r="J12">
        <f>_xlfn.IFS(SUM(C12:E12)&lt;1,"",SUM(C12:E12)&gt;=1,SUM($C$6:E12))</f>
        <v>2905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138</v>
      </c>
      <c r="M12">
        <f>IF(COUNT($C$6:E12)&gt;=1,TRUNC(SUM($C$6:E12)/COUNT($C$6:E12)),0)</f>
        <v>138</v>
      </c>
      <c r="N12">
        <f>IF(COUNT($C$6:E12)&lt;=6,0,TRUNC((230-M11)*0.9))</f>
        <v>81</v>
      </c>
      <c r="O12">
        <f>_xlfn.IFS(SUM(C12:E12)&lt;1,"",COUNT($C$6:E12)&gt;9,TRUNC((230-M11)*(0.9)),COUNT($C$6:E12)&lt;=9,0)</f>
        <v>81</v>
      </c>
      <c r="P12">
        <f>_xlfn.IFS(SUM(C12:E12)&lt;1,"",COUNT($C$6:E12)&gt;9,N12*3+H12,COUNT($C$6:E12)&lt;=9,0)</f>
        <v>626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201</v>
      </c>
      <c r="W12">
        <f>IF(COUNT(C12:E12)&lt;1,0,IF(COUNT($C$6:E12)&gt;9,D12+N12,0))</f>
        <v>219</v>
      </c>
      <c r="X12">
        <f>IF(COUNT(C12:E12)&lt;1,0,IF(COUNT($C$6:E12)&gt;9,E12+N12,0))</f>
        <v>206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124</v>
      </c>
      <c r="D13">
        <v>111</v>
      </c>
      <c r="E13">
        <v>115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350</v>
      </c>
      <c r="I13">
        <f t="shared" si="5"/>
        <v>116</v>
      </c>
      <c r="J13">
        <f>_xlfn.IFS(SUM(C13:E13)&lt;1,"",SUM(C13:E13)&gt;=1,SUM($C$6:E13))</f>
        <v>3255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135</v>
      </c>
      <c r="M13">
        <f>IF(COUNT($C$6:E13)&gt;=1,TRUNC(SUM($C$6:E13)/COUNT($C$6:E13)),0)</f>
        <v>135</v>
      </c>
      <c r="N13">
        <f>IF(COUNT($C$6:E13)&lt;=6,0,TRUNC((230-M12)*0.9))</f>
        <v>82</v>
      </c>
      <c r="O13">
        <f>_xlfn.IFS(SUM(C13:E13)&lt;1,"",COUNT($C$6:E13)&gt;9,TRUNC((230-M12)*(0.9)),COUNT($C$6:E13)&lt;=9,0)</f>
        <v>82</v>
      </c>
      <c r="P13">
        <f>_xlfn.IFS(SUM(C13:E13)&lt;1,"",COUNT($C$6:E13)&gt;9,N13*3+H13,COUNT($C$6:E13)&lt;=9,0)</f>
        <v>596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206</v>
      </c>
      <c r="W13">
        <f>IF(COUNT(C13:E13)&lt;1,0,IF(COUNT($C$6:E13)&gt;9,D13+N13,0))</f>
        <v>193</v>
      </c>
      <c r="X13">
        <f>IF(COUNT(C13:E13)&lt;1,0,IF(COUNT($C$6:E13)&gt;9,E13+N13,0))</f>
        <v>197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135</v>
      </c>
      <c r="N14">
        <f>IF(COUNT($C$6:E14)&lt;=6,0,TRUNC((230-M13)*0.9))</f>
        <v>85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135</v>
      </c>
      <c r="N15">
        <f>IF(COUNT($C$6:E15)&lt;=6,0,TRUNC((230-M14)*0.9))</f>
        <v>85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135</v>
      </c>
      <c r="N16">
        <f>IF(COUNT($C$6:E16)&lt;=6,0,TRUNC((230-M15)*0.9))</f>
        <v>85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135</v>
      </c>
      <c r="N17">
        <f>IF(COUNT($C$6:E17)&lt;=6,0,TRUNC((230-M16)*0.9))</f>
        <v>85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135</v>
      </c>
      <c r="N18">
        <f>IF(COUNT($C$6:E18)&lt;=6,0,TRUNC((230-M17)*0.9))</f>
        <v>85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175</v>
      </c>
      <c r="D19">
        <v>133</v>
      </c>
      <c r="E19">
        <v>168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476</v>
      </c>
      <c r="I19">
        <f t="shared" si="5"/>
        <v>158</v>
      </c>
      <c r="J19">
        <f>_xlfn.IFS(SUM(C19:E19)&lt;1,"",SUM(C19:E19)&gt;=1,SUM($C$6:E19))</f>
        <v>3731</v>
      </c>
      <c r="K19">
        <f>_xlfn.IFS(COUNT(C19:E19)&lt;1,"",COUNT($C$6:E19)&gt;=1,COUNT($C$6:E19))</f>
        <v>27</v>
      </c>
      <c r="L19">
        <f>_xlfn.IFS(COUNT(C19:E19)&lt;1,"",AND(COUNT($C$6:E19)&lt;=9,$C$4&gt;1),$C$4,COUNT(C19:E19)&gt;=1,M19)</f>
        <v>138</v>
      </c>
      <c r="M19">
        <f>IF(COUNT($C$6:E19)&gt;=1,TRUNC(SUM($C$6:E19)/COUNT($C$6:E19)),0)</f>
        <v>138</v>
      </c>
      <c r="N19">
        <f>IF(COUNT($C$6:E19)&lt;=6,0,TRUNC((230-M18)*0.9))</f>
        <v>85</v>
      </c>
      <c r="O19">
        <f>_xlfn.IFS(SUM(C19:E19)&lt;1,"",COUNT($C$6:E19)&gt;9,TRUNC((230-M18)*(0.9)),COUNT($C$6:E19)&lt;=9,0)</f>
        <v>85</v>
      </c>
      <c r="P19">
        <f>_xlfn.IFS(SUM(C19:E19)&lt;1,"",COUNT($C$6:E19)&gt;9,N19*3+H19,COUNT($C$6:E19)&lt;=9,0)</f>
        <v>731</v>
      </c>
      <c r="Q19">
        <f t="shared" si="1"/>
        <v>476</v>
      </c>
      <c r="R19" t="str">
        <f t="shared" si="2"/>
        <v xml:space="preserve"> </v>
      </c>
      <c r="S19">
        <f>IF(COUNT($C$6:E19)&gt;9,IF(P19=MAX($P$6:$P$35),P19," "),"")</f>
        <v>731</v>
      </c>
      <c r="T19" t="str">
        <f t="shared" si="3"/>
        <v xml:space="preserve"> </v>
      </c>
      <c r="V19">
        <f>IF(COUNT(C19:E19)&lt;1,0,IF(COUNT($C$6:E19)&gt;9,C19+N19,0))</f>
        <v>260</v>
      </c>
      <c r="W19">
        <f>IF(COUNT(C19:E19)&lt;1,0,IF(COUNT($C$6:E19)&gt;9,D19+N19,0))</f>
        <v>218</v>
      </c>
      <c r="X19">
        <f>IF(COUNT(C19:E19)&lt;1,0,IF(COUNT($C$6:E19)&gt;9,E19+N19,0))</f>
        <v>253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141</v>
      </c>
      <c r="D20">
        <v>125</v>
      </c>
      <c r="E20">
        <v>135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401</v>
      </c>
      <c r="I20">
        <f t="shared" si="5"/>
        <v>133</v>
      </c>
      <c r="J20">
        <f>_xlfn.IFS(SUM(C20:E20)&lt;1,"",SUM(C20:E20)&gt;=1,SUM($C$6:E20))</f>
        <v>4132</v>
      </c>
      <c r="K20">
        <f>_xlfn.IFS(COUNT(C20:E20)&lt;1,"",COUNT($C$6:E20)&gt;=1,COUNT($C$6:E20))</f>
        <v>30</v>
      </c>
      <c r="L20">
        <f>_xlfn.IFS(COUNT(C20:E20)&lt;1,"",AND(COUNT($C$6:E20)&lt;=9,$C$4&gt;1),$C$4,COUNT(C20:E20)&gt;=1,M20)</f>
        <v>137</v>
      </c>
      <c r="M20">
        <f>IF(COUNT($C$6:E20)&gt;=1,TRUNC(SUM($C$6:E20)/COUNT($C$6:E20)),0)</f>
        <v>137</v>
      </c>
      <c r="N20">
        <f>IF(COUNT($C$6:E20)&lt;=6,0,TRUNC((230-M19)*0.9))</f>
        <v>82</v>
      </c>
      <c r="O20">
        <f>_xlfn.IFS(SUM(C20:E20)&lt;1,"",COUNT($C$6:E20)&gt;9,TRUNC((230-M19)*(0.9)),COUNT($C$6:E20)&lt;=9,0)</f>
        <v>82</v>
      </c>
      <c r="P20">
        <f>_xlfn.IFS(SUM(C20:E20)&lt;1,"",COUNT($C$6:E20)&gt;9,N20*3+H20,COUNT($C$6:E20)&lt;=9,0)</f>
        <v>647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223</v>
      </c>
      <c r="W20">
        <f>IF(COUNT(C20:E20)&lt;1,0,IF(COUNT($C$6:E20)&gt;9,D20+N20,0))</f>
        <v>207</v>
      </c>
      <c r="X20">
        <f>IF(COUNT(C20:E20)&lt;1,0,IF(COUNT($C$6:E20)&gt;9,E20+N20,0))</f>
        <v>217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128</v>
      </c>
      <c r="D21">
        <v>143</v>
      </c>
      <c r="E21">
        <v>125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396</v>
      </c>
      <c r="I21">
        <f t="shared" si="5"/>
        <v>132</v>
      </c>
      <c r="J21">
        <f>_xlfn.IFS(SUM(C21:E21)&lt;1,"",SUM(C21:E21)&gt;=1,SUM($C$6:E21))</f>
        <v>4528</v>
      </c>
      <c r="K21">
        <f>_xlfn.IFS(COUNT(C21:E21)&lt;1,"",COUNT($C$6:E21)&gt;=1,COUNT($C$6:E21))</f>
        <v>33</v>
      </c>
      <c r="L21">
        <f>_xlfn.IFS(COUNT(C21:E21)&lt;1,"",AND(COUNT($C$6:E21)&lt;=9,$C$4&gt;1),$C$4,COUNT(C21:E21)&gt;=1,M21)</f>
        <v>137</v>
      </c>
      <c r="M21">
        <f>IF(COUNT($C$6:E21)&gt;=1,TRUNC(SUM($C$6:E21)/COUNT($C$6:E21)),0)</f>
        <v>137</v>
      </c>
      <c r="N21">
        <f>IF(COUNT($C$6:E21)&lt;=6,0,TRUNC((230-M20)*0.9))</f>
        <v>83</v>
      </c>
      <c r="O21">
        <f>_xlfn.IFS(SUM(C21:E21)&lt;1,"",COUNT($C$6:E21)&gt;9,TRUNC((230-M20)*(0.9)),COUNT($C$6:E21)&lt;=9,0)</f>
        <v>83</v>
      </c>
      <c r="P21">
        <f>_xlfn.IFS(SUM(C21:E21)&lt;1,"",COUNT($C$6:E21)&gt;9,N21*3+H21,COUNT($C$6:E21)&lt;=9,0)</f>
        <v>645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211</v>
      </c>
      <c r="W21">
        <f>IF(COUNT(C21:E21)&lt;1,0,IF(COUNT($C$6:E21)&gt;9,D21+N21,0))</f>
        <v>226</v>
      </c>
      <c r="X21">
        <f>IF(COUNT(C21:E21)&lt;1,0,IF(COUNT($C$6:E21)&gt;9,E21+N21,0))</f>
        <v>208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157</v>
      </c>
      <c r="D22">
        <v>136</v>
      </c>
      <c r="E22">
        <v>155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448</v>
      </c>
      <c r="I22">
        <f t="shared" si="5"/>
        <v>149</v>
      </c>
      <c r="J22">
        <f>_xlfn.IFS(SUM(C22:E22)&lt;1,"",SUM(C22:E22)&gt;=1,SUM($C$6:E22))</f>
        <v>4976</v>
      </c>
      <c r="K22">
        <f>_xlfn.IFS(COUNT(C22:E22)&lt;1,"",COUNT($C$6:E22)&gt;=1,COUNT($C$6:E22))</f>
        <v>36</v>
      </c>
      <c r="L22">
        <f>_xlfn.IFS(COUNT(C22:E22)&lt;1,"",AND(COUNT($C$6:E22)&lt;=9,$C$4&gt;1),$C$4,COUNT(C22:E22)&gt;=1,M22)</f>
        <v>138</v>
      </c>
      <c r="M22">
        <f>IF(COUNT($C$6:E22)&gt;=1,TRUNC(SUM($C$6:E22)/COUNT($C$6:E22)),0)</f>
        <v>138</v>
      </c>
      <c r="N22">
        <f>IF(COUNT($C$6:E22)&lt;=6,0,TRUNC((230-M21)*0.9))</f>
        <v>83</v>
      </c>
      <c r="O22">
        <f>_xlfn.IFS(SUM(C22:E22)&lt;1,"",COUNT($C$6:E22)&gt;9,TRUNC((230-M21)*(0.9)),COUNT($C$6:E22)&lt;=9,0)</f>
        <v>83</v>
      </c>
      <c r="P22">
        <f>_xlfn.IFS(SUM(C22:E22)&lt;1,"",COUNT($C$6:E22)&gt;9,N22*3+H22,COUNT($C$6:E22)&lt;=9,0)</f>
        <v>697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240</v>
      </c>
      <c r="W22">
        <f>IF(COUNT(C22:E22)&lt;1,0,IF(COUNT($C$6:E22)&gt;9,D22+N22,0))</f>
        <v>219</v>
      </c>
      <c r="X22">
        <f>IF(COUNT(C22:E22)&lt;1,0,IF(COUNT($C$6:E22)&gt;9,E22+N22,0))</f>
        <v>238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138</v>
      </c>
      <c r="D23">
        <v>115</v>
      </c>
      <c r="E23">
        <v>144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397</v>
      </c>
      <c r="I23">
        <f t="shared" si="5"/>
        <v>132</v>
      </c>
      <c r="J23">
        <f>_xlfn.IFS(SUM(C23:E23)&lt;1,"",SUM(C23:E23)&gt;=1,SUM($C$6:E23))</f>
        <v>5373</v>
      </c>
      <c r="K23">
        <f>_xlfn.IFS(COUNT(C23:E23)&lt;1,"",COUNT($C$6:E23)&gt;=1,COUNT($C$6:E23))</f>
        <v>39</v>
      </c>
      <c r="L23">
        <f>_xlfn.IFS(COUNT(C23:E23)&lt;1,"",AND(COUNT($C$6:E23)&lt;=9,$C$4&gt;1),$C$4,COUNT(C23:E23)&gt;=1,M23)</f>
        <v>137</v>
      </c>
      <c r="M23">
        <f>IF(COUNT($C$6:E23)&gt;=1,TRUNC(SUM($C$6:E23)/COUNT($C$6:E23)),0)</f>
        <v>137</v>
      </c>
      <c r="N23">
        <f>IF(COUNT($C$6:E23)&lt;=6,0,TRUNC((230-M22)*0.9))</f>
        <v>82</v>
      </c>
      <c r="O23">
        <f>_xlfn.IFS(SUM(C23:E23)&lt;1,"",COUNT($C$6:E23)&gt;9,TRUNC((230-M22)*(0.9)),COUNT($C$6:E23)&lt;=9,0)</f>
        <v>82</v>
      </c>
      <c r="P23">
        <f>_xlfn.IFS(SUM(C23:E23)&lt;1,"",COUNT($C$6:E23)&gt;9,N23*3+H23,COUNT($C$6:E23)&lt;=9,0)</f>
        <v>643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220</v>
      </c>
      <c r="W23">
        <f>IF(COUNT(C23:E23)&lt;1,0,IF(COUNT($C$6:E23)&gt;9,D23+N23,0))</f>
        <v>197</v>
      </c>
      <c r="X23">
        <f>IF(COUNT(C23:E23)&lt;1,0,IF(COUNT($C$6:E23)&gt;9,E23+N23,0))</f>
        <v>226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135</v>
      </c>
      <c r="D24">
        <v>193</v>
      </c>
      <c r="E24">
        <v>134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462</v>
      </c>
      <c r="I24">
        <f t="shared" si="5"/>
        <v>154</v>
      </c>
      <c r="J24">
        <f>_xlfn.IFS(SUM(C24:E24)&lt;1,"",SUM(C24:E24)&gt;=1,SUM($C$6:E24))</f>
        <v>5835</v>
      </c>
      <c r="K24">
        <f>_xlfn.IFS(COUNT(C24:E24)&lt;1,"",COUNT($C$6:E24)&gt;=1,COUNT($C$6:E24))</f>
        <v>42</v>
      </c>
      <c r="L24">
        <f>_xlfn.IFS(COUNT(C24:E24)&lt;1,"",AND(COUNT($C$6:E24)&lt;=9,$C$4&gt;1),$C$4,COUNT(C24:E24)&gt;=1,M24)</f>
        <v>138</v>
      </c>
      <c r="M24">
        <f>IF(COUNT($C$6:E24)&gt;=1,TRUNC(SUM($C$6:E24)/COUNT($C$6:E24)),0)</f>
        <v>138</v>
      </c>
      <c r="N24">
        <f>IF(COUNT($C$6:E24)&lt;=6,0,TRUNC((230-M23)*0.9))</f>
        <v>83</v>
      </c>
      <c r="O24">
        <f>_xlfn.IFS(SUM(C24:E24)&lt;1,"",COUNT($C$6:E24)&gt;9,TRUNC((230-M23)*(0.9)),COUNT($C$6:E24)&lt;=9,0)</f>
        <v>83</v>
      </c>
      <c r="P24">
        <f>_xlfn.IFS(SUM(C24:E24)&lt;1,"",COUNT($C$6:E24)&gt;9,N24*3+H24,COUNT($C$6:E24)&lt;=9,0)</f>
        <v>711</v>
      </c>
      <c r="Q24" t="str">
        <f t="shared" si="1"/>
        <v xml:space="preserve"> </v>
      </c>
      <c r="R24">
        <f t="shared" si="2"/>
        <v>193</v>
      </c>
      <c r="S24" t="str">
        <f>IF(COUNT($C$6:E24)&gt;9,IF(P24=MAX($P$6:$P$35),P24," "),"")</f>
        <v xml:space="preserve"> </v>
      </c>
      <c r="T24">
        <f t="shared" si="3"/>
        <v>276</v>
      </c>
      <c r="V24">
        <f>IF(COUNT(C24:E24)&lt;1,0,IF(COUNT($C$6:E24)&gt;9,C24+N24,0))</f>
        <v>218</v>
      </c>
      <c r="W24">
        <f>IF(COUNT(C24:E24)&lt;1,0,IF(COUNT($C$6:E24)&gt;9,D24+N24,0))</f>
        <v>276</v>
      </c>
      <c r="X24">
        <f>IF(COUNT(C24:E24)&lt;1,0,IF(COUNT($C$6:E24)&gt;9,E24+N24,0))</f>
        <v>217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123</v>
      </c>
      <c r="D25">
        <v>155</v>
      </c>
      <c r="E25">
        <v>168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446</v>
      </c>
      <c r="I25">
        <f t="shared" si="5"/>
        <v>148</v>
      </c>
      <c r="J25">
        <f>_xlfn.IFS(SUM(C25:E25)&lt;1,"",SUM(C25:E25)&gt;=1,SUM($C$6:E25))</f>
        <v>6281</v>
      </c>
      <c r="K25">
        <f>_xlfn.IFS(COUNT(C25:E25)&lt;1,"",COUNT($C$6:E25)&gt;=1,COUNT($C$6:E25))</f>
        <v>45</v>
      </c>
      <c r="L25">
        <f>_xlfn.IFS(COUNT(C25:E25)&lt;1,"",AND(COUNT($C$6:E25)&lt;=9,$C$4&gt;1),$C$4,COUNT(C25:E25)&gt;=1,M25)</f>
        <v>139</v>
      </c>
      <c r="M25">
        <f>IF(COUNT($C$6:E25)&gt;=1,TRUNC(SUM($C$6:E25)/COUNT($C$6:E25)),0)</f>
        <v>139</v>
      </c>
      <c r="N25">
        <f>IF(COUNT($C$6:E25)&lt;=6,0,TRUNC((230-M24)*0.9))</f>
        <v>82</v>
      </c>
      <c r="O25">
        <f>_xlfn.IFS(SUM(C25:E25)&lt;1,"",COUNT($C$6:E25)&gt;9,TRUNC((230-M24)*(0.9)),COUNT($C$6:E25)&lt;=9,0)</f>
        <v>82</v>
      </c>
      <c r="P25">
        <f>_xlfn.IFS(SUM(C25:E25)&lt;1,"",COUNT($C$6:E25)&gt;9,N25*3+H25,COUNT($C$6:E25)&lt;=9,0)</f>
        <v>692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205</v>
      </c>
      <c r="W25">
        <f>IF(COUNT(C25:E25)&lt;1,0,IF(COUNT($C$6:E25)&gt;9,D25+N25,0))</f>
        <v>237</v>
      </c>
      <c r="X25">
        <f>IF(COUNT(C25:E25)&lt;1,0,IF(COUNT($C$6:E25)&gt;9,E25+N25,0))</f>
        <v>250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118</v>
      </c>
      <c r="D26">
        <v>138</v>
      </c>
      <c r="E26">
        <v>138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394</v>
      </c>
      <c r="I26">
        <f t="shared" si="5"/>
        <v>131</v>
      </c>
      <c r="J26">
        <f>_xlfn.IFS(SUM(C26:E26)&lt;1,"",SUM(C26:E26)&gt;=1,SUM($C$6:E26))</f>
        <v>6675</v>
      </c>
      <c r="K26">
        <f>_xlfn.IFS(COUNT(C26:E26)&lt;1,"",COUNT($C$6:E26)&gt;=1,COUNT($C$6:E26))</f>
        <v>48</v>
      </c>
      <c r="L26">
        <f>_xlfn.IFS(COUNT(C26:E26)&lt;1,"",AND(COUNT($C$6:E26)&lt;=9,$C$4&gt;1),$C$4,COUNT(C26:E26)&gt;=1,M26)</f>
        <v>139</v>
      </c>
      <c r="M26">
        <f>IF(COUNT($C$6:E26)&gt;=1,TRUNC(SUM($C$6:E26)/COUNT($C$6:E26)),0)</f>
        <v>139</v>
      </c>
      <c r="N26">
        <f>IF(COUNT($C$6:E26)&lt;=6,0,TRUNC((230-M25)*0.9))</f>
        <v>81</v>
      </c>
      <c r="O26">
        <f>_xlfn.IFS(SUM(C26:E26)&lt;1,"",COUNT($C$6:E26)&gt;9,TRUNC((230-M25)*(0.9)),COUNT($C$6:E26)&lt;=9,0)</f>
        <v>81</v>
      </c>
      <c r="P26">
        <f>_xlfn.IFS(SUM(C26:E26)&lt;1,"",COUNT($C$6:E26)&gt;9,N26*3+H26,COUNT($C$6:E26)&lt;=9,0)</f>
        <v>637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199</v>
      </c>
      <c r="W26">
        <f>IF(COUNT(C26:E26)&lt;1,0,IF(COUNT($C$6:E26)&gt;9,D26+N26,0))</f>
        <v>219</v>
      </c>
      <c r="X26">
        <f>IF(COUNT(C26:E26)&lt;1,0,IF(COUNT($C$6:E26)&gt;9,E26+N26,0))</f>
        <v>219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160</v>
      </c>
      <c r="D27">
        <v>143</v>
      </c>
      <c r="E27">
        <v>168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471</v>
      </c>
      <c r="I27">
        <f t="shared" si="5"/>
        <v>157</v>
      </c>
      <c r="J27">
        <f>_xlfn.IFS(SUM(C27:E27)&lt;1,"",SUM(C27:E27)&gt;=1,SUM($C$6:E27))</f>
        <v>7146</v>
      </c>
      <c r="K27">
        <f>_xlfn.IFS(COUNT(C27:E27)&lt;1,"",COUNT($C$6:E27)&gt;=1,COUNT($C$6:E27))</f>
        <v>51</v>
      </c>
      <c r="L27">
        <f>_xlfn.IFS(COUNT(C27:E27)&lt;1,"",AND(COUNT($C$6:E27)&lt;=9,$C$4&gt;1),$C$4,COUNT(C27:E27)&gt;=1,M27)</f>
        <v>140</v>
      </c>
      <c r="M27">
        <f>IF(COUNT($C$6:E27)&gt;=1,TRUNC(SUM($C$6:E27)/COUNT($C$6:E27)),0)</f>
        <v>140</v>
      </c>
      <c r="N27">
        <f>IF(COUNT($C$6:E27)&lt;=6,0,TRUNC((230-M26)*0.9))</f>
        <v>81</v>
      </c>
      <c r="O27">
        <f>_xlfn.IFS(SUM(C27:E27)&lt;1,"",COUNT($C$6:E27)&gt;9,TRUNC((230-M26)*(0.9)),COUNT($C$6:E27)&lt;=9,0)</f>
        <v>81</v>
      </c>
      <c r="P27">
        <f>_xlfn.IFS(SUM(C27:E27)&lt;1,"",COUNT($C$6:E27)&gt;9,N27*3+H27,COUNT($C$6:E27)&lt;=9,0)</f>
        <v>714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241</v>
      </c>
      <c r="W27">
        <f>IF(COUNT(C27:E27)&lt;1,0,IF(COUNT($C$6:E27)&gt;9,D27+N27,0))</f>
        <v>224</v>
      </c>
      <c r="X27">
        <f>IF(COUNT(C27:E27)&lt;1,0,IF(COUNT($C$6:E27)&gt;9,E27+N27,0))</f>
        <v>249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122</v>
      </c>
      <c r="D28">
        <v>135</v>
      </c>
      <c r="E28">
        <v>139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396</v>
      </c>
      <c r="I28">
        <f t="shared" si="5"/>
        <v>132</v>
      </c>
      <c r="J28">
        <f>_xlfn.IFS(SUM(C28:E28)&lt;1,"",SUM(C28:E28)&gt;=1,SUM($C$6:E28))</f>
        <v>7542</v>
      </c>
      <c r="K28">
        <f>_xlfn.IFS(COUNT(C28:E28)&lt;1,"",COUNT($C$6:E28)&gt;=1,COUNT($C$6:E28))</f>
        <v>54</v>
      </c>
      <c r="L28">
        <f>_xlfn.IFS(COUNT(C28:E28)&lt;1,"",AND(COUNT($C$6:E28)&lt;=9,$C$4&gt;1),$C$4,COUNT(C28:E28)&gt;=1,M28)</f>
        <v>139</v>
      </c>
      <c r="M28">
        <f>IF(COUNT($C$6:E28)&gt;=1,TRUNC(SUM($C$6:E28)/COUNT($C$6:E28)),0)</f>
        <v>139</v>
      </c>
      <c r="N28">
        <f>IF(COUNT($C$6:E28)&lt;=6,0,TRUNC((230-M27)*0.9))</f>
        <v>81</v>
      </c>
      <c r="O28">
        <f>_xlfn.IFS(SUM(C28:E28)&lt;1,"",COUNT($C$6:E28)&gt;9,TRUNC((230-M27)*(0.9)),COUNT($C$6:E28)&lt;=9,0)</f>
        <v>81</v>
      </c>
      <c r="P28">
        <f>_xlfn.IFS(SUM(C28:E28)&lt;1,"",COUNT($C$6:E28)&gt;9,N28*3+H28,COUNT($C$6:E28)&lt;=9,0)</f>
        <v>639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203</v>
      </c>
      <c r="W28">
        <f>IF(COUNT(C28:E28)&lt;1,0,IF(COUNT($C$6:E28)&gt;9,D28+N28,0))</f>
        <v>216</v>
      </c>
      <c r="X28">
        <f>IF(COUNT(C28:E28)&lt;1,0,IF(COUNT($C$6:E28)&gt;9,E28+N28,0))</f>
        <v>220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124</v>
      </c>
      <c r="D29">
        <v>152</v>
      </c>
      <c r="E29">
        <v>154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430</v>
      </c>
      <c r="I29">
        <f t="shared" si="5"/>
        <v>143</v>
      </c>
      <c r="J29">
        <f>_xlfn.IFS(SUM(C29:E29)&lt;1,"",SUM(C29:E29)&gt;=1,SUM($C$6:E29))</f>
        <v>7972</v>
      </c>
      <c r="K29">
        <f>_xlfn.IFS(COUNT(C29:E29)&lt;1,"",COUNT($C$6:E29)&gt;=1,COUNT($C$6:E29))</f>
        <v>57</v>
      </c>
      <c r="L29">
        <f>_xlfn.IFS(COUNT(C29:E29)&lt;1,"",AND(COUNT($C$6:E29)&lt;=9,$C$4&gt;1),$C$4,COUNT(C29:E29)&gt;=1,M29)</f>
        <v>139</v>
      </c>
      <c r="M29">
        <f>IF(COUNT($C$6:E29)&gt;=1,TRUNC(SUM($C$6:E29)/COUNT($C$6:E29)),0)</f>
        <v>139</v>
      </c>
      <c r="N29">
        <f>IF(COUNT($C$6:E29)&lt;=6,0,TRUNC((230-M28)*0.9))</f>
        <v>81</v>
      </c>
      <c r="O29">
        <f>_xlfn.IFS(SUM(C29:E29)&lt;1,"",COUNT($C$6:E29)&gt;9,TRUNC((230-M28)*(0.9)),COUNT($C$6:E29)&lt;=9,0)</f>
        <v>81</v>
      </c>
      <c r="P29">
        <f>_xlfn.IFS(SUM(C29:E29)&lt;1,"",COUNT($C$6:E29)&gt;9,N29*3+H29,COUNT($C$6:E29)&lt;=9,0)</f>
        <v>673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205</v>
      </c>
      <c r="W29">
        <f>IF(COUNT(C29:E29)&lt;1,0,IF(COUNT($C$6:E29)&gt;9,D29+N29,0))</f>
        <v>233</v>
      </c>
      <c r="X29">
        <f>IF(COUNT(C29:E29)&lt;1,0,IF(COUNT($C$6:E29)&gt;9,E29+N29,0))</f>
        <v>235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120</v>
      </c>
      <c r="D30">
        <v>144</v>
      </c>
      <c r="E30">
        <v>99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363</v>
      </c>
      <c r="I30">
        <f t="shared" si="5"/>
        <v>121</v>
      </c>
      <c r="J30">
        <f>_xlfn.IFS(SUM(C30:E30)&lt;1,"",SUM(C30:E30)&gt;=1,SUM($C$6:E30))</f>
        <v>8335</v>
      </c>
      <c r="K30">
        <f>_xlfn.IFS(COUNT(C30:E30)&lt;1,"",COUNT($C$6:E30)&gt;=1,COUNT($C$6:E30))</f>
        <v>60</v>
      </c>
      <c r="L30">
        <f>_xlfn.IFS(COUNT(C30:E30)&lt;1,"",AND(COUNT($C$6:E30)&lt;=9,$C$4&gt;1),$C$4,COUNT(C30:E30)&gt;=1,M30)</f>
        <v>138</v>
      </c>
      <c r="M30">
        <f>IF(COUNT($C$6:E30)&gt;=1,TRUNC(SUM($C$6:E30)/COUNT($C$6:E30)),0)</f>
        <v>138</v>
      </c>
      <c r="N30">
        <f>IF(COUNT($C$6:E30)&lt;=6,0,TRUNC((230-M29)*0.9))</f>
        <v>81</v>
      </c>
      <c r="O30">
        <f>_xlfn.IFS(SUM(C30:E30)&lt;1,"",COUNT($C$6:E30)&gt;9,TRUNC((230-M29)*(0.9)),COUNT($C$6:E30)&lt;=9,0)</f>
        <v>81</v>
      </c>
      <c r="P30">
        <f>_xlfn.IFS(SUM(C30:E30)&lt;1,"",COUNT($C$6:E30)&gt;9,N30*3+H30,COUNT($C$6:E30)&lt;=9,0)</f>
        <v>606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201</v>
      </c>
      <c r="W30">
        <f>IF(COUNT(C30:E30)&lt;1,0,IF(COUNT($C$6:E30)&gt;9,D30+N30,0))</f>
        <v>225</v>
      </c>
      <c r="X30">
        <f>IF(COUNT(C30:E30)&lt;1,0,IF(COUNT($C$6:E30)&gt;9,E30+N30,0))</f>
        <v>180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159</v>
      </c>
      <c r="D31">
        <v>151</v>
      </c>
      <c r="E31">
        <v>104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414</v>
      </c>
      <c r="I31">
        <f t="shared" si="5"/>
        <v>138</v>
      </c>
      <c r="J31">
        <f>_xlfn.IFS(SUM(C31:E31)&lt;1,"",SUM(C31:E31)&gt;=1,SUM($C$6:E31))</f>
        <v>8749</v>
      </c>
      <c r="K31">
        <f>_xlfn.IFS(COUNT(C31:E31)&lt;1,"",COUNT($C$6:E31)&gt;=1,COUNT($C$6:E31))</f>
        <v>63</v>
      </c>
      <c r="L31">
        <f>_xlfn.IFS(COUNT(C31:E31)&lt;1,"",AND(COUNT($C$6:E31)&lt;=9,$C$4&gt;1),$C$4,COUNT(C31:E31)&gt;=1,M31)</f>
        <v>138</v>
      </c>
      <c r="M31">
        <f>IF(COUNT($C$6:E31)&gt;=1,TRUNC(SUM($C$6:E31)/COUNT($C$6:E31)),0)</f>
        <v>138</v>
      </c>
      <c r="N31">
        <f>IF(COUNT($C$6:E31)&lt;=6,0,TRUNC((230-M30)*0.9))</f>
        <v>82</v>
      </c>
      <c r="O31">
        <f>_xlfn.IFS(SUM(C31:E31)&lt;1,"",COUNT($C$6:E31)&gt;9,TRUNC((230-M30)*(0.9)),COUNT($C$6:E31)&lt;=9,0)</f>
        <v>82</v>
      </c>
      <c r="P31">
        <f>_xlfn.IFS(SUM(C31:E31)&lt;1,"",COUNT($C$6:E31)&gt;9,N31*3+H31,COUNT($C$6:E31)&lt;=9,0)</f>
        <v>660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241</v>
      </c>
      <c r="W31">
        <f>IF(COUNT(C31:E31)&lt;1,0,IF(COUNT($C$6:E31)&gt;9,D31+N31,0))</f>
        <v>233</v>
      </c>
      <c r="X31">
        <f>IF(COUNT(C31:E31)&lt;1,0,IF(COUNT($C$6:E31)&gt;9,E31+N31,0))</f>
        <v>186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175</v>
      </c>
      <c r="D32">
        <v>115</v>
      </c>
      <c r="E32">
        <v>132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422</v>
      </c>
      <c r="I32">
        <f t="shared" si="5"/>
        <v>140</v>
      </c>
      <c r="J32">
        <f>_xlfn.IFS(SUM(C32:E32)&lt;1,"",SUM(C32:E32)&gt;=1,SUM($C$6:E32))</f>
        <v>9171</v>
      </c>
      <c r="K32">
        <f>_xlfn.IFS(COUNT(C32:E32)&lt;1,"",COUNT($C$6:E32)&gt;=1,COUNT($C$6:E32))</f>
        <v>66</v>
      </c>
      <c r="L32">
        <f>_xlfn.IFS(COUNT(C32:E32)&lt;1,"",AND(COUNT($C$6:E32)&lt;=9,$C$4&gt;1),$C$4,COUNT(C32:E32)&gt;=1,M32)</f>
        <v>138</v>
      </c>
      <c r="M32">
        <f>IF(COUNT($C$6:E32)&gt;=1,TRUNC(SUM($C$6:E32)/COUNT($C$6:E32)),0)</f>
        <v>138</v>
      </c>
      <c r="N32">
        <f>IF(COUNT($C$6:E32)&lt;=6,0,TRUNC((230-M31)*0.9))</f>
        <v>82</v>
      </c>
      <c r="O32">
        <f>_xlfn.IFS(SUM(C32:E32)&lt;1,"",COUNT($C$6:E32)&gt;9,TRUNC((230-M31)*(0.9)),COUNT($C$6:E32)&lt;=9,0)</f>
        <v>82</v>
      </c>
      <c r="P32">
        <f>_xlfn.IFS(SUM(C32:E32)&lt;1,"",COUNT($C$6:E32)&gt;9,N32*3+H32,COUNT($C$6:E32)&lt;=9,0)</f>
        <v>668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257</v>
      </c>
      <c r="W32">
        <f>IF(COUNT(C32:E32)&lt;1,0,IF(COUNT($C$6:E32)&gt;9,D32+N32,0))</f>
        <v>197</v>
      </c>
      <c r="X32">
        <f>IF(COUNT(C32:E32)&lt;1,0,IF(COUNT($C$6:E32)&gt;9,E32+N32,0))</f>
        <v>214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157</v>
      </c>
      <c r="D33">
        <v>157</v>
      </c>
      <c r="E33">
        <v>157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471</v>
      </c>
      <c r="I33">
        <f t="shared" si="5"/>
        <v>157</v>
      </c>
      <c r="J33">
        <f>_xlfn.IFS(SUM(C33:E33)&lt;1,"",SUM(C33:E33)&gt;=1,SUM($C$6:E33))</f>
        <v>9642</v>
      </c>
      <c r="K33">
        <f>_xlfn.IFS(COUNT(C33:E33)&lt;1,"",COUNT($C$6:E33)&gt;=1,COUNT($C$6:E33))</f>
        <v>69</v>
      </c>
      <c r="L33">
        <f>_xlfn.IFS(COUNT(C33:E33)&lt;1,"",AND(COUNT($C$6:E33)&lt;=9,$C$4&gt;1),$C$4,COUNT(C33:E33)&gt;=1,M33)</f>
        <v>139</v>
      </c>
      <c r="M33">
        <f>IF(COUNT($C$6:E33)&gt;=1,TRUNC(SUM($C$6:E33)/COUNT($C$6:E33)),0)</f>
        <v>139</v>
      </c>
      <c r="N33">
        <f>IF(COUNT($C$6:E33)&lt;=6,0,TRUNC((230-M32)*0.9))</f>
        <v>82</v>
      </c>
      <c r="O33">
        <f>_xlfn.IFS(SUM(C33:E33)&lt;1,"",COUNT($C$6:E33)&gt;9,TRUNC((230-M32)*(0.9)),COUNT($C$6:E33)&lt;=9,0)</f>
        <v>82</v>
      </c>
      <c r="P33">
        <f>_xlfn.IFS(SUM(C33:E33)&lt;1,"",COUNT($C$6:E33)&gt;9,N33*3+H33,COUNT($C$6:E33)&lt;=9,0)</f>
        <v>717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239</v>
      </c>
      <c r="W33">
        <f>IF(COUNT(C33:E33)&lt;1,0,IF(COUNT($C$6:E33)&gt;9,D33+N33,0))</f>
        <v>239</v>
      </c>
      <c r="X33">
        <f>IF(COUNT(C33:E33)&lt;1,0,IF(COUNT($C$6:E33)&gt;9,E33+N33,0))</f>
        <v>239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150</v>
      </c>
      <c r="D34">
        <v>146</v>
      </c>
      <c r="E34">
        <v>146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442</v>
      </c>
      <c r="I34">
        <f t="shared" si="5"/>
        <v>147</v>
      </c>
      <c r="J34">
        <f>_xlfn.IFS(SUM(C34:E34)&lt;1,"",SUM(C34:E34)&gt;=1,SUM($C$6:E34))</f>
        <v>10084</v>
      </c>
      <c r="K34">
        <f>_xlfn.IFS(COUNT(C34:E34)&lt;1,"",COUNT($C$6:E34)&gt;=1,COUNT($C$6:E34))</f>
        <v>72</v>
      </c>
      <c r="L34">
        <f>_xlfn.IFS(COUNT(C34:E34)&lt;1,"",AND(COUNT($C$6:E34)&lt;=9,$C$4&gt;1),$C$4,COUNT(C34:E34)&gt;=1,M34)</f>
        <v>140</v>
      </c>
      <c r="M34">
        <f>IF(COUNT($C$6:E34)&gt;=1,TRUNC(SUM($C$6:E34)/COUNT($C$6:E34)),0)</f>
        <v>140</v>
      </c>
      <c r="N34">
        <f>IF(COUNT($C$6:E34)&lt;=6,0,TRUNC((230-M33)*0.9))</f>
        <v>81</v>
      </c>
      <c r="O34">
        <f>_xlfn.IFS(SUM(C34:E34)&lt;1,"",COUNT($C$6:E34)&gt;9,TRUNC((230-M33)*(0.9)),COUNT($C$6:E34)&lt;=9,0)</f>
        <v>81</v>
      </c>
      <c r="P34">
        <f>_xlfn.IFS(SUM(C34:E34)&lt;1,"",COUNT($C$6:E34)&gt;9,N34*3+H34,COUNT($C$6:E34)&lt;=9,0)</f>
        <v>685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231</v>
      </c>
      <c r="W34">
        <f>IF(COUNT(C34:E34)&lt;1,0,IF(COUNT($C$6:E34)&gt;9,D34+N34,0))</f>
        <v>227</v>
      </c>
      <c r="X34">
        <f>IF(COUNT(C34:E34)&lt;1,0,IF(COUNT($C$6:E34)&gt;9,E34+N34,0))</f>
        <v>227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110</v>
      </c>
      <c r="D35">
        <v>148</v>
      </c>
      <c r="E35">
        <v>169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427</v>
      </c>
      <c r="I35">
        <f t="shared" si="5"/>
        <v>142</v>
      </c>
      <c r="J35">
        <f>_xlfn.IFS(SUM(C35:E35)&lt;1,"",SUM(C35:E35)&gt;=1,SUM($C$6:E35))</f>
        <v>10511</v>
      </c>
      <c r="K35">
        <f>_xlfn.IFS(COUNT(C35:E35)&lt;1,"",COUNT($C$6:E35)&gt;=1,COUNT($C$6:E35))</f>
        <v>75</v>
      </c>
      <c r="L35">
        <f>_xlfn.IFS(COUNT(C35:E35)&lt;1,"",AND(COUNT($C$6:E35)&lt;=9,$C$4&gt;1),$C$4,COUNT(C35:E35)&gt;=1,M35)</f>
        <v>140</v>
      </c>
      <c r="M35">
        <f>IF(COUNT($C$6:E35)&gt;=1,TRUNC(SUM($C$6:E35)/COUNT($C$6:E35)),0)</f>
        <v>140</v>
      </c>
      <c r="N35">
        <f>IF(COUNT($C$6:E35)&lt;=6,0,TRUNC((230-M34)*0.9))</f>
        <v>81</v>
      </c>
      <c r="O35">
        <f>_xlfn.IFS(SUM(C35:E35)&lt;1,"",COUNT($C$6:E35)&gt;9,TRUNC((230-M34)*(0.9)),COUNT($C$6:E35)&lt;=9,0)</f>
        <v>81</v>
      </c>
      <c r="P35">
        <f>_xlfn.IFS(SUM(C35:E35)&lt;1,"",COUNT($C$6:E35)&gt;9,N35*3+H35,COUNT($C$6:E35)&lt;=9,0)</f>
        <v>670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191</v>
      </c>
      <c r="W35">
        <f>IF(COUNT(C35:E35)&lt;1,0,IF(COUNT($C$6:E35)&gt;9,D35+N35,0))</f>
        <v>229</v>
      </c>
      <c r="X35">
        <f>IF(COUNT(C35:E35)&lt;1,0,IF(COUNT($C$6:E35)&gt;9,E35+N35,0))</f>
        <v>250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142.6</v>
      </c>
      <c r="D36" s="2">
        <f>(IF(COUNT(D6:D35)=0," ",(SUM(D6:D35))/COUNT(D6:D35)))</f>
        <v>140.84</v>
      </c>
      <c r="E36" s="2">
        <f>(IF(COUNT(E6:E35)=0," ",(SUM(E6:E35))/COUNT(E6:E35)))</f>
        <v>137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550B-7AD6-43A8-8FA7-96D8C7C1F878}">
  <sheetPr codeName="Sheet61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83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good</v>
      </c>
      <c r="R3" s="8"/>
      <c r="S3" s="8"/>
    </row>
    <row r="4" spans="1:29" x14ac:dyDescent="0.2">
      <c r="A4" t="s">
        <v>44</v>
      </c>
      <c r="C4">
        <v>134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183</v>
      </c>
      <c r="W5">
        <f>MAX(V6:X35)</f>
        <v>278</v>
      </c>
    </row>
    <row r="6" spans="1:29" x14ac:dyDescent="0.2">
      <c r="A6" t="s">
        <v>7</v>
      </c>
      <c r="B6" s="7">
        <f>Calendar!B6</f>
        <v>43348</v>
      </c>
      <c r="C6">
        <v>135</v>
      </c>
      <c r="D6">
        <v>134</v>
      </c>
      <c r="E6">
        <v>146</v>
      </c>
      <c r="H6">
        <f t="shared" ref="H6:H35" si="0">IF(COUNT(C6:E6)&lt;1," ",SUM(C6:E6))</f>
        <v>415</v>
      </c>
      <c r="I6">
        <f>IF(COUNT(C6:E6)&lt;1," ",TRUNC(H6/COUNT(C6:E6)))</f>
        <v>138</v>
      </c>
      <c r="J6">
        <f>_xlfn.IFS(SUM(C6:E6)&lt;1,"",SUM(C6:E6)&gt;=1,SUM($C$6:E6))</f>
        <v>415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134</v>
      </c>
      <c r="M6">
        <f>IF(COUNT($C$6:E6)&gt;=1,TRUNC(SUM($C$6:E6)/COUNT($C$6:E6)),0)</f>
        <v>138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129</v>
      </c>
      <c r="D7">
        <v>117</v>
      </c>
      <c r="E7">
        <v>173</v>
      </c>
      <c r="H7">
        <f t="shared" si="0"/>
        <v>419</v>
      </c>
      <c r="I7">
        <f t="shared" ref="I7:I35" si="5">IF(COUNT(C7:E7)&lt;1," ",TRUNC(H7/COUNT(C7:E7)))</f>
        <v>139</v>
      </c>
      <c r="J7">
        <f>_xlfn.IFS(SUM(C7:E7)&lt;1,"",SUM(C7:E7)&gt;=1,SUM($C$6:E7))</f>
        <v>834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134</v>
      </c>
      <c r="M7">
        <f>IF(COUNT($C$6:E7)&gt;=1,TRUNC(SUM($C$6:E7)/COUNT($C$6:E7)),0)</f>
        <v>139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135</v>
      </c>
      <c r="D8">
        <v>129</v>
      </c>
      <c r="E8">
        <v>131</v>
      </c>
      <c r="H8">
        <f t="shared" si="0"/>
        <v>395</v>
      </c>
      <c r="I8">
        <f t="shared" si="5"/>
        <v>131</v>
      </c>
      <c r="J8">
        <f>_xlfn.IFS(SUM(C8:E8)&lt;1,"",SUM(C8:E8)&gt;=1,SUM($C$6:E8))</f>
        <v>1229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134</v>
      </c>
      <c r="M8">
        <f>IF(COUNT($C$6:E8)&gt;=1,TRUNC(SUM($C$6:E8)/COUNT($C$6:E8)),0)</f>
        <v>136</v>
      </c>
      <c r="N8">
        <f>IF(COUNT($C$6:E8)&lt;=6,0,TRUNC((230-M7)*0.9))</f>
        <v>81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117</v>
      </c>
      <c r="D9">
        <v>143</v>
      </c>
      <c r="E9">
        <v>126</v>
      </c>
      <c r="H9">
        <f t="shared" si="0"/>
        <v>386</v>
      </c>
      <c r="I9">
        <f t="shared" si="5"/>
        <v>128</v>
      </c>
      <c r="J9">
        <f>_xlfn.IFS(SUM(C9:E9)&lt;1,"",SUM(C9:E9)&gt;=1,SUM($C$6:E9))</f>
        <v>1615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134</v>
      </c>
      <c r="M9">
        <f>IF(COUNT($C$6:E9)&gt;=1,TRUNC(SUM($C$6:E9)/COUNT($C$6:E9)),0)</f>
        <v>134</v>
      </c>
      <c r="N9">
        <f>IF(COUNT($C$6:E9)&lt;=6,0,TRUNC((230-M8)*0.9))</f>
        <v>84</v>
      </c>
      <c r="O9">
        <f>_xlfn.IFS(SUM(C9:E9)&lt;1,"",COUNT($C$6:E9)&gt;9,TRUNC((230-M8)*(0.9)),COUNT($C$6:E9)&lt;=9,0)</f>
        <v>84</v>
      </c>
      <c r="P9">
        <f>_xlfn.IFS(SUM(C9:E9)&lt;1,"",COUNT($C$6:E9)&gt;9,N9*3+H9,COUNT($C$6:E9)&lt;=9,0)</f>
        <v>638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201</v>
      </c>
      <c r="W9">
        <f>IF(COUNT(C9:E9)&lt;1,0,IF(COUNT($C$6:E9)&gt;9,D9+N9,0))</f>
        <v>227</v>
      </c>
      <c r="X9">
        <f>IF(COUNT(C9:E9)&lt;1,0,IF(COUNT($C$6:E9)&gt;9,E9+N9,0))</f>
        <v>210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145</v>
      </c>
      <c r="D10">
        <v>156</v>
      </c>
      <c r="E10">
        <v>107</v>
      </c>
      <c r="F10" t="str">
        <f>IF(COUNT(C10:E10)&lt;1," ",IF(AND(C10&gt;M9,D10&gt;M9,E10&gt;M9,COUNT($C$6:E9)&gt;=12),"*"," "))</f>
        <v xml:space="preserve"> </v>
      </c>
      <c r="H10">
        <f t="shared" si="0"/>
        <v>408</v>
      </c>
      <c r="I10">
        <f t="shared" si="5"/>
        <v>136</v>
      </c>
      <c r="J10">
        <f>_xlfn.IFS(SUM(C10:E10)&lt;1,"",SUM(C10:E10)&gt;=1,SUM($C$6:E10))</f>
        <v>2023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134</v>
      </c>
      <c r="M10">
        <f>IF(COUNT($C$6:E10)&gt;=1,TRUNC(SUM($C$6:E10)/COUNT($C$6:E10)),0)</f>
        <v>134</v>
      </c>
      <c r="N10">
        <f>IF(COUNT($C$6:E10)&lt;=6,0,TRUNC((230-M9)*0.9))</f>
        <v>86</v>
      </c>
      <c r="O10">
        <f>_xlfn.IFS(SUM(C10:E10)&lt;1,"",COUNT($C$6:E10)&gt;9,TRUNC((230-M9)*(0.9)),COUNT($C$6:E10)&lt;=9,0)</f>
        <v>86</v>
      </c>
      <c r="P10">
        <f>_xlfn.IFS(SUM(C10:E10)&lt;1,"",COUNT($C$6:E10)&gt;9,N10*3+H10,COUNT($C$6:E10)&lt;=9,0)</f>
        <v>666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231</v>
      </c>
      <c r="W10">
        <f>IF(COUNT(C10:E10)&lt;1,0,IF(COUNT($C$6:E10)&gt;9,D10+N10,0))</f>
        <v>242</v>
      </c>
      <c r="X10">
        <f>IF(COUNT(C10:E10)&lt;1,0,IF(COUNT($C$6:E10)&gt;9,E10+N10,0))</f>
        <v>193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146</v>
      </c>
      <c r="D11">
        <v>130</v>
      </c>
      <c r="E11">
        <v>129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405</v>
      </c>
      <c r="I11">
        <f t="shared" si="5"/>
        <v>135</v>
      </c>
      <c r="J11">
        <f>_xlfn.IFS(SUM(C11:E11)&lt;1,"",SUM(C11:E11)&gt;=1,SUM($C$6:E11))</f>
        <v>2428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134</v>
      </c>
      <c r="M11">
        <f>IF(COUNT($C$6:E11)&gt;=1,TRUNC(SUM($C$6:E11)/COUNT($C$6:E11)),0)</f>
        <v>134</v>
      </c>
      <c r="N11">
        <f>IF(COUNT($C$6:E11)&lt;=6,0,TRUNC((230-M10)*0.9))</f>
        <v>86</v>
      </c>
      <c r="O11">
        <f>_xlfn.IFS(SUM(C11:E11)&lt;1,"",COUNT($C$6:E11)&gt;9,TRUNC((230-M10)*(0.9)),COUNT($C$6:E11)&lt;=9,0)</f>
        <v>86</v>
      </c>
      <c r="P11">
        <f>_xlfn.IFS(SUM(C11:E11)&lt;1,"",COUNT($C$6:E11)&gt;9,N11*3+H11,COUNT($C$6:E11)&lt;=9,0)</f>
        <v>663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232</v>
      </c>
      <c r="W11">
        <f>IF(COUNT(C11:E11)&lt;1,0,IF(COUNT($C$6:E11)&gt;9,D11+N11,0))</f>
        <v>216</v>
      </c>
      <c r="X11">
        <f>IF(COUNT(C11:E11)&lt;1,0,IF(COUNT($C$6:E11)&gt;9,E11+N11,0))</f>
        <v>215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132</v>
      </c>
      <c r="D12">
        <v>141</v>
      </c>
      <c r="E12">
        <v>152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425</v>
      </c>
      <c r="I12">
        <f t="shared" si="5"/>
        <v>141</v>
      </c>
      <c r="J12">
        <f>_xlfn.IFS(SUM(C12:E12)&lt;1,"",SUM(C12:E12)&gt;=1,SUM($C$6:E12))</f>
        <v>2853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135</v>
      </c>
      <c r="M12">
        <f>IF(COUNT($C$6:E12)&gt;=1,TRUNC(SUM($C$6:E12)/COUNT($C$6:E12)),0)</f>
        <v>135</v>
      </c>
      <c r="N12">
        <f>IF(COUNT($C$6:E12)&lt;=6,0,TRUNC((230-M11)*0.9))</f>
        <v>86</v>
      </c>
      <c r="O12">
        <f>_xlfn.IFS(SUM(C12:E12)&lt;1,"",COUNT($C$6:E12)&gt;9,TRUNC((230-M11)*(0.9)),COUNT($C$6:E12)&lt;=9,0)</f>
        <v>86</v>
      </c>
      <c r="P12">
        <f>_xlfn.IFS(SUM(C12:E12)&lt;1,"",COUNT($C$6:E12)&gt;9,N12*3+H12,COUNT($C$6:E12)&lt;=9,0)</f>
        <v>683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218</v>
      </c>
      <c r="W12">
        <f>IF(COUNT(C12:E12)&lt;1,0,IF(COUNT($C$6:E12)&gt;9,D12+N12,0))</f>
        <v>227</v>
      </c>
      <c r="X12">
        <f>IF(COUNT(C12:E12)&lt;1,0,IF(COUNT($C$6:E12)&gt;9,E12+N12,0))</f>
        <v>238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145</v>
      </c>
      <c r="D13">
        <v>132</v>
      </c>
      <c r="E13">
        <v>136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413</v>
      </c>
      <c r="I13">
        <f t="shared" si="5"/>
        <v>137</v>
      </c>
      <c r="J13">
        <f>_xlfn.IFS(SUM(C13:E13)&lt;1,"",SUM(C13:E13)&gt;=1,SUM($C$6:E13))</f>
        <v>3266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136</v>
      </c>
      <c r="M13">
        <f>IF(COUNT($C$6:E13)&gt;=1,TRUNC(SUM($C$6:E13)/COUNT($C$6:E13)),0)</f>
        <v>136</v>
      </c>
      <c r="N13">
        <f>IF(COUNT($C$6:E13)&lt;=6,0,TRUNC((230-M12)*0.9))</f>
        <v>85</v>
      </c>
      <c r="O13">
        <f>_xlfn.IFS(SUM(C13:E13)&lt;1,"",COUNT($C$6:E13)&gt;9,TRUNC((230-M12)*(0.9)),COUNT($C$6:E13)&lt;=9,0)</f>
        <v>85</v>
      </c>
      <c r="P13">
        <f>_xlfn.IFS(SUM(C13:E13)&lt;1,"",COUNT($C$6:E13)&gt;9,N13*3+H13,COUNT($C$6:E13)&lt;=9,0)</f>
        <v>668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230</v>
      </c>
      <c r="W13">
        <f>IF(COUNT(C13:E13)&lt;1,0,IF(COUNT($C$6:E13)&gt;9,D13+N13,0))</f>
        <v>217</v>
      </c>
      <c r="X13">
        <f>IF(COUNT(C13:E13)&lt;1,0,IF(COUNT($C$6:E13)&gt;9,E13+N13,0))</f>
        <v>221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106</v>
      </c>
      <c r="D14">
        <v>140</v>
      </c>
      <c r="E14">
        <v>123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369</v>
      </c>
      <c r="I14">
        <f t="shared" si="5"/>
        <v>123</v>
      </c>
      <c r="J14">
        <f>_xlfn.IFS(SUM(C14:E14)&lt;1,"",SUM(C14:E14)&gt;=1,SUM($C$6:E14))</f>
        <v>3635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134</v>
      </c>
      <c r="M14">
        <f>IF(COUNT($C$6:E14)&gt;=1,TRUNC(SUM($C$6:E14)/COUNT($C$6:E14)),0)</f>
        <v>134</v>
      </c>
      <c r="N14">
        <f>IF(COUNT($C$6:E14)&lt;=6,0,TRUNC((230-M13)*0.9))</f>
        <v>84</v>
      </c>
      <c r="O14">
        <f>_xlfn.IFS(SUM(C14:E14)&lt;1,"",COUNT($C$6:E14)&gt;9,TRUNC((230-M13)*(0.9)),COUNT($C$6:E14)&lt;=9,0)</f>
        <v>84</v>
      </c>
      <c r="P14">
        <f>_xlfn.IFS(SUM(C14:E14)&lt;1,"",COUNT($C$6:E14)&gt;9,N14*3+H14,COUNT($C$6:E14)&lt;=9,0)</f>
        <v>621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190</v>
      </c>
      <c r="W14">
        <f>IF(COUNT(C14:E14)&lt;1,0,IF(COUNT($C$6:E14)&gt;9,D14+N14,0))</f>
        <v>224</v>
      </c>
      <c r="X14">
        <f>IF(COUNT(C14:E14)&lt;1,0,IF(COUNT($C$6:E14)&gt;9,E14+N14,0))</f>
        <v>207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103</v>
      </c>
      <c r="D15">
        <v>89</v>
      </c>
      <c r="E15">
        <v>123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315</v>
      </c>
      <c r="I15">
        <f t="shared" si="5"/>
        <v>105</v>
      </c>
      <c r="J15">
        <f>_xlfn.IFS(SUM(C15:E15)&lt;1,"",SUM(C15:E15)&gt;=1,SUM($C$6:E15))</f>
        <v>3950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131</v>
      </c>
      <c r="M15">
        <f>IF(COUNT($C$6:E15)&gt;=1,TRUNC(SUM($C$6:E15)/COUNT($C$6:E15)),0)</f>
        <v>131</v>
      </c>
      <c r="N15">
        <f>IF(COUNT($C$6:E15)&lt;=6,0,TRUNC((230-M14)*0.9))</f>
        <v>86</v>
      </c>
      <c r="O15">
        <f>_xlfn.IFS(SUM(C15:E15)&lt;1,"",COUNT($C$6:E15)&gt;9,TRUNC((230-M14)*(0.9)),COUNT($C$6:E15)&lt;=9,0)</f>
        <v>86</v>
      </c>
      <c r="P15">
        <f>_xlfn.IFS(SUM(C15:E15)&lt;1,"",COUNT($C$6:E15)&gt;9,N15*3+H15,COUNT($C$6:E15)&lt;=9,0)</f>
        <v>573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189</v>
      </c>
      <c r="W15">
        <f>IF(COUNT(C15:E15)&lt;1,0,IF(COUNT($C$6:E15)&gt;9,D15+N15,0))</f>
        <v>175</v>
      </c>
      <c r="X15">
        <f>IF(COUNT(C15:E15)&lt;1,0,IF(COUNT($C$6:E15)&gt;9,E15+N15,0))</f>
        <v>209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144</v>
      </c>
      <c r="D16">
        <v>125</v>
      </c>
      <c r="E16">
        <v>107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376</v>
      </c>
      <c r="I16">
        <f t="shared" si="5"/>
        <v>125</v>
      </c>
      <c r="J16">
        <f>_xlfn.IFS(SUM(C16:E16)&lt;1,"",SUM(C16:E16)&gt;=1,SUM($C$6:E16))</f>
        <v>4326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131</v>
      </c>
      <c r="M16">
        <f>IF(COUNT($C$6:E16)&gt;=1,TRUNC(SUM($C$6:E16)/COUNT($C$6:E16)),0)</f>
        <v>131</v>
      </c>
      <c r="N16">
        <f>IF(COUNT($C$6:E16)&lt;=6,0,TRUNC((230-M15)*0.9))</f>
        <v>89</v>
      </c>
      <c r="O16">
        <f>_xlfn.IFS(SUM(C16:E16)&lt;1,"",COUNT($C$6:E16)&gt;9,TRUNC((230-M15)*(0.9)),COUNT($C$6:E16)&lt;=9,0)</f>
        <v>89</v>
      </c>
      <c r="P16">
        <f>_xlfn.IFS(SUM(C16:E16)&lt;1,"",COUNT($C$6:E16)&gt;9,N16*3+H16,COUNT($C$6:E16)&lt;=9,0)</f>
        <v>643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233</v>
      </c>
      <c r="W16">
        <f>IF(COUNT(C16:E16)&lt;1,0,IF(COUNT($C$6:E16)&gt;9,D16+N16,0))</f>
        <v>214</v>
      </c>
      <c r="X16">
        <f>IF(COUNT(C16:E16)&lt;1,0,IF(COUNT($C$6:E16)&gt;9,E16+N16,0))</f>
        <v>196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99</v>
      </c>
      <c r="D17">
        <v>137</v>
      </c>
      <c r="E17">
        <v>104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340</v>
      </c>
      <c r="I17">
        <f t="shared" si="5"/>
        <v>113</v>
      </c>
      <c r="J17">
        <f>_xlfn.IFS(SUM(C17:E17)&lt;1,"",SUM(C17:E17)&gt;=1,SUM($C$6:E17))</f>
        <v>4666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129</v>
      </c>
      <c r="M17">
        <f>IF(COUNT($C$6:E17)&gt;=1,TRUNC(SUM($C$6:E17)/COUNT($C$6:E17)),0)</f>
        <v>129</v>
      </c>
      <c r="N17">
        <f>IF(COUNT($C$6:E17)&lt;=6,0,TRUNC((230-M16)*0.9))</f>
        <v>89</v>
      </c>
      <c r="O17">
        <f>_xlfn.IFS(SUM(C17:E17)&lt;1,"",COUNT($C$6:E17)&gt;9,TRUNC((230-M16)*(0.9)),COUNT($C$6:E17)&lt;=9,0)</f>
        <v>89</v>
      </c>
      <c r="P17">
        <f>_xlfn.IFS(SUM(C17:E17)&lt;1,"",COUNT($C$6:E17)&gt;9,N17*3+H17,COUNT($C$6:E17)&lt;=9,0)</f>
        <v>607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188</v>
      </c>
      <c r="W17">
        <f>IF(COUNT(C17:E17)&lt;1,0,IF(COUNT($C$6:E17)&gt;9,D17+N17,0))</f>
        <v>226</v>
      </c>
      <c r="X17">
        <f>IF(COUNT(C17:E17)&lt;1,0,IF(COUNT($C$6:E17)&gt;9,E17+N17,0))</f>
        <v>193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108</v>
      </c>
      <c r="D18">
        <v>111</v>
      </c>
      <c r="E18">
        <v>127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346</v>
      </c>
      <c r="I18">
        <f t="shared" si="5"/>
        <v>115</v>
      </c>
      <c r="J18">
        <f>_xlfn.IFS(SUM(C18:E18)&lt;1,"",SUM(C18:E18)&gt;=1,SUM($C$6:E18))</f>
        <v>5012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128</v>
      </c>
      <c r="M18">
        <f>IF(COUNT($C$6:E18)&gt;=1,TRUNC(SUM($C$6:E18)/COUNT($C$6:E18)),0)</f>
        <v>128</v>
      </c>
      <c r="N18">
        <f>IF(COUNT($C$6:E18)&lt;=6,0,TRUNC((230-M17)*0.9))</f>
        <v>90</v>
      </c>
      <c r="O18">
        <f>_xlfn.IFS(SUM(C18:E18)&lt;1,"",COUNT($C$6:E18)&gt;9,TRUNC((230-M17)*(0.9)),COUNT($C$6:E18)&lt;=9,0)</f>
        <v>90</v>
      </c>
      <c r="P18">
        <f>_xlfn.IFS(SUM(C18:E18)&lt;1,"",COUNT($C$6:E18)&gt;9,N18*3+H18,COUNT($C$6:E18)&lt;=9,0)</f>
        <v>616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198</v>
      </c>
      <c r="W18">
        <f>IF(COUNT(C18:E18)&lt;1,0,IF(COUNT($C$6:E18)&gt;9,D18+N18,0))</f>
        <v>201</v>
      </c>
      <c r="X18">
        <f>IF(COUNT(C18:E18)&lt;1,0,IF(COUNT($C$6:E18)&gt;9,E18+N18,0))</f>
        <v>217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122</v>
      </c>
      <c r="D19">
        <v>131</v>
      </c>
      <c r="E19">
        <v>103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356</v>
      </c>
      <c r="I19">
        <f t="shared" si="5"/>
        <v>118</v>
      </c>
      <c r="J19">
        <f>_xlfn.IFS(SUM(C19:E19)&lt;1,"",SUM(C19:E19)&gt;=1,SUM($C$6:E19))</f>
        <v>5368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127</v>
      </c>
      <c r="M19">
        <f>IF(COUNT($C$6:E19)&gt;=1,TRUNC(SUM($C$6:E19)/COUNT($C$6:E19)),0)</f>
        <v>127</v>
      </c>
      <c r="N19">
        <f>IF(COUNT($C$6:E19)&lt;=6,0,TRUNC((230-M18)*0.9))</f>
        <v>91</v>
      </c>
      <c r="O19">
        <f>_xlfn.IFS(SUM(C19:E19)&lt;1,"",COUNT($C$6:E19)&gt;9,TRUNC((230-M18)*(0.9)),COUNT($C$6:E19)&lt;=9,0)</f>
        <v>91</v>
      </c>
      <c r="P19">
        <f>_xlfn.IFS(SUM(C19:E19)&lt;1,"",COUNT($C$6:E19)&gt;9,N19*3+H19,COUNT($C$6:E19)&lt;=9,0)</f>
        <v>629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213</v>
      </c>
      <c r="W19">
        <f>IF(COUNT(C19:E19)&lt;1,0,IF(COUNT($C$6:E19)&gt;9,D19+N19,0))</f>
        <v>222</v>
      </c>
      <c r="X19">
        <f>IF(COUNT(C19:E19)&lt;1,0,IF(COUNT($C$6:E19)&gt;9,E19+N19,0))</f>
        <v>194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112</v>
      </c>
      <c r="D20">
        <v>94</v>
      </c>
      <c r="E20">
        <v>146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352</v>
      </c>
      <c r="I20">
        <f t="shared" si="5"/>
        <v>117</v>
      </c>
      <c r="J20">
        <f>_xlfn.IFS(SUM(C20:E20)&lt;1,"",SUM(C20:E20)&gt;=1,SUM($C$6:E20))</f>
        <v>5720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127</v>
      </c>
      <c r="M20">
        <f>IF(COUNT($C$6:E20)&gt;=1,TRUNC(SUM($C$6:E20)/COUNT($C$6:E20)),0)</f>
        <v>127</v>
      </c>
      <c r="N20">
        <f>IF(COUNT($C$6:E20)&lt;=6,0,TRUNC((230-M19)*0.9))</f>
        <v>92</v>
      </c>
      <c r="O20">
        <f>_xlfn.IFS(SUM(C20:E20)&lt;1,"",COUNT($C$6:E20)&gt;9,TRUNC((230-M19)*(0.9)),COUNT($C$6:E20)&lt;=9,0)</f>
        <v>92</v>
      </c>
      <c r="P20">
        <f>_xlfn.IFS(SUM(C20:E20)&lt;1,"",COUNT($C$6:E20)&gt;9,N20*3+H20,COUNT($C$6:E20)&lt;=9,0)</f>
        <v>628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204</v>
      </c>
      <c r="W20">
        <f>IF(COUNT(C20:E20)&lt;1,0,IF(COUNT($C$6:E20)&gt;9,D20+N20,0))</f>
        <v>186</v>
      </c>
      <c r="X20">
        <f>IF(COUNT(C20:E20)&lt;1,0,IF(COUNT($C$6:E20)&gt;9,E20+N20,0))</f>
        <v>238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99</v>
      </c>
      <c r="D21">
        <v>129</v>
      </c>
      <c r="E21">
        <v>137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365</v>
      </c>
      <c r="I21">
        <f t="shared" si="5"/>
        <v>121</v>
      </c>
      <c r="J21">
        <f>_xlfn.IFS(SUM(C21:E21)&lt;1,"",SUM(C21:E21)&gt;=1,SUM($C$6:E21))</f>
        <v>6085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126</v>
      </c>
      <c r="M21">
        <f>IF(COUNT($C$6:E21)&gt;=1,TRUNC(SUM($C$6:E21)/COUNT($C$6:E21)),0)</f>
        <v>126</v>
      </c>
      <c r="N21">
        <f>IF(COUNT($C$6:E21)&lt;=6,0,TRUNC((230-M20)*0.9))</f>
        <v>92</v>
      </c>
      <c r="O21">
        <f>_xlfn.IFS(SUM(C21:E21)&lt;1,"",COUNT($C$6:E21)&gt;9,TRUNC((230-M20)*(0.9)),COUNT($C$6:E21)&lt;=9,0)</f>
        <v>92</v>
      </c>
      <c r="P21">
        <f>_xlfn.IFS(SUM(C21:E21)&lt;1,"",COUNT($C$6:E21)&gt;9,N21*3+H21,COUNT($C$6:E21)&lt;=9,0)</f>
        <v>641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191</v>
      </c>
      <c r="W21">
        <f>IF(COUNT(C21:E21)&lt;1,0,IF(COUNT($C$6:E21)&gt;9,D21+N21,0))</f>
        <v>221</v>
      </c>
      <c r="X21">
        <f>IF(COUNT(C21:E21)&lt;1,0,IF(COUNT($C$6:E21)&gt;9,E21+N21,0))</f>
        <v>229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162</v>
      </c>
      <c r="D22">
        <v>115</v>
      </c>
      <c r="E22">
        <v>96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373</v>
      </c>
      <c r="I22">
        <f t="shared" si="5"/>
        <v>124</v>
      </c>
      <c r="J22">
        <f>_xlfn.IFS(SUM(C22:E22)&lt;1,"",SUM(C22:E22)&gt;=1,SUM($C$6:E22))</f>
        <v>6458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126</v>
      </c>
      <c r="M22">
        <f>IF(COUNT($C$6:E22)&gt;=1,TRUNC(SUM($C$6:E22)/COUNT($C$6:E22)),0)</f>
        <v>126</v>
      </c>
      <c r="N22">
        <f>IF(COUNT($C$6:E22)&lt;=6,0,TRUNC((230-M21)*0.9))</f>
        <v>93</v>
      </c>
      <c r="O22">
        <f>_xlfn.IFS(SUM(C22:E22)&lt;1,"",COUNT($C$6:E22)&gt;9,TRUNC((230-M21)*(0.9)),COUNT($C$6:E22)&lt;=9,0)</f>
        <v>93</v>
      </c>
      <c r="P22">
        <f>_xlfn.IFS(SUM(C22:E22)&lt;1,"",COUNT($C$6:E22)&gt;9,N22*3+H22,COUNT($C$6:E22)&lt;=9,0)</f>
        <v>652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255</v>
      </c>
      <c r="W22">
        <f>IF(COUNT(C22:E22)&lt;1,0,IF(COUNT($C$6:E22)&gt;9,D22+N22,0))</f>
        <v>208</v>
      </c>
      <c r="X22">
        <f>IF(COUNT(C22:E22)&lt;1,0,IF(COUNT($C$6:E22)&gt;9,E22+N22,0))</f>
        <v>189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121</v>
      </c>
      <c r="D23">
        <v>125</v>
      </c>
      <c r="E23">
        <v>122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368</v>
      </c>
      <c r="I23">
        <f t="shared" si="5"/>
        <v>122</v>
      </c>
      <c r="J23">
        <f>_xlfn.IFS(SUM(C23:E23)&lt;1,"",SUM(C23:E23)&gt;=1,SUM($C$6:E23))</f>
        <v>6826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126</v>
      </c>
      <c r="M23">
        <f>IF(COUNT($C$6:E23)&gt;=1,TRUNC(SUM($C$6:E23)/COUNT($C$6:E23)),0)</f>
        <v>126</v>
      </c>
      <c r="N23">
        <f>IF(COUNT($C$6:E23)&lt;=6,0,TRUNC((230-M22)*0.9))</f>
        <v>93</v>
      </c>
      <c r="O23">
        <f>_xlfn.IFS(SUM(C23:E23)&lt;1,"",COUNT($C$6:E23)&gt;9,TRUNC((230-M22)*(0.9)),COUNT($C$6:E23)&lt;=9,0)</f>
        <v>93</v>
      </c>
      <c r="P23">
        <f>_xlfn.IFS(SUM(C23:E23)&lt;1,"",COUNT($C$6:E23)&gt;9,N23*3+H23,COUNT($C$6:E23)&lt;=9,0)</f>
        <v>647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214</v>
      </c>
      <c r="W23">
        <f>IF(COUNT(C23:E23)&lt;1,0,IF(COUNT($C$6:E23)&gt;9,D23+N23,0))</f>
        <v>218</v>
      </c>
      <c r="X23">
        <f>IF(COUNT(C23:E23)&lt;1,0,IF(COUNT($C$6:E23)&gt;9,E23+N23,0))</f>
        <v>215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111</v>
      </c>
      <c r="D24">
        <v>89</v>
      </c>
      <c r="E24">
        <v>109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309</v>
      </c>
      <c r="I24">
        <f t="shared" si="5"/>
        <v>103</v>
      </c>
      <c r="J24">
        <f>_xlfn.IFS(SUM(C24:E24)&lt;1,"",SUM(C24:E24)&gt;=1,SUM($C$6:E24))</f>
        <v>7135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125</v>
      </c>
      <c r="M24">
        <f>IF(COUNT($C$6:E24)&gt;=1,TRUNC(SUM($C$6:E24)/COUNT($C$6:E24)),0)</f>
        <v>125</v>
      </c>
      <c r="N24">
        <f>IF(COUNT($C$6:E24)&lt;=6,0,TRUNC((230-M23)*0.9))</f>
        <v>93</v>
      </c>
      <c r="O24">
        <f>_xlfn.IFS(SUM(C24:E24)&lt;1,"",COUNT($C$6:E24)&gt;9,TRUNC((230-M23)*(0.9)),COUNT($C$6:E24)&lt;=9,0)</f>
        <v>93</v>
      </c>
      <c r="P24">
        <f>_xlfn.IFS(SUM(C24:E24)&lt;1,"",COUNT($C$6:E24)&gt;9,N24*3+H24,COUNT($C$6:E24)&lt;=9,0)</f>
        <v>588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204</v>
      </c>
      <c r="W24">
        <f>IF(COUNT(C24:E24)&lt;1,0,IF(COUNT($C$6:E24)&gt;9,D24+N24,0))</f>
        <v>182</v>
      </c>
      <c r="X24">
        <f>IF(COUNT(C24:E24)&lt;1,0,IF(COUNT($C$6:E24)&gt;9,E24+N24,0))</f>
        <v>202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120</v>
      </c>
      <c r="D25">
        <v>129</v>
      </c>
      <c r="E25">
        <v>125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374</v>
      </c>
      <c r="I25">
        <f t="shared" si="5"/>
        <v>124</v>
      </c>
      <c r="J25">
        <f>_xlfn.IFS(SUM(C25:E25)&lt;1,"",SUM(C25:E25)&gt;=1,SUM($C$6:E25))</f>
        <v>7509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125</v>
      </c>
      <c r="M25">
        <f>IF(COUNT($C$6:E25)&gt;=1,TRUNC(SUM($C$6:E25)/COUNT($C$6:E25)),0)</f>
        <v>125</v>
      </c>
      <c r="N25">
        <f>IF(COUNT($C$6:E25)&lt;=6,0,TRUNC((230-M24)*0.9))</f>
        <v>94</v>
      </c>
      <c r="O25">
        <f>_xlfn.IFS(SUM(C25:E25)&lt;1,"",COUNT($C$6:E25)&gt;9,TRUNC((230-M24)*(0.9)),COUNT($C$6:E25)&lt;=9,0)</f>
        <v>94</v>
      </c>
      <c r="P25">
        <f>_xlfn.IFS(SUM(C25:E25)&lt;1,"",COUNT($C$6:E25)&gt;9,N25*3+H25,COUNT($C$6:E25)&lt;=9,0)</f>
        <v>656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214</v>
      </c>
      <c r="W25">
        <f>IF(COUNT(C25:E25)&lt;1,0,IF(COUNT($C$6:E25)&gt;9,D25+N25,0))</f>
        <v>223</v>
      </c>
      <c r="X25">
        <f>IF(COUNT(C25:E25)&lt;1,0,IF(COUNT($C$6:E25)&gt;9,E25+N25,0))</f>
        <v>219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121</v>
      </c>
      <c r="D26">
        <v>120</v>
      </c>
      <c r="E26">
        <v>143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384</v>
      </c>
      <c r="I26">
        <f t="shared" si="5"/>
        <v>128</v>
      </c>
      <c r="J26">
        <f>_xlfn.IFS(SUM(C26:E26)&lt;1,"",SUM(C26:E26)&gt;=1,SUM($C$6:E26))</f>
        <v>7893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125</v>
      </c>
      <c r="M26">
        <f>IF(COUNT($C$6:E26)&gt;=1,TRUNC(SUM($C$6:E26)/COUNT($C$6:E26)),0)</f>
        <v>125</v>
      </c>
      <c r="N26">
        <f>IF(COUNT($C$6:E26)&lt;=6,0,TRUNC((230-M25)*0.9))</f>
        <v>94</v>
      </c>
      <c r="O26">
        <f>_xlfn.IFS(SUM(C26:E26)&lt;1,"",COUNT($C$6:E26)&gt;9,TRUNC((230-M25)*(0.9)),COUNT($C$6:E26)&lt;=9,0)</f>
        <v>94</v>
      </c>
      <c r="P26">
        <f>_xlfn.IFS(SUM(C26:E26)&lt;1,"",COUNT($C$6:E26)&gt;9,N26*3+H26,COUNT($C$6:E26)&lt;=9,0)</f>
        <v>666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215</v>
      </c>
      <c r="W26">
        <f>IF(COUNT(C26:E26)&lt;1,0,IF(COUNT($C$6:E26)&gt;9,D26+N26,0))</f>
        <v>214</v>
      </c>
      <c r="X26">
        <f>IF(COUNT(C26:E26)&lt;1,0,IF(COUNT($C$6:E26)&gt;9,E26+N26,0))</f>
        <v>237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119</v>
      </c>
      <c r="D27">
        <v>127</v>
      </c>
      <c r="E27">
        <v>104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350</v>
      </c>
      <c r="I27">
        <f t="shared" si="5"/>
        <v>116</v>
      </c>
      <c r="J27">
        <f>_xlfn.IFS(SUM(C27:E27)&lt;1,"",SUM(C27:E27)&gt;=1,SUM($C$6:E27))</f>
        <v>8243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124</v>
      </c>
      <c r="M27">
        <f>IF(COUNT($C$6:E27)&gt;=1,TRUNC(SUM($C$6:E27)/COUNT($C$6:E27)),0)</f>
        <v>124</v>
      </c>
      <c r="N27">
        <f>IF(COUNT($C$6:E27)&lt;=6,0,TRUNC((230-M26)*0.9))</f>
        <v>94</v>
      </c>
      <c r="O27">
        <f>_xlfn.IFS(SUM(C27:E27)&lt;1,"",COUNT($C$6:E27)&gt;9,TRUNC((230-M26)*(0.9)),COUNT($C$6:E27)&lt;=9,0)</f>
        <v>94</v>
      </c>
      <c r="P27">
        <f>_xlfn.IFS(SUM(C27:E27)&lt;1,"",COUNT($C$6:E27)&gt;9,N27*3+H27,COUNT($C$6:E27)&lt;=9,0)</f>
        <v>632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213</v>
      </c>
      <c r="W27">
        <f>IF(COUNT(C27:E27)&lt;1,0,IF(COUNT($C$6:E27)&gt;9,D27+N27,0))</f>
        <v>221</v>
      </c>
      <c r="X27">
        <f>IF(COUNT(C27:E27)&lt;1,0,IF(COUNT($C$6:E27)&gt;9,E27+N27,0))</f>
        <v>198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146</v>
      </c>
      <c r="D28">
        <v>132</v>
      </c>
      <c r="E28">
        <v>125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 xml:space="preserve"> </v>
      </c>
      <c r="H28">
        <f t="shared" si="0"/>
        <v>403</v>
      </c>
      <c r="I28">
        <f t="shared" si="5"/>
        <v>134</v>
      </c>
      <c r="J28">
        <f>_xlfn.IFS(SUM(C28:E28)&lt;1,"",SUM(C28:E28)&gt;=1,SUM($C$6:E28))</f>
        <v>8646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125</v>
      </c>
      <c r="M28">
        <f>IF(COUNT($C$6:E28)&gt;=1,TRUNC(SUM($C$6:E28)/COUNT($C$6:E28)),0)</f>
        <v>125</v>
      </c>
      <c r="N28">
        <f>IF(COUNT($C$6:E28)&lt;=6,0,TRUNC((230-M27)*0.9))</f>
        <v>95</v>
      </c>
      <c r="O28">
        <f>_xlfn.IFS(SUM(C28:E28)&lt;1,"",COUNT($C$6:E28)&gt;9,TRUNC((230-M27)*(0.9)),COUNT($C$6:E28)&lt;=9,0)</f>
        <v>95</v>
      </c>
      <c r="P28">
        <f>_xlfn.IFS(SUM(C28:E28)&lt;1,"",COUNT($C$6:E28)&gt;9,N28*3+H28,COUNT($C$6:E28)&lt;=9,0)</f>
        <v>688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241</v>
      </c>
      <c r="W28">
        <f>IF(COUNT(C28:E28)&lt;1,0,IF(COUNT($C$6:E28)&gt;9,D28+N28,0))</f>
        <v>227</v>
      </c>
      <c r="X28">
        <f>IF(COUNT(C28:E28)&lt;1,0,IF(COUNT($C$6:E28)&gt;9,E28+N28,0))</f>
        <v>220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102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102</v>
      </c>
      <c r="I29">
        <f t="shared" si="5"/>
        <v>102</v>
      </c>
      <c r="J29">
        <f>_xlfn.IFS(SUM(C29:E29)&lt;1,"",SUM(C29:E29)&gt;=1,SUM($C$6:E29))</f>
        <v>8748</v>
      </c>
      <c r="K29">
        <f>_xlfn.IFS(COUNT(C29:E29)&lt;1,"",COUNT($C$6:E29)&gt;=1,COUNT($C$6:E29))</f>
        <v>70</v>
      </c>
      <c r="L29">
        <f>_xlfn.IFS(COUNT(C29:E29)&lt;1,"",AND(COUNT($C$6:E29)&lt;=9,$C$4&gt;1),$C$4,COUNT(C29:E29)&gt;=1,M29)</f>
        <v>124</v>
      </c>
      <c r="M29">
        <f>IF(COUNT($C$6:E29)&gt;=1,TRUNC(SUM($C$6:E29)/COUNT($C$6:E29)),0)</f>
        <v>124</v>
      </c>
      <c r="N29">
        <f>IF(COUNT($C$6:E29)&lt;=6,0,TRUNC((230-M28)*0.9))</f>
        <v>94</v>
      </c>
      <c r="O29">
        <f>_xlfn.IFS(SUM(C29:E29)&lt;1,"",COUNT($C$6:E29)&gt;9,TRUNC((230-M28)*(0.9)),COUNT($C$6:E29)&lt;=9,0)</f>
        <v>94</v>
      </c>
      <c r="P29">
        <f>_xlfn.IFS(SUM(C29:E29)&lt;1,"",COUNT($C$6:E29)&gt;9,N29*3+H29,COUNT($C$6:E29)&lt;=9,0)</f>
        <v>384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196</v>
      </c>
      <c r="W29">
        <f>IF(COUNT(C29:E29)&lt;1,0,IF(COUNT($C$6:E29)&gt;9,D29+N29,0))</f>
        <v>94</v>
      </c>
      <c r="X29">
        <f>IF(COUNT(C29:E29)&lt;1,0,IF(COUNT($C$6:E29)&gt;9,E29+N29,0))</f>
        <v>94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148</v>
      </c>
      <c r="D30">
        <v>147</v>
      </c>
      <c r="E30">
        <v>148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443</v>
      </c>
      <c r="I30">
        <f t="shared" si="5"/>
        <v>147</v>
      </c>
      <c r="J30">
        <f>_xlfn.IFS(SUM(C30:E30)&lt;1,"",SUM(C30:E30)&gt;=1,SUM($C$6:E30))</f>
        <v>9191</v>
      </c>
      <c r="K30">
        <f>_xlfn.IFS(COUNT(C30:E30)&lt;1,"",COUNT($C$6:E30)&gt;=1,COUNT($C$6:E30))</f>
        <v>73</v>
      </c>
      <c r="L30">
        <f>_xlfn.IFS(COUNT(C30:E30)&lt;1,"",AND(COUNT($C$6:E30)&lt;=9,$C$4&gt;1),$C$4,COUNT(C30:E30)&gt;=1,M30)</f>
        <v>125</v>
      </c>
      <c r="M30">
        <f>IF(COUNT($C$6:E30)&gt;=1,TRUNC(SUM($C$6:E30)/COUNT($C$6:E30)),0)</f>
        <v>125</v>
      </c>
      <c r="N30">
        <f>IF(COUNT($C$6:E30)&lt;=6,0,TRUNC((230-M29)*0.9))</f>
        <v>95</v>
      </c>
      <c r="O30">
        <f>_xlfn.IFS(SUM(C30:E30)&lt;1,"",COUNT($C$6:E30)&gt;9,TRUNC((230-M29)*(0.9)),COUNT($C$6:E30)&lt;=9,0)</f>
        <v>95</v>
      </c>
      <c r="P30">
        <f>_xlfn.IFS(SUM(C30:E30)&lt;1,"",COUNT($C$6:E30)&gt;9,N30*3+H30,COUNT($C$6:E30)&lt;=9,0)</f>
        <v>728</v>
      </c>
      <c r="Q30">
        <f t="shared" si="1"/>
        <v>443</v>
      </c>
      <c r="R30" t="str">
        <f t="shared" si="2"/>
        <v xml:space="preserve"> </v>
      </c>
      <c r="S30">
        <f>IF(COUNT($C$6:E30)&gt;9,IF(P30=MAX($P$6:$P$35),P30," "),"")</f>
        <v>728</v>
      </c>
      <c r="T30" t="str">
        <f t="shared" si="3"/>
        <v xml:space="preserve"> </v>
      </c>
      <c r="V30">
        <f>IF(COUNT(C30:E30)&lt;1,0,IF(COUNT($C$6:E30)&gt;9,C30+N30,0))</f>
        <v>243</v>
      </c>
      <c r="W30">
        <f>IF(COUNT(C30:E30)&lt;1,0,IF(COUNT($C$6:E30)&gt;9,D30+N30,0))</f>
        <v>242</v>
      </c>
      <c r="X30">
        <f>IF(COUNT(C30:E30)&lt;1,0,IF(COUNT($C$6:E30)&gt;9,E30+N30,0))</f>
        <v>243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123</v>
      </c>
      <c r="D31">
        <v>106</v>
      </c>
      <c r="E31">
        <v>103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332</v>
      </c>
      <c r="I31">
        <f t="shared" si="5"/>
        <v>110</v>
      </c>
      <c r="J31">
        <f>_xlfn.IFS(SUM(C31:E31)&lt;1,"",SUM(C31:E31)&gt;=1,SUM($C$6:E31))</f>
        <v>9523</v>
      </c>
      <c r="K31">
        <f>_xlfn.IFS(COUNT(C31:E31)&lt;1,"",COUNT($C$6:E31)&gt;=1,COUNT($C$6:E31))</f>
        <v>76</v>
      </c>
      <c r="L31">
        <f>_xlfn.IFS(COUNT(C31:E31)&lt;1,"",AND(COUNT($C$6:E31)&lt;=9,$C$4&gt;1),$C$4,COUNT(C31:E31)&gt;=1,M31)</f>
        <v>125</v>
      </c>
      <c r="M31">
        <f>IF(COUNT($C$6:E31)&gt;=1,TRUNC(SUM($C$6:E31)/COUNT($C$6:E31)),0)</f>
        <v>125</v>
      </c>
      <c r="N31">
        <f>IF(COUNT($C$6:E31)&lt;=6,0,TRUNC((230-M30)*0.9))</f>
        <v>94</v>
      </c>
      <c r="O31">
        <f>_xlfn.IFS(SUM(C31:E31)&lt;1,"",COUNT($C$6:E31)&gt;9,TRUNC((230-M30)*(0.9)),COUNT($C$6:E31)&lt;=9,0)</f>
        <v>94</v>
      </c>
      <c r="P31">
        <f>_xlfn.IFS(SUM(C31:E31)&lt;1,"",COUNT($C$6:E31)&gt;9,N31*3+H31,COUNT($C$6:E31)&lt;=9,0)</f>
        <v>614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217</v>
      </c>
      <c r="W31">
        <f>IF(COUNT(C31:E31)&lt;1,0,IF(COUNT($C$6:E31)&gt;9,D31+N31,0))</f>
        <v>200</v>
      </c>
      <c r="X31">
        <f>IF(COUNT(C31:E31)&lt;1,0,IF(COUNT($C$6:E31)&gt;9,E31+N31,0))</f>
        <v>197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118</v>
      </c>
      <c r="D32">
        <v>119</v>
      </c>
      <c r="E32">
        <v>104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341</v>
      </c>
      <c r="I32">
        <f t="shared" si="5"/>
        <v>113</v>
      </c>
      <c r="J32">
        <f>_xlfn.IFS(SUM(C32:E32)&lt;1,"",SUM(C32:E32)&gt;=1,SUM($C$6:E32))</f>
        <v>9864</v>
      </c>
      <c r="K32">
        <f>_xlfn.IFS(COUNT(C32:E32)&lt;1,"",COUNT($C$6:E32)&gt;=1,COUNT($C$6:E32))</f>
        <v>79</v>
      </c>
      <c r="L32">
        <f>_xlfn.IFS(COUNT(C32:E32)&lt;1,"",AND(COUNT($C$6:E32)&lt;=9,$C$4&gt;1),$C$4,COUNT(C32:E32)&gt;=1,M32)</f>
        <v>124</v>
      </c>
      <c r="M32">
        <f>IF(COUNT($C$6:E32)&gt;=1,TRUNC(SUM($C$6:E32)/COUNT($C$6:E32)),0)</f>
        <v>124</v>
      </c>
      <c r="N32">
        <f>IF(COUNT($C$6:E32)&lt;=6,0,TRUNC((230-M31)*0.9))</f>
        <v>94</v>
      </c>
      <c r="O32">
        <f>_xlfn.IFS(SUM(C32:E32)&lt;1,"",COUNT($C$6:E32)&gt;9,TRUNC((230-M31)*(0.9)),COUNT($C$6:E32)&lt;=9,0)</f>
        <v>94</v>
      </c>
      <c r="P32">
        <f>_xlfn.IFS(SUM(C32:E32)&lt;1,"",COUNT($C$6:E32)&gt;9,N32*3+H32,COUNT($C$6:E32)&lt;=9,0)</f>
        <v>623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212</v>
      </c>
      <c r="W32">
        <f>IF(COUNT(C32:E32)&lt;1,0,IF(COUNT($C$6:E32)&gt;9,D32+N32,0))</f>
        <v>213</v>
      </c>
      <c r="X32">
        <f>IF(COUNT(C32:E32)&lt;1,0,IF(COUNT($C$6:E32)&gt;9,E32+N32,0))</f>
        <v>198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183</v>
      </c>
      <c r="D33">
        <v>115</v>
      </c>
      <c r="E33">
        <v>132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430</v>
      </c>
      <c r="I33">
        <f t="shared" si="5"/>
        <v>143</v>
      </c>
      <c r="J33">
        <f>_xlfn.IFS(SUM(C33:E33)&lt;1,"",SUM(C33:E33)&gt;=1,SUM($C$6:E33))</f>
        <v>10294</v>
      </c>
      <c r="K33">
        <f>_xlfn.IFS(COUNT(C33:E33)&lt;1,"",COUNT($C$6:E33)&gt;=1,COUNT($C$6:E33))</f>
        <v>82</v>
      </c>
      <c r="L33">
        <f>_xlfn.IFS(COUNT(C33:E33)&lt;1,"",AND(COUNT($C$6:E33)&lt;=9,$C$4&gt;1),$C$4,COUNT(C33:E33)&gt;=1,M33)</f>
        <v>125</v>
      </c>
      <c r="M33">
        <f>IF(COUNT($C$6:E33)&gt;=1,TRUNC(SUM($C$6:E33)/COUNT($C$6:E33)),0)</f>
        <v>125</v>
      </c>
      <c r="N33">
        <f>IF(COUNT($C$6:E33)&lt;=6,0,TRUNC((230-M32)*0.9))</f>
        <v>95</v>
      </c>
      <c r="O33">
        <f>_xlfn.IFS(SUM(C33:E33)&lt;1,"",COUNT($C$6:E33)&gt;9,TRUNC((230-M32)*(0.9)),COUNT($C$6:E33)&lt;=9,0)</f>
        <v>95</v>
      </c>
      <c r="P33">
        <f>_xlfn.IFS(SUM(C33:E33)&lt;1,"",COUNT($C$6:E33)&gt;9,N33*3+H33,COUNT($C$6:E33)&lt;=9,0)</f>
        <v>715</v>
      </c>
      <c r="Q33" t="str">
        <f t="shared" si="1"/>
        <v xml:space="preserve"> </v>
      </c>
      <c r="R33">
        <f t="shared" si="2"/>
        <v>183</v>
      </c>
      <c r="S33" t="str">
        <f>IF(COUNT($C$6:E33)&gt;9,IF(P33=MAX($P$6:$P$35),P33," "),"")</f>
        <v xml:space="preserve"> </v>
      </c>
      <c r="T33">
        <f t="shared" si="3"/>
        <v>278</v>
      </c>
      <c r="V33">
        <f>IF(COUNT(C33:E33)&lt;1,0,IF(COUNT($C$6:E33)&gt;9,C33+N33,0))</f>
        <v>278</v>
      </c>
      <c r="W33">
        <f>IF(COUNT(C33:E33)&lt;1,0,IF(COUNT($C$6:E33)&gt;9,D33+N33,0))</f>
        <v>210</v>
      </c>
      <c r="X33">
        <f>IF(COUNT(C33:E33)&lt;1,0,IF(COUNT($C$6:E33)&gt;9,E33+N33,0))</f>
        <v>227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101</v>
      </c>
      <c r="D34">
        <v>122</v>
      </c>
      <c r="E34">
        <v>149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372</v>
      </c>
      <c r="I34">
        <f t="shared" si="5"/>
        <v>124</v>
      </c>
      <c r="J34">
        <f>_xlfn.IFS(SUM(C34:E34)&lt;1,"",SUM(C34:E34)&gt;=1,SUM($C$6:E34))</f>
        <v>10666</v>
      </c>
      <c r="K34">
        <f>_xlfn.IFS(COUNT(C34:E34)&lt;1,"",COUNT($C$6:E34)&gt;=1,COUNT($C$6:E34))</f>
        <v>85</v>
      </c>
      <c r="L34">
        <f>_xlfn.IFS(COUNT(C34:E34)&lt;1,"",AND(COUNT($C$6:E34)&lt;=9,$C$4&gt;1),$C$4,COUNT(C34:E34)&gt;=1,M34)</f>
        <v>125</v>
      </c>
      <c r="M34">
        <f>IF(COUNT($C$6:E34)&gt;=1,TRUNC(SUM($C$6:E34)/COUNT($C$6:E34)),0)</f>
        <v>125</v>
      </c>
      <c r="N34">
        <f>IF(COUNT($C$6:E34)&lt;=6,0,TRUNC((230-M33)*0.9))</f>
        <v>94</v>
      </c>
      <c r="O34">
        <f>_xlfn.IFS(SUM(C34:E34)&lt;1,"",COUNT($C$6:E34)&gt;9,TRUNC((230-M33)*(0.9)),COUNT($C$6:E34)&lt;=9,0)</f>
        <v>94</v>
      </c>
      <c r="P34">
        <f>_xlfn.IFS(SUM(C34:E34)&lt;1,"",COUNT($C$6:E34)&gt;9,N34*3+H34,COUNT($C$6:E34)&lt;=9,0)</f>
        <v>654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195</v>
      </c>
      <c r="W34">
        <f>IF(COUNT(C34:E34)&lt;1,0,IF(COUNT($C$6:E34)&gt;9,D34+N34,0))</f>
        <v>216</v>
      </c>
      <c r="X34">
        <f>IF(COUNT(C34:E34)&lt;1,0,IF(COUNT($C$6:E34)&gt;9,E34+N34,0))</f>
        <v>243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133</v>
      </c>
      <c r="D35">
        <v>125</v>
      </c>
      <c r="E35">
        <v>134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392</v>
      </c>
      <c r="I35">
        <f t="shared" si="5"/>
        <v>130</v>
      </c>
      <c r="J35">
        <f>_xlfn.IFS(SUM(C35:E35)&lt;1,"",SUM(C35:E35)&gt;=1,SUM($C$6:E35))</f>
        <v>11058</v>
      </c>
      <c r="K35">
        <f>_xlfn.IFS(COUNT(C35:E35)&lt;1,"",COUNT($C$6:E35)&gt;=1,COUNT($C$6:E35))</f>
        <v>88</v>
      </c>
      <c r="L35">
        <f>_xlfn.IFS(COUNT(C35:E35)&lt;1,"",AND(COUNT($C$6:E35)&lt;=9,$C$4&gt;1),$C$4,COUNT(C35:E35)&gt;=1,M35)</f>
        <v>125</v>
      </c>
      <c r="M35">
        <f>IF(COUNT($C$6:E35)&gt;=1,TRUNC(SUM($C$6:E35)/COUNT($C$6:E35)),0)</f>
        <v>125</v>
      </c>
      <c r="N35">
        <f>IF(COUNT($C$6:E35)&lt;=6,0,TRUNC((230-M34)*0.9))</f>
        <v>94</v>
      </c>
      <c r="O35">
        <f>_xlfn.IFS(SUM(C35:E35)&lt;1,"",COUNT($C$6:E35)&gt;9,TRUNC((230-M34)*(0.9)),COUNT($C$6:E35)&lt;=9,0)</f>
        <v>94</v>
      </c>
      <c r="P35">
        <f>_xlfn.IFS(SUM(C35:E35)&lt;1,"",COUNT($C$6:E35)&gt;9,N35*3+H35,COUNT($C$6:E35)&lt;=9,0)</f>
        <v>674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227</v>
      </c>
      <c r="W35">
        <f>IF(COUNT(C35:E35)&lt;1,0,IF(COUNT($C$6:E35)&gt;9,D35+N35,0))</f>
        <v>219</v>
      </c>
      <c r="X35">
        <f>IF(COUNT(C35:E35)&lt;1,0,IF(COUNT($C$6:E35)&gt;9,E35+N35,0))</f>
        <v>228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126.16666666666667</v>
      </c>
      <c r="D36" s="2">
        <f>(IF(COUNT(D6:D35)=0," ",(SUM(D6:D35))/COUNT(D6:D35)))</f>
        <v>124.44827586206897</v>
      </c>
      <c r="E36" s="2">
        <f>(IF(COUNT(E6:E35)=0," ",(SUM(E6:E35))/COUNT(E6:E35)))</f>
        <v>126.34482758620689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1C6C-5FD9-47B6-B905-A889C68EEF3F}">
  <sheetPr codeName="Sheet60"/>
  <dimension ref="A1:AD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0" hidden="1" customWidth="1"/>
  </cols>
  <sheetData>
    <row r="1" spans="1:30" x14ac:dyDescent="0.2">
      <c r="H1" s="7" t="str">
        <f>Calendar!H1</f>
        <v>Wednesday Fun Fours 2018/19 season</v>
      </c>
      <c r="R1" t="s">
        <v>103</v>
      </c>
      <c r="AD1" t="s">
        <v>103</v>
      </c>
    </row>
    <row r="2" spans="1:30" x14ac:dyDescent="0.2">
      <c r="A2" s="4" t="s">
        <v>53</v>
      </c>
      <c r="B2">
        <f>MAX(AB6:AB35)</f>
        <v>30</v>
      </c>
      <c r="R2">
        <v>0</v>
      </c>
      <c r="AD2">
        <v>25</v>
      </c>
    </row>
    <row r="3" spans="1:30" x14ac:dyDescent="0.2">
      <c r="A3" t="s">
        <v>45</v>
      </c>
      <c r="B3" s="3" t="s">
        <v>84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good</v>
      </c>
      <c r="R3" s="8"/>
      <c r="S3" s="8"/>
    </row>
    <row r="4" spans="1:30" x14ac:dyDescent="0.2">
      <c r="A4" t="s">
        <v>44</v>
      </c>
      <c r="C4">
        <v>149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30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192</v>
      </c>
      <c r="W5">
        <f>MAX(V6:X35)</f>
        <v>264</v>
      </c>
    </row>
    <row r="6" spans="1:30" x14ac:dyDescent="0.2">
      <c r="A6" t="s">
        <v>7</v>
      </c>
      <c r="B6" s="7">
        <f>Calendar!B6</f>
        <v>43348</v>
      </c>
      <c r="C6">
        <v>138</v>
      </c>
      <c r="D6">
        <v>166</v>
      </c>
      <c r="E6">
        <v>136</v>
      </c>
      <c r="H6">
        <f t="shared" ref="H6:H35" si="0">IF(COUNT(C6:E6)&lt;1," ",SUM(C6:E6))</f>
        <v>440</v>
      </c>
      <c r="I6">
        <f>IF(COUNT(C6:E6)&lt;1," ",TRUNC(H6/COUNT(C6:E6)))</f>
        <v>146</v>
      </c>
      <c r="J6">
        <f>_xlfn.IFS(SUM(C6:E6)&lt;1,"",SUM(C6:E6)&gt;=1,SUM($C$6:E6))</f>
        <v>440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149</v>
      </c>
      <c r="M6">
        <f>IF(COUNT($C$6:E6)&gt;=1,TRUNC(SUM($C$6:E6)/COUNT($C$6:E6)),0)</f>
        <v>146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30" x14ac:dyDescent="0.2">
      <c r="A7" t="s">
        <v>8</v>
      </c>
      <c r="B7" s="7">
        <f>Calendar!B7</f>
        <v>43355</v>
      </c>
      <c r="C7">
        <v>135</v>
      </c>
      <c r="D7">
        <v>143</v>
      </c>
      <c r="E7">
        <v>141</v>
      </c>
      <c r="H7">
        <f t="shared" si="0"/>
        <v>419</v>
      </c>
      <c r="I7">
        <f t="shared" ref="I7:I35" si="5">IF(COUNT(C7:E7)&lt;1," ",TRUNC(H7/COUNT(C7:E7)))</f>
        <v>139</v>
      </c>
      <c r="J7">
        <f>_xlfn.IFS(SUM(C7:E7)&lt;1,"",SUM(C7:E7)&gt;=1,SUM($C$6:E7))</f>
        <v>859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149</v>
      </c>
      <c r="M7">
        <f>IF(COUNT($C$6:E7)&gt;=1,TRUNC(SUM($C$6:E7)/COUNT($C$6:E7)),0)</f>
        <v>143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30" x14ac:dyDescent="0.2">
      <c r="A8" t="s">
        <v>9</v>
      </c>
      <c r="B8" s="7">
        <f>Calendar!B8</f>
        <v>43362</v>
      </c>
      <c r="C8">
        <v>167</v>
      </c>
      <c r="D8">
        <v>181</v>
      </c>
      <c r="E8">
        <v>162</v>
      </c>
      <c r="H8">
        <f t="shared" si="0"/>
        <v>510</v>
      </c>
      <c r="I8">
        <f t="shared" si="5"/>
        <v>170</v>
      </c>
      <c r="J8">
        <f>_xlfn.IFS(SUM(C8:E8)&lt;1,"",SUM(C8:E8)&gt;=1,SUM($C$6:E8))</f>
        <v>1369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149</v>
      </c>
      <c r="M8">
        <f>IF(COUNT($C$6:E8)&gt;=1,TRUNC(SUM($C$6:E8)/COUNT($C$6:E8)),0)</f>
        <v>152</v>
      </c>
      <c r="N8">
        <f>IF(COUNT($C$6:E8)&lt;=6,0,TRUNC((230-M7)*0.9))</f>
        <v>78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510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30" x14ac:dyDescent="0.2">
      <c r="A9" t="s">
        <v>10</v>
      </c>
      <c r="B9" s="7">
        <f>Calendar!B9</f>
        <v>43369</v>
      </c>
      <c r="C9">
        <v>150</v>
      </c>
      <c r="D9">
        <v>137</v>
      </c>
      <c r="E9">
        <v>132</v>
      </c>
      <c r="H9">
        <f t="shared" si="0"/>
        <v>419</v>
      </c>
      <c r="I9">
        <f t="shared" si="5"/>
        <v>139</v>
      </c>
      <c r="J9">
        <f>_xlfn.IFS(SUM(C9:E9)&lt;1,"",SUM(C9:E9)&gt;=1,SUM($C$6:E9))</f>
        <v>1788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149</v>
      </c>
      <c r="M9">
        <f>IF(COUNT($C$6:E9)&gt;=1,TRUNC(SUM($C$6:E9)/COUNT($C$6:E9)),0)</f>
        <v>149</v>
      </c>
      <c r="N9">
        <f>IF(COUNT($C$6:E9)&lt;=6,0,TRUNC((230-M8)*0.9))</f>
        <v>70</v>
      </c>
      <c r="O9">
        <f>_xlfn.IFS(SUM(C9:E9)&lt;1,"",COUNT($C$6:E9)&gt;9,TRUNC((230-M8)*(0.9)),COUNT($C$6:E9)&lt;=9,0)</f>
        <v>70</v>
      </c>
      <c r="P9">
        <f>_xlfn.IFS(SUM(C9:E9)&lt;1,"",COUNT($C$6:E9)&gt;9,N9*3+H9,COUNT($C$6:E9)&lt;=9,0)</f>
        <v>629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220</v>
      </c>
      <c r="W9">
        <f>IF(COUNT(C9:E9)&lt;1,0,IF(COUNT($C$6:E9)&gt;9,D9+N9,0))</f>
        <v>207</v>
      </c>
      <c r="X9">
        <f>IF(COUNT(C9:E9)&lt;1,0,IF(COUNT($C$6:E9)&gt;9,E9+N9,0))</f>
        <v>202</v>
      </c>
      <c r="AA9">
        <f t="shared" si="4"/>
        <v>0</v>
      </c>
      <c r="AB9">
        <f t="shared" si="6"/>
        <v>4</v>
      </c>
      <c r="AC9">
        <v>4</v>
      </c>
    </row>
    <row r="10" spans="1:30" x14ac:dyDescent="0.2">
      <c r="A10" t="s">
        <v>11</v>
      </c>
      <c r="B10" s="7">
        <f>Calendar!B10</f>
        <v>43376</v>
      </c>
      <c r="C10">
        <v>131</v>
      </c>
      <c r="D10">
        <v>179</v>
      </c>
      <c r="E10">
        <v>146</v>
      </c>
      <c r="F10" t="str">
        <f>IF(COUNT(C10:E10)&lt;1," ",IF(AND(C10&gt;M9,D10&gt;M9,E10&gt;M9,COUNT($C$6:E9)&gt;=12),"*"," "))</f>
        <v xml:space="preserve"> </v>
      </c>
      <c r="H10">
        <f t="shared" si="0"/>
        <v>456</v>
      </c>
      <c r="I10">
        <f t="shared" si="5"/>
        <v>152</v>
      </c>
      <c r="J10">
        <f>_xlfn.IFS(SUM(C10:E10)&lt;1,"",SUM(C10:E10)&gt;=1,SUM($C$6:E10))</f>
        <v>2244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149</v>
      </c>
      <c r="M10">
        <f>IF(COUNT($C$6:E10)&gt;=1,TRUNC(SUM($C$6:E10)/COUNT($C$6:E10)),0)</f>
        <v>149</v>
      </c>
      <c r="N10">
        <f>IF(COUNT($C$6:E10)&lt;=6,0,TRUNC((230-M9)*0.9))</f>
        <v>72</v>
      </c>
      <c r="O10">
        <f>_xlfn.IFS(SUM(C10:E10)&lt;1,"",COUNT($C$6:E10)&gt;9,TRUNC((230-M9)*(0.9)),COUNT($C$6:E10)&lt;=9,0)</f>
        <v>72</v>
      </c>
      <c r="P10">
        <f>_xlfn.IFS(SUM(C10:E10)&lt;1,"",COUNT($C$6:E10)&gt;9,N10*3+H10,COUNT($C$6:E10)&lt;=9,0)</f>
        <v>672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203</v>
      </c>
      <c r="W10">
        <f>IF(COUNT(C10:E10)&lt;1,0,IF(COUNT($C$6:E10)&gt;9,D10+N10,0))</f>
        <v>251</v>
      </c>
      <c r="X10">
        <f>IF(COUNT(C10:E10)&lt;1,0,IF(COUNT($C$6:E10)&gt;9,E10+N10,0))</f>
        <v>218</v>
      </c>
      <c r="AA10">
        <f t="shared" si="4"/>
        <v>0</v>
      </c>
      <c r="AB10">
        <f t="shared" si="6"/>
        <v>5</v>
      </c>
      <c r="AC10">
        <v>5</v>
      </c>
    </row>
    <row r="11" spans="1:30" x14ac:dyDescent="0.2">
      <c r="A11" t="s">
        <v>14</v>
      </c>
      <c r="B11" s="7">
        <f>Calendar!B11</f>
        <v>43383</v>
      </c>
      <c r="C11">
        <v>146</v>
      </c>
      <c r="D11">
        <v>147</v>
      </c>
      <c r="E11">
        <v>152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445</v>
      </c>
      <c r="I11">
        <f t="shared" si="5"/>
        <v>148</v>
      </c>
      <c r="J11">
        <f>_xlfn.IFS(SUM(C11:E11)&lt;1,"",SUM(C11:E11)&gt;=1,SUM($C$6:E11))</f>
        <v>2689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149</v>
      </c>
      <c r="M11">
        <f>IF(COUNT($C$6:E11)&gt;=1,TRUNC(SUM($C$6:E11)/COUNT($C$6:E11)),0)</f>
        <v>149</v>
      </c>
      <c r="N11">
        <f>IF(COUNT($C$6:E11)&lt;=6,0,TRUNC((230-M10)*0.9))</f>
        <v>72</v>
      </c>
      <c r="O11">
        <f>_xlfn.IFS(SUM(C11:E11)&lt;1,"",COUNT($C$6:E11)&gt;9,TRUNC((230-M10)*(0.9)),COUNT($C$6:E11)&lt;=9,0)</f>
        <v>72</v>
      </c>
      <c r="P11">
        <f>_xlfn.IFS(SUM(C11:E11)&lt;1,"",COUNT($C$6:E11)&gt;9,N11*3+H11,COUNT($C$6:E11)&lt;=9,0)</f>
        <v>661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218</v>
      </c>
      <c r="W11">
        <f>IF(COUNT(C11:E11)&lt;1,0,IF(COUNT($C$6:E11)&gt;9,D11+N11,0))</f>
        <v>219</v>
      </c>
      <c r="X11">
        <f>IF(COUNT(C11:E11)&lt;1,0,IF(COUNT($C$6:E11)&gt;9,E11+N11,0))</f>
        <v>224</v>
      </c>
      <c r="AA11">
        <f t="shared" si="4"/>
        <v>0</v>
      </c>
      <c r="AB11">
        <f t="shared" si="6"/>
        <v>6</v>
      </c>
      <c r="AC11">
        <v>6</v>
      </c>
    </row>
    <row r="12" spans="1:30" x14ac:dyDescent="0.2">
      <c r="A12" t="s">
        <v>12</v>
      </c>
      <c r="B12" s="7">
        <f>Calendar!B12</f>
        <v>43390</v>
      </c>
      <c r="C12">
        <v>144</v>
      </c>
      <c r="D12">
        <v>144</v>
      </c>
      <c r="E12">
        <v>139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427</v>
      </c>
      <c r="I12">
        <f t="shared" si="5"/>
        <v>142</v>
      </c>
      <c r="J12">
        <f>_xlfn.IFS(SUM(C12:E12)&lt;1,"",SUM(C12:E12)&gt;=1,SUM($C$6:E12))</f>
        <v>3116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148</v>
      </c>
      <c r="M12">
        <f>IF(COUNT($C$6:E12)&gt;=1,TRUNC(SUM($C$6:E12)/COUNT($C$6:E12)),0)</f>
        <v>148</v>
      </c>
      <c r="N12">
        <f>IF(COUNT($C$6:E12)&lt;=6,0,TRUNC((230-M11)*0.9))</f>
        <v>72</v>
      </c>
      <c r="O12">
        <f>_xlfn.IFS(SUM(C12:E12)&lt;1,"",COUNT($C$6:E12)&gt;9,TRUNC((230-M11)*(0.9)),COUNT($C$6:E12)&lt;=9,0)</f>
        <v>72</v>
      </c>
      <c r="P12">
        <f>_xlfn.IFS(SUM(C12:E12)&lt;1,"",COUNT($C$6:E12)&gt;9,N12*3+H12,COUNT($C$6:E12)&lt;=9,0)</f>
        <v>643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216</v>
      </c>
      <c r="W12">
        <f>IF(COUNT(C12:E12)&lt;1,0,IF(COUNT($C$6:E12)&gt;9,D12+N12,0))</f>
        <v>216</v>
      </c>
      <c r="X12">
        <f>IF(COUNT(C12:E12)&lt;1,0,IF(COUNT($C$6:E12)&gt;9,E12+N12,0))</f>
        <v>211</v>
      </c>
      <c r="AA12">
        <f t="shared" si="4"/>
        <v>0</v>
      </c>
      <c r="AB12">
        <f t="shared" si="6"/>
        <v>7</v>
      </c>
      <c r="AC12">
        <v>7</v>
      </c>
    </row>
    <row r="13" spans="1:30" x14ac:dyDescent="0.2">
      <c r="A13" t="s">
        <v>13</v>
      </c>
      <c r="B13" s="7">
        <f>Calendar!B13</f>
        <v>43397</v>
      </c>
      <c r="C13">
        <v>134</v>
      </c>
      <c r="D13">
        <v>142</v>
      </c>
      <c r="E13">
        <v>138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414</v>
      </c>
      <c r="I13">
        <f t="shared" si="5"/>
        <v>138</v>
      </c>
      <c r="J13">
        <f>_xlfn.IFS(SUM(C13:E13)&lt;1,"",SUM(C13:E13)&gt;=1,SUM($C$6:E13))</f>
        <v>3530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147</v>
      </c>
      <c r="M13">
        <f>IF(COUNT($C$6:E13)&gt;=1,TRUNC(SUM($C$6:E13)/COUNT($C$6:E13)),0)</f>
        <v>147</v>
      </c>
      <c r="N13">
        <f>IF(COUNT($C$6:E13)&lt;=6,0,TRUNC((230-M12)*0.9))</f>
        <v>73</v>
      </c>
      <c r="O13">
        <f>_xlfn.IFS(SUM(C13:E13)&lt;1,"",COUNT($C$6:E13)&gt;9,TRUNC((230-M12)*(0.9)),COUNT($C$6:E13)&lt;=9,0)</f>
        <v>73</v>
      </c>
      <c r="P13">
        <f>_xlfn.IFS(SUM(C13:E13)&lt;1,"",COUNT($C$6:E13)&gt;9,N13*3+H13,COUNT($C$6:E13)&lt;=9,0)</f>
        <v>633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207</v>
      </c>
      <c r="W13">
        <f>IF(COUNT(C13:E13)&lt;1,0,IF(COUNT($C$6:E13)&gt;9,D13+N13,0))</f>
        <v>215</v>
      </c>
      <c r="X13">
        <f>IF(COUNT(C13:E13)&lt;1,0,IF(COUNT($C$6:E13)&gt;9,E13+N13,0))</f>
        <v>211</v>
      </c>
      <c r="AA13">
        <f t="shared" si="4"/>
        <v>0</v>
      </c>
      <c r="AB13">
        <f t="shared" si="6"/>
        <v>8</v>
      </c>
      <c r="AC13">
        <v>8</v>
      </c>
    </row>
    <row r="14" spans="1:30" x14ac:dyDescent="0.2">
      <c r="A14" t="s">
        <v>15</v>
      </c>
      <c r="B14" s="7">
        <f>Calendar!B14</f>
        <v>43404</v>
      </c>
      <c r="C14">
        <v>166</v>
      </c>
      <c r="D14">
        <v>145</v>
      </c>
      <c r="E14">
        <v>162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473</v>
      </c>
      <c r="I14">
        <f t="shared" si="5"/>
        <v>157</v>
      </c>
      <c r="J14">
        <f>_xlfn.IFS(SUM(C14:E14)&lt;1,"",SUM(C14:E14)&gt;=1,SUM($C$6:E14))</f>
        <v>4003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148</v>
      </c>
      <c r="M14">
        <f>IF(COUNT($C$6:E14)&gt;=1,TRUNC(SUM($C$6:E14)/COUNT($C$6:E14)),0)</f>
        <v>148</v>
      </c>
      <c r="N14">
        <f>IF(COUNT($C$6:E14)&lt;=6,0,TRUNC((230-M13)*0.9))</f>
        <v>74</v>
      </c>
      <c r="O14">
        <f>_xlfn.IFS(SUM(C14:E14)&lt;1,"",COUNT($C$6:E14)&gt;9,TRUNC((230-M13)*(0.9)),COUNT($C$6:E14)&lt;=9,0)</f>
        <v>74</v>
      </c>
      <c r="P14">
        <f>_xlfn.IFS(SUM(C14:E14)&lt;1,"",COUNT($C$6:E14)&gt;9,N14*3+H14,COUNT($C$6:E14)&lt;=9,0)</f>
        <v>695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240</v>
      </c>
      <c r="W14">
        <f>IF(COUNT(C14:E14)&lt;1,0,IF(COUNT($C$6:E14)&gt;9,D14+N14,0))</f>
        <v>219</v>
      </c>
      <c r="X14">
        <f>IF(COUNT(C14:E14)&lt;1,0,IF(COUNT($C$6:E14)&gt;9,E14+N14,0))</f>
        <v>236</v>
      </c>
      <c r="AA14">
        <f t="shared" si="4"/>
        <v>0</v>
      </c>
      <c r="AB14">
        <f t="shared" si="6"/>
        <v>9</v>
      </c>
      <c r="AC14">
        <v>9</v>
      </c>
    </row>
    <row r="15" spans="1:30" x14ac:dyDescent="0.2">
      <c r="A15" t="s">
        <v>16</v>
      </c>
      <c r="B15" s="7">
        <f>Calendar!B15</f>
        <v>43411</v>
      </c>
      <c r="C15">
        <v>135</v>
      </c>
      <c r="D15">
        <v>187</v>
      </c>
      <c r="E15">
        <v>150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472</v>
      </c>
      <c r="I15">
        <f t="shared" si="5"/>
        <v>157</v>
      </c>
      <c r="J15">
        <f>_xlfn.IFS(SUM(C15:E15)&lt;1,"",SUM(C15:E15)&gt;=1,SUM($C$6:E15))</f>
        <v>4475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149</v>
      </c>
      <c r="M15">
        <f>IF(COUNT($C$6:E15)&gt;=1,TRUNC(SUM($C$6:E15)/COUNT($C$6:E15)),0)</f>
        <v>149</v>
      </c>
      <c r="N15">
        <f>IF(COUNT($C$6:E15)&lt;=6,0,TRUNC((230-M14)*0.9))</f>
        <v>73</v>
      </c>
      <c r="O15">
        <f>_xlfn.IFS(SUM(C15:E15)&lt;1,"",COUNT($C$6:E15)&gt;9,TRUNC((230-M14)*(0.9)),COUNT($C$6:E15)&lt;=9,0)</f>
        <v>73</v>
      </c>
      <c r="P15">
        <f>_xlfn.IFS(SUM(C15:E15)&lt;1,"",COUNT($C$6:E15)&gt;9,N15*3+H15,COUNT($C$6:E15)&lt;=9,0)</f>
        <v>691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208</v>
      </c>
      <c r="W15">
        <f>IF(COUNT(C15:E15)&lt;1,0,IF(COUNT($C$6:E15)&gt;9,D15+N15,0))</f>
        <v>260</v>
      </c>
      <c r="X15">
        <f>IF(COUNT(C15:E15)&lt;1,0,IF(COUNT($C$6:E15)&gt;9,E15+N15,0))</f>
        <v>223</v>
      </c>
      <c r="AA15">
        <f t="shared" si="4"/>
        <v>0</v>
      </c>
      <c r="AB15">
        <f t="shared" si="6"/>
        <v>10</v>
      </c>
      <c r="AC15">
        <v>10</v>
      </c>
    </row>
    <row r="16" spans="1:30" x14ac:dyDescent="0.2">
      <c r="A16" t="s">
        <v>17</v>
      </c>
      <c r="B16" s="7">
        <f>Calendar!B16</f>
        <v>43418</v>
      </c>
      <c r="C16">
        <v>131</v>
      </c>
      <c r="D16">
        <v>178</v>
      </c>
      <c r="E16">
        <v>166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475</v>
      </c>
      <c r="I16">
        <f t="shared" si="5"/>
        <v>158</v>
      </c>
      <c r="J16">
        <f>_xlfn.IFS(SUM(C16:E16)&lt;1,"",SUM(C16:E16)&gt;=1,SUM($C$6:E16))</f>
        <v>4950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150</v>
      </c>
      <c r="M16">
        <f>IF(COUNT($C$6:E16)&gt;=1,TRUNC(SUM($C$6:E16)/COUNT($C$6:E16)),0)</f>
        <v>150</v>
      </c>
      <c r="N16">
        <f>IF(COUNT($C$6:E16)&lt;=6,0,TRUNC((230-M15)*0.9))</f>
        <v>72</v>
      </c>
      <c r="O16">
        <f>_xlfn.IFS(SUM(C16:E16)&lt;1,"",COUNT($C$6:E16)&gt;9,TRUNC((230-M15)*(0.9)),COUNT($C$6:E16)&lt;=9,0)</f>
        <v>72</v>
      </c>
      <c r="P16">
        <f>_xlfn.IFS(SUM(C16:E16)&lt;1,"",COUNT($C$6:E16)&gt;9,N16*3+H16,COUNT($C$6:E16)&lt;=9,0)</f>
        <v>691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203</v>
      </c>
      <c r="W16">
        <f>IF(COUNT(C16:E16)&lt;1,0,IF(COUNT($C$6:E16)&gt;9,D16+N16,0))</f>
        <v>250</v>
      </c>
      <c r="X16">
        <f>IF(COUNT(C16:E16)&lt;1,0,IF(COUNT($C$6:E16)&gt;9,E16+N16,0))</f>
        <v>238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113</v>
      </c>
      <c r="D17">
        <v>125</v>
      </c>
      <c r="E17">
        <v>146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384</v>
      </c>
      <c r="I17">
        <f t="shared" si="5"/>
        <v>128</v>
      </c>
      <c r="J17">
        <f>_xlfn.IFS(SUM(C17:E17)&lt;1,"",SUM(C17:E17)&gt;=1,SUM($C$6:E17))</f>
        <v>5334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148</v>
      </c>
      <c r="M17">
        <f>IF(COUNT($C$6:E17)&gt;=1,TRUNC(SUM($C$6:E17)/COUNT($C$6:E17)),0)</f>
        <v>148</v>
      </c>
      <c r="N17">
        <f>IF(COUNT($C$6:E17)&lt;=6,0,TRUNC((230-M16)*0.9))</f>
        <v>72</v>
      </c>
      <c r="O17">
        <f>_xlfn.IFS(SUM(C17:E17)&lt;1,"",COUNT($C$6:E17)&gt;9,TRUNC((230-M16)*(0.9)),COUNT($C$6:E17)&lt;=9,0)</f>
        <v>72</v>
      </c>
      <c r="P17">
        <f>_xlfn.IFS(SUM(C17:E17)&lt;1,"",COUNT($C$6:E17)&gt;9,N17*3+H17,COUNT($C$6:E17)&lt;=9,0)</f>
        <v>600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185</v>
      </c>
      <c r="W17">
        <f>IF(COUNT(C17:E17)&lt;1,0,IF(COUNT($C$6:E17)&gt;9,D17+N17,0))</f>
        <v>197</v>
      </c>
      <c r="X17">
        <f>IF(COUNT(C17:E17)&lt;1,0,IF(COUNT($C$6:E17)&gt;9,E17+N17,0))</f>
        <v>218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168</v>
      </c>
      <c r="D18">
        <v>169</v>
      </c>
      <c r="E18">
        <v>163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500</v>
      </c>
      <c r="I18">
        <f t="shared" si="5"/>
        <v>166</v>
      </c>
      <c r="J18">
        <f>_xlfn.IFS(SUM(C18:E18)&lt;1,"",SUM(C18:E18)&gt;=1,SUM($C$6:E18))</f>
        <v>5834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149</v>
      </c>
      <c r="M18">
        <f>IF(COUNT($C$6:E18)&gt;=1,TRUNC(SUM($C$6:E18)/COUNT($C$6:E18)),0)</f>
        <v>149</v>
      </c>
      <c r="N18">
        <f>IF(COUNT($C$6:E18)&lt;=6,0,TRUNC((230-M17)*0.9))</f>
        <v>73</v>
      </c>
      <c r="O18">
        <f>_xlfn.IFS(SUM(C18:E18)&lt;1,"",COUNT($C$6:E18)&gt;9,TRUNC((230-M17)*(0.9)),COUNT($C$6:E18)&lt;=9,0)</f>
        <v>73</v>
      </c>
      <c r="P18">
        <f>_xlfn.IFS(SUM(C18:E18)&lt;1,"",COUNT($C$6:E18)&gt;9,N18*3+H18,COUNT($C$6:E18)&lt;=9,0)</f>
        <v>719</v>
      </c>
      <c r="Q18" t="str">
        <f t="shared" si="1"/>
        <v xml:space="preserve"> </v>
      </c>
      <c r="R18" t="str">
        <f t="shared" si="2"/>
        <v xml:space="preserve"> </v>
      </c>
      <c r="S18">
        <f>IF(COUNT($C$6:E18)&gt;9,IF(P18=MAX($P$6:$P$35),P18," "),"")</f>
        <v>719</v>
      </c>
      <c r="T18" t="str">
        <f t="shared" si="3"/>
        <v xml:space="preserve"> </v>
      </c>
      <c r="V18">
        <f>IF(COUNT(C18:E18)&lt;1,0,IF(COUNT($C$6:E18)&gt;9,C18+N18,0))</f>
        <v>241</v>
      </c>
      <c r="W18">
        <f>IF(COUNT(C18:E18)&lt;1,0,IF(COUNT($C$6:E18)&gt;9,D18+N18,0))</f>
        <v>242</v>
      </c>
      <c r="X18">
        <f>IF(COUNT(C18:E18)&lt;1,0,IF(COUNT($C$6:E18)&gt;9,E18+N18,0))</f>
        <v>236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156</v>
      </c>
      <c r="D19">
        <v>140</v>
      </c>
      <c r="E19">
        <v>151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447</v>
      </c>
      <c r="I19">
        <f t="shared" si="5"/>
        <v>149</v>
      </c>
      <c r="J19">
        <f>_xlfn.IFS(SUM(C19:E19)&lt;1,"",SUM(C19:E19)&gt;=1,SUM($C$6:E19))</f>
        <v>6281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149</v>
      </c>
      <c r="M19">
        <f>IF(COUNT($C$6:E19)&gt;=1,TRUNC(SUM($C$6:E19)/COUNT($C$6:E19)),0)</f>
        <v>149</v>
      </c>
      <c r="N19">
        <f>IF(COUNT($C$6:E19)&lt;=6,0,TRUNC((230-M18)*0.9))</f>
        <v>72</v>
      </c>
      <c r="O19">
        <f>_xlfn.IFS(SUM(C19:E19)&lt;1,"",COUNT($C$6:E19)&gt;9,TRUNC((230-M18)*(0.9)),COUNT($C$6:E19)&lt;=9,0)</f>
        <v>72</v>
      </c>
      <c r="P19">
        <f>_xlfn.IFS(SUM(C19:E19)&lt;1,"",COUNT($C$6:E19)&gt;9,N19*3+H19,COUNT($C$6:E19)&lt;=9,0)</f>
        <v>663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228</v>
      </c>
      <c r="W19">
        <f>IF(COUNT(C19:E19)&lt;1,0,IF(COUNT($C$6:E19)&gt;9,D19+N19,0))</f>
        <v>212</v>
      </c>
      <c r="X19">
        <f>IF(COUNT(C19:E19)&lt;1,0,IF(COUNT($C$6:E19)&gt;9,E19+N19,0))</f>
        <v>223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136</v>
      </c>
      <c r="D20">
        <v>120</v>
      </c>
      <c r="E20">
        <v>179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435</v>
      </c>
      <c r="I20">
        <f t="shared" si="5"/>
        <v>145</v>
      </c>
      <c r="J20">
        <f>_xlfn.IFS(SUM(C20:E20)&lt;1,"",SUM(C20:E20)&gt;=1,SUM($C$6:E20))</f>
        <v>6716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149</v>
      </c>
      <c r="M20">
        <f>IF(COUNT($C$6:E20)&gt;=1,TRUNC(SUM($C$6:E20)/COUNT($C$6:E20)),0)</f>
        <v>149</v>
      </c>
      <c r="N20">
        <f>IF(COUNT($C$6:E20)&lt;=6,0,TRUNC((230-M19)*0.9))</f>
        <v>72</v>
      </c>
      <c r="O20">
        <f>_xlfn.IFS(SUM(C20:E20)&lt;1,"",COUNT($C$6:E20)&gt;9,TRUNC((230-M19)*(0.9)),COUNT($C$6:E20)&lt;=9,0)</f>
        <v>72</v>
      </c>
      <c r="P20">
        <f>_xlfn.IFS(SUM(C20:E20)&lt;1,"",COUNT($C$6:E20)&gt;9,N20*3+H20,COUNT($C$6:E20)&lt;=9,0)</f>
        <v>651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208</v>
      </c>
      <c r="W20">
        <f>IF(COUNT(C20:E20)&lt;1,0,IF(COUNT($C$6:E20)&gt;9,D20+N20,0))</f>
        <v>192</v>
      </c>
      <c r="X20">
        <f>IF(COUNT(C20:E20)&lt;1,0,IF(COUNT($C$6:E20)&gt;9,E20+N20,0))</f>
        <v>251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137</v>
      </c>
      <c r="D21">
        <v>192</v>
      </c>
      <c r="E21">
        <v>139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468</v>
      </c>
      <c r="I21">
        <f t="shared" si="5"/>
        <v>156</v>
      </c>
      <c r="J21">
        <f>_xlfn.IFS(SUM(C21:E21)&lt;1,"",SUM(C21:E21)&gt;=1,SUM($C$6:E21))</f>
        <v>7184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149</v>
      </c>
      <c r="M21">
        <f>IF(COUNT($C$6:E21)&gt;=1,TRUNC(SUM($C$6:E21)/COUNT($C$6:E21)),0)</f>
        <v>149</v>
      </c>
      <c r="N21">
        <f>IF(COUNT($C$6:E21)&lt;=6,0,TRUNC((230-M20)*0.9))</f>
        <v>72</v>
      </c>
      <c r="O21">
        <f>_xlfn.IFS(SUM(C21:E21)&lt;1,"",COUNT($C$6:E21)&gt;9,TRUNC((230-M20)*(0.9)),COUNT($C$6:E21)&lt;=9,0)</f>
        <v>72</v>
      </c>
      <c r="P21">
        <f>_xlfn.IFS(SUM(C21:E21)&lt;1,"",COUNT($C$6:E21)&gt;9,N21*3+H21,COUNT($C$6:E21)&lt;=9,0)</f>
        <v>684</v>
      </c>
      <c r="Q21" t="str">
        <f t="shared" si="1"/>
        <v xml:space="preserve"> </v>
      </c>
      <c r="R21">
        <f t="shared" si="2"/>
        <v>192</v>
      </c>
      <c r="S21" t="str">
        <f>IF(COUNT($C$6:E21)&gt;9,IF(P21=MAX($P$6:$P$35),P21," "),"")</f>
        <v xml:space="preserve"> </v>
      </c>
      <c r="T21">
        <f t="shared" si="3"/>
        <v>264</v>
      </c>
      <c r="V21">
        <f>IF(COUNT(C21:E21)&lt;1,0,IF(COUNT($C$6:E21)&gt;9,C21+N21,0))</f>
        <v>209</v>
      </c>
      <c r="W21">
        <f>IF(COUNT(C21:E21)&lt;1,0,IF(COUNT($C$6:E21)&gt;9,D21+N21,0))</f>
        <v>264</v>
      </c>
      <c r="X21">
        <f>IF(COUNT(C21:E21)&lt;1,0,IF(COUNT($C$6:E21)&gt;9,E21+N21,0))</f>
        <v>211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128</v>
      </c>
      <c r="D22">
        <v>119</v>
      </c>
      <c r="E22">
        <v>130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377</v>
      </c>
      <c r="I22">
        <f t="shared" si="5"/>
        <v>125</v>
      </c>
      <c r="J22">
        <f>_xlfn.IFS(SUM(C22:E22)&lt;1,"",SUM(C22:E22)&gt;=1,SUM($C$6:E22))</f>
        <v>7561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148</v>
      </c>
      <c r="M22">
        <f>IF(COUNT($C$6:E22)&gt;=1,TRUNC(SUM($C$6:E22)/COUNT($C$6:E22)),0)</f>
        <v>148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593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200</v>
      </c>
      <c r="W22">
        <f>IF(COUNT(C22:E22)&lt;1,0,IF(COUNT($C$6:E22)&gt;9,D22+N22,0))</f>
        <v>191</v>
      </c>
      <c r="X22">
        <f>IF(COUNT(C22:E22)&lt;1,0,IF(COUNT($C$6:E22)&gt;9,E22+N22,0))</f>
        <v>202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135</v>
      </c>
      <c r="D23">
        <v>131</v>
      </c>
      <c r="E23">
        <v>156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422</v>
      </c>
      <c r="I23">
        <f t="shared" si="5"/>
        <v>140</v>
      </c>
      <c r="J23">
        <f>_xlfn.IFS(SUM(C23:E23)&lt;1,"",SUM(C23:E23)&gt;=1,SUM($C$6:E23))</f>
        <v>7983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147</v>
      </c>
      <c r="M23">
        <f>IF(COUNT($C$6:E23)&gt;=1,TRUNC(SUM($C$6:E23)/COUNT($C$6:E23)),0)</f>
        <v>147</v>
      </c>
      <c r="N23">
        <f>IF(COUNT($C$6:E23)&lt;=6,0,TRUNC((230-M22)*0.9))</f>
        <v>73</v>
      </c>
      <c r="O23">
        <f>_xlfn.IFS(SUM(C23:E23)&lt;1,"",COUNT($C$6:E23)&gt;9,TRUNC((230-M22)*(0.9)),COUNT($C$6:E23)&lt;=9,0)</f>
        <v>73</v>
      </c>
      <c r="P23">
        <f>_xlfn.IFS(SUM(C23:E23)&lt;1,"",COUNT($C$6:E23)&gt;9,N23*3+H23,COUNT($C$6:E23)&lt;=9,0)</f>
        <v>641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208</v>
      </c>
      <c r="W23">
        <f>IF(COUNT(C23:E23)&lt;1,0,IF(COUNT($C$6:E23)&gt;9,D23+N23,0))</f>
        <v>204</v>
      </c>
      <c r="X23">
        <f>IF(COUNT(C23:E23)&lt;1,0,IF(COUNT($C$6:E23)&gt;9,E23+N23,0))</f>
        <v>229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137</v>
      </c>
      <c r="D24">
        <v>173</v>
      </c>
      <c r="E24">
        <v>154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464</v>
      </c>
      <c r="I24">
        <f t="shared" si="5"/>
        <v>154</v>
      </c>
      <c r="J24">
        <f>_xlfn.IFS(SUM(C24:E24)&lt;1,"",SUM(C24:E24)&gt;=1,SUM($C$6:E24))</f>
        <v>8447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148</v>
      </c>
      <c r="M24">
        <f>IF(COUNT($C$6:E24)&gt;=1,TRUNC(SUM($C$6:E24)/COUNT($C$6:E24)),0)</f>
        <v>148</v>
      </c>
      <c r="N24">
        <f>IF(COUNT($C$6:E24)&lt;=6,0,TRUNC((230-M23)*0.9))</f>
        <v>74</v>
      </c>
      <c r="O24">
        <f>_xlfn.IFS(SUM(C24:E24)&lt;1,"",COUNT($C$6:E24)&gt;9,TRUNC((230-M23)*(0.9)),COUNT($C$6:E24)&lt;=9,0)</f>
        <v>74</v>
      </c>
      <c r="P24">
        <f>_xlfn.IFS(SUM(C24:E24)&lt;1,"",COUNT($C$6:E24)&gt;9,N24*3+H24,COUNT($C$6:E24)&lt;=9,0)</f>
        <v>686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211</v>
      </c>
      <c r="W24">
        <f>IF(COUNT(C24:E24)&lt;1,0,IF(COUNT($C$6:E24)&gt;9,D24+N24,0))</f>
        <v>247</v>
      </c>
      <c r="X24">
        <f>IF(COUNT(C24:E24)&lt;1,0,IF(COUNT($C$6:E24)&gt;9,E24+N24,0))</f>
        <v>228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160</v>
      </c>
      <c r="D25">
        <v>159</v>
      </c>
      <c r="E25">
        <v>160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479</v>
      </c>
      <c r="I25">
        <f t="shared" si="5"/>
        <v>159</v>
      </c>
      <c r="J25">
        <f>_xlfn.IFS(SUM(C25:E25)&lt;1,"",SUM(C25:E25)&gt;=1,SUM($C$6:E25))</f>
        <v>8926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148</v>
      </c>
      <c r="M25">
        <f>IF(COUNT($C$6:E25)&gt;=1,TRUNC(SUM($C$6:E25)/COUNT($C$6:E25)),0)</f>
        <v>148</v>
      </c>
      <c r="N25">
        <f>IF(COUNT($C$6:E25)&lt;=6,0,TRUNC((230-M24)*0.9))</f>
        <v>73</v>
      </c>
      <c r="O25">
        <f>_xlfn.IFS(SUM(C25:E25)&lt;1,"",COUNT($C$6:E25)&gt;9,TRUNC((230-M24)*(0.9)),COUNT($C$6:E25)&lt;=9,0)</f>
        <v>73</v>
      </c>
      <c r="P25">
        <f>_xlfn.IFS(SUM(C25:E25)&lt;1,"",COUNT($C$6:E25)&gt;9,N25*3+H25,COUNT($C$6:E25)&lt;=9,0)</f>
        <v>698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233</v>
      </c>
      <c r="W25">
        <f>IF(COUNT(C25:E25)&lt;1,0,IF(COUNT($C$6:E25)&gt;9,D25+N25,0))</f>
        <v>232</v>
      </c>
      <c r="X25">
        <f>IF(COUNT(C25:E25)&lt;1,0,IF(COUNT($C$6:E25)&gt;9,E25+N25,0))</f>
        <v>233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122</v>
      </c>
      <c r="D26">
        <v>137</v>
      </c>
      <c r="E26">
        <v>139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398</v>
      </c>
      <c r="I26">
        <f t="shared" si="5"/>
        <v>132</v>
      </c>
      <c r="J26">
        <f>_xlfn.IFS(SUM(C26:E26)&lt;1,"",SUM(C26:E26)&gt;=1,SUM($C$6:E26))</f>
        <v>9324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148</v>
      </c>
      <c r="M26">
        <f>IF(COUNT($C$6:E26)&gt;=1,TRUNC(SUM($C$6:E26)/COUNT($C$6:E26)),0)</f>
        <v>148</v>
      </c>
      <c r="N26">
        <f>IF(COUNT($C$6:E26)&lt;=6,0,TRUNC((230-M25)*0.9))</f>
        <v>73</v>
      </c>
      <c r="O26">
        <f>_xlfn.IFS(SUM(C26:E26)&lt;1,"",COUNT($C$6:E26)&gt;9,TRUNC((230-M25)*(0.9)),COUNT($C$6:E26)&lt;=9,0)</f>
        <v>73</v>
      </c>
      <c r="P26">
        <f>_xlfn.IFS(SUM(C26:E26)&lt;1,"",COUNT($C$6:E26)&gt;9,N26*3+H26,COUNT($C$6:E26)&lt;=9,0)</f>
        <v>617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195</v>
      </c>
      <c r="W26">
        <f>IF(COUNT(C26:E26)&lt;1,0,IF(COUNT($C$6:E26)&gt;9,D26+N26,0))</f>
        <v>210</v>
      </c>
      <c r="X26">
        <f>IF(COUNT(C26:E26)&lt;1,0,IF(COUNT($C$6:E26)&gt;9,E26+N26,0))</f>
        <v>212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129</v>
      </c>
      <c r="D27">
        <v>158</v>
      </c>
      <c r="E27">
        <v>136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423</v>
      </c>
      <c r="I27">
        <f t="shared" si="5"/>
        <v>141</v>
      </c>
      <c r="J27">
        <f>_xlfn.IFS(SUM(C27:E27)&lt;1,"",SUM(C27:E27)&gt;=1,SUM($C$6:E27))</f>
        <v>9747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147</v>
      </c>
      <c r="M27">
        <f>IF(COUNT($C$6:E27)&gt;=1,TRUNC(SUM($C$6:E27)/COUNT($C$6:E27)),0)</f>
        <v>147</v>
      </c>
      <c r="N27">
        <f>IF(COUNT($C$6:E27)&lt;=6,0,TRUNC((230-M26)*0.9))</f>
        <v>73</v>
      </c>
      <c r="O27">
        <f>_xlfn.IFS(SUM(C27:E27)&lt;1,"",COUNT($C$6:E27)&gt;9,TRUNC((230-M26)*(0.9)),COUNT($C$6:E27)&lt;=9,0)</f>
        <v>73</v>
      </c>
      <c r="P27">
        <f>_xlfn.IFS(SUM(C27:E27)&lt;1,"",COUNT($C$6:E27)&gt;9,N27*3+H27,COUNT($C$6:E27)&lt;=9,0)</f>
        <v>642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202</v>
      </c>
      <c r="W27">
        <f>IF(COUNT(C27:E27)&lt;1,0,IF(COUNT($C$6:E27)&gt;9,D27+N27,0))</f>
        <v>231</v>
      </c>
      <c r="X27">
        <f>IF(COUNT(C27:E27)&lt;1,0,IF(COUNT($C$6:E27)&gt;9,E27+N27,0))</f>
        <v>209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167</v>
      </c>
      <c r="D28">
        <v>127</v>
      </c>
      <c r="E28">
        <v>137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431</v>
      </c>
      <c r="I28">
        <f t="shared" si="5"/>
        <v>143</v>
      </c>
      <c r="J28">
        <f>_xlfn.IFS(SUM(C28:E28)&lt;1,"",SUM(C28:E28)&gt;=1,SUM($C$6:E28))</f>
        <v>10178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147</v>
      </c>
      <c r="M28">
        <f>IF(COUNT($C$6:E28)&gt;=1,TRUNC(SUM($C$6:E28)/COUNT($C$6:E28)),0)</f>
        <v>147</v>
      </c>
      <c r="N28">
        <f>IF(COUNT($C$6:E28)&lt;=6,0,TRUNC((230-M27)*0.9))</f>
        <v>74</v>
      </c>
      <c r="O28">
        <f>_xlfn.IFS(SUM(C28:E28)&lt;1,"",COUNT($C$6:E28)&gt;9,TRUNC((230-M27)*(0.9)),COUNT($C$6:E28)&lt;=9,0)</f>
        <v>74</v>
      </c>
      <c r="P28">
        <f>_xlfn.IFS(SUM(C28:E28)&lt;1,"",COUNT($C$6:E28)&gt;9,N28*3+H28,COUNT($C$6:E28)&lt;=9,0)</f>
        <v>653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241</v>
      </c>
      <c r="W28">
        <f>IF(COUNT(C28:E28)&lt;1,0,IF(COUNT($C$6:E28)&gt;9,D28+N28,0))</f>
        <v>201</v>
      </c>
      <c r="X28">
        <f>IF(COUNT(C28:E28)&lt;1,0,IF(COUNT($C$6:E28)&gt;9,E28+N28,0))</f>
        <v>211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136</v>
      </c>
      <c r="D29">
        <v>145</v>
      </c>
      <c r="E29">
        <v>166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447</v>
      </c>
      <c r="I29">
        <f t="shared" si="5"/>
        <v>149</v>
      </c>
      <c r="J29">
        <f>_xlfn.IFS(SUM(C29:E29)&lt;1,"",SUM(C29:E29)&gt;=1,SUM($C$6:E29))</f>
        <v>10625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147</v>
      </c>
      <c r="M29">
        <f>IF(COUNT($C$6:E29)&gt;=1,TRUNC(SUM($C$6:E29)/COUNT($C$6:E29)),0)</f>
        <v>147</v>
      </c>
      <c r="N29">
        <f>IF(COUNT($C$6:E29)&lt;=6,0,TRUNC((230-M28)*0.9))</f>
        <v>74</v>
      </c>
      <c r="O29">
        <f>_xlfn.IFS(SUM(C29:E29)&lt;1,"",COUNT($C$6:E29)&gt;9,TRUNC((230-M28)*(0.9)),COUNT($C$6:E29)&lt;=9,0)</f>
        <v>74</v>
      </c>
      <c r="P29">
        <f>_xlfn.IFS(SUM(C29:E29)&lt;1,"",COUNT($C$6:E29)&gt;9,N29*3+H29,COUNT($C$6:E29)&lt;=9,0)</f>
        <v>669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210</v>
      </c>
      <c r="W29">
        <f>IF(COUNT(C29:E29)&lt;1,0,IF(COUNT($C$6:E29)&gt;9,D29+N29,0))</f>
        <v>219</v>
      </c>
      <c r="X29">
        <f>IF(COUNT(C29:E29)&lt;1,0,IF(COUNT($C$6:E29)&gt;9,E29+N29,0))</f>
        <v>240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126</v>
      </c>
      <c r="D30">
        <v>123</v>
      </c>
      <c r="E30">
        <v>145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394</v>
      </c>
      <c r="I30">
        <f t="shared" si="5"/>
        <v>131</v>
      </c>
      <c r="J30">
        <f>_xlfn.IFS(SUM(C30:E30)&lt;1,"",SUM(C30:E30)&gt;=1,SUM($C$6:E30))</f>
        <v>11019</v>
      </c>
      <c r="K30">
        <f>_xlfn.IFS(COUNT(C30:E30)&lt;1,"",COUNT($C$6:E30)&gt;=1,COUNT($C$6:E30))</f>
        <v>75</v>
      </c>
      <c r="L30">
        <f>_xlfn.IFS(COUNT(C30:E30)&lt;1,"",AND(COUNT($C$6:E30)&lt;=9,$C$4&gt;1),$C$4,COUNT(C30:E30)&gt;=1,M30)</f>
        <v>146</v>
      </c>
      <c r="M30">
        <f>IF(COUNT($C$6:E30)&gt;=1,TRUNC(SUM($C$6:E30)/COUNT($C$6:E30)),0)</f>
        <v>146</v>
      </c>
      <c r="N30">
        <f>IF(COUNT($C$6:E30)&lt;=6,0,TRUNC((230-M29)*0.9))</f>
        <v>74</v>
      </c>
      <c r="O30">
        <f>_xlfn.IFS(SUM(C30:E30)&lt;1,"",COUNT($C$6:E30)&gt;9,TRUNC((230-M29)*(0.9)),COUNT($C$6:E30)&lt;=9,0)</f>
        <v>74</v>
      </c>
      <c r="P30">
        <f>_xlfn.IFS(SUM(C30:E30)&lt;1,"",COUNT($C$6:E30)&gt;9,N30*3+H30,COUNT($C$6:E30)&lt;=9,0)</f>
        <v>616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200</v>
      </c>
      <c r="W30">
        <f>IF(COUNT(C30:E30)&lt;1,0,IF(COUNT($C$6:E30)&gt;9,D30+N30,0))</f>
        <v>197</v>
      </c>
      <c r="X30">
        <f>IF(COUNT(C30:E30)&lt;1,0,IF(COUNT($C$6:E30)&gt;9,E30+N30,0))</f>
        <v>219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154</v>
      </c>
      <c r="D31">
        <v>136</v>
      </c>
      <c r="E31">
        <v>139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429</v>
      </c>
      <c r="I31">
        <f t="shared" si="5"/>
        <v>143</v>
      </c>
      <c r="J31">
        <f>_xlfn.IFS(SUM(C31:E31)&lt;1,"",SUM(C31:E31)&gt;=1,SUM($C$6:E31))</f>
        <v>11448</v>
      </c>
      <c r="K31">
        <f>_xlfn.IFS(COUNT(C31:E31)&lt;1,"",COUNT($C$6:E31)&gt;=1,COUNT($C$6:E31))</f>
        <v>78</v>
      </c>
      <c r="L31">
        <f>_xlfn.IFS(COUNT(C31:E31)&lt;1,"",AND(COUNT($C$6:E31)&lt;=9,$C$4&gt;1),$C$4,COUNT(C31:E31)&gt;=1,M31)</f>
        <v>146</v>
      </c>
      <c r="M31">
        <f>IF(COUNT($C$6:E31)&gt;=1,TRUNC(SUM($C$6:E31)/COUNT($C$6:E31)),0)</f>
        <v>146</v>
      </c>
      <c r="N31">
        <f>IF(COUNT($C$6:E31)&lt;=6,0,TRUNC((230-M30)*0.9))</f>
        <v>75</v>
      </c>
      <c r="O31">
        <f>_xlfn.IFS(SUM(C31:E31)&lt;1,"",COUNT($C$6:E31)&gt;9,TRUNC((230-M30)*(0.9)),COUNT($C$6:E31)&lt;=9,0)</f>
        <v>75</v>
      </c>
      <c r="P31">
        <f>_xlfn.IFS(SUM(C31:E31)&lt;1,"",COUNT($C$6:E31)&gt;9,N31*3+H31,COUNT($C$6:E31)&lt;=9,0)</f>
        <v>654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229</v>
      </c>
      <c r="W31">
        <f>IF(COUNT(C31:E31)&lt;1,0,IF(COUNT($C$6:E31)&gt;9,D31+N31,0))</f>
        <v>211</v>
      </c>
      <c r="X31">
        <f>IF(COUNT(C31:E31)&lt;1,0,IF(COUNT($C$6:E31)&gt;9,E31+N31,0))</f>
        <v>214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166</v>
      </c>
      <c r="D32">
        <v>144</v>
      </c>
      <c r="E32">
        <v>164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474</v>
      </c>
      <c r="I32">
        <f t="shared" si="5"/>
        <v>158</v>
      </c>
      <c r="J32">
        <f>_xlfn.IFS(SUM(C32:E32)&lt;1,"",SUM(C32:E32)&gt;=1,SUM($C$6:E32))</f>
        <v>11922</v>
      </c>
      <c r="K32">
        <f>_xlfn.IFS(COUNT(C32:E32)&lt;1,"",COUNT($C$6:E32)&gt;=1,COUNT($C$6:E32))</f>
        <v>81</v>
      </c>
      <c r="L32">
        <f>_xlfn.IFS(COUNT(C32:E32)&lt;1,"",AND(COUNT($C$6:E32)&lt;=9,$C$4&gt;1),$C$4,COUNT(C32:E32)&gt;=1,M32)</f>
        <v>147</v>
      </c>
      <c r="M32">
        <f>IF(COUNT($C$6:E32)&gt;=1,TRUNC(SUM($C$6:E32)/COUNT($C$6:E32)),0)</f>
        <v>147</v>
      </c>
      <c r="N32">
        <f>IF(COUNT($C$6:E32)&lt;=6,0,TRUNC((230-M31)*0.9))</f>
        <v>75</v>
      </c>
      <c r="O32">
        <f>_xlfn.IFS(SUM(C32:E32)&lt;1,"",COUNT($C$6:E32)&gt;9,TRUNC((230-M31)*(0.9)),COUNT($C$6:E32)&lt;=9,0)</f>
        <v>75</v>
      </c>
      <c r="P32">
        <f>_xlfn.IFS(SUM(C32:E32)&lt;1,"",COUNT($C$6:E32)&gt;9,N32*3+H32,COUNT($C$6:E32)&lt;=9,0)</f>
        <v>699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241</v>
      </c>
      <c r="W32">
        <f>IF(COUNT(C32:E32)&lt;1,0,IF(COUNT($C$6:E32)&gt;9,D32+N32,0))</f>
        <v>219</v>
      </c>
      <c r="X32">
        <f>IF(COUNT(C32:E32)&lt;1,0,IF(COUNT($C$6:E32)&gt;9,E32+N32,0))</f>
        <v>239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180</v>
      </c>
      <c r="D33">
        <v>157</v>
      </c>
      <c r="E33">
        <v>152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489</v>
      </c>
      <c r="I33">
        <f t="shared" si="5"/>
        <v>163</v>
      </c>
      <c r="J33">
        <f>_xlfn.IFS(SUM(C33:E33)&lt;1,"",SUM(C33:E33)&gt;=1,SUM($C$6:E33))</f>
        <v>12411</v>
      </c>
      <c r="K33">
        <f>_xlfn.IFS(COUNT(C33:E33)&lt;1,"",COUNT($C$6:E33)&gt;=1,COUNT($C$6:E33))</f>
        <v>84</v>
      </c>
      <c r="L33">
        <f>_xlfn.IFS(COUNT(C33:E33)&lt;1,"",AND(COUNT($C$6:E33)&lt;=9,$C$4&gt;1),$C$4,COUNT(C33:E33)&gt;=1,M33)</f>
        <v>147</v>
      </c>
      <c r="M33">
        <f>IF(COUNT($C$6:E33)&gt;=1,TRUNC(SUM($C$6:E33)/COUNT($C$6:E33)),0)</f>
        <v>147</v>
      </c>
      <c r="N33">
        <f>IF(COUNT($C$6:E33)&lt;=6,0,TRUNC((230-M32)*0.9))</f>
        <v>74</v>
      </c>
      <c r="O33">
        <f>_xlfn.IFS(SUM(C33:E33)&lt;1,"",COUNT($C$6:E33)&gt;9,TRUNC((230-M32)*(0.9)),COUNT($C$6:E33)&lt;=9,0)</f>
        <v>74</v>
      </c>
      <c r="P33">
        <f>_xlfn.IFS(SUM(C33:E33)&lt;1,"",COUNT($C$6:E33)&gt;9,N33*3+H33,COUNT($C$6:E33)&lt;=9,0)</f>
        <v>711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254</v>
      </c>
      <c r="W33">
        <f>IF(COUNT(C33:E33)&lt;1,0,IF(COUNT($C$6:E33)&gt;9,D33+N33,0))</f>
        <v>231</v>
      </c>
      <c r="X33">
        <f>IF(COUNT(C33:E33)&lt;1,0,IF(COUNT($C$6:E33)&gt;9,E33+N33,0))</f>
        <v>226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108</v>
      </c>
      <c r="D34">
        <v>177</v>
      </c>
      <c r="E34">
        <v>147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432</v>
      </c>
      <c r="I34">
        <f t="shared" si="5"/>
        <v>144</v>
      </c>
      <c r="J34">
        <f>_xlfn.IFS(SUM(C34:E34)&lt;1,"",SUM(C34:E34)&gt;=1,SUM($C$6:E34))</f>
        <v>12843</v>
      </c>
      <c r="K34">
        <f>_xlfn.IFS(COUNT(C34:E34)&lt;1,"",COUNT($C$6:E34)&gt;=1,COUNT($C$6:E34))</f>
        <v>87</v>
      </c>
      <c r="L34">
        <f>_xlfn.IFS(COUNT(C34:E34)&lt;1,"",AND(COUNT($C$6:E34)&lt;=9,$C$4&gt;1),$C$4,COUNT(C34:E34)&gt;=1,M34)</f>
        <v>147</v>
      </c>
      <c r="M34">
        <f>IF(COUNT($C$6:E34)&gt;=1,TRUNC(SUM($C$6:E34)/COUNT($C$6:E34)),0)</f>
        <v>147</v>
      </c>
      <c r="N34">
        <f>IF(COUNT($C$6:E34)&lt;=6,0,TRUNC((230-M33)*0.9))</f>
        <v>74</v>
      </c>
      <c r="O34">
        <f>_xlfn.IFS(SUM(C34:E34)&lt;1,"",COUNT($C$6:E34)&gt;9,TRUNC((230-M33)*(0.9)),COUNT($C$6:E34)&lt;=9,0)</f>
        <v>74</v>
      </c>
      <c r="P34">
        <f>_xlfn.IFS(SUM(C34:E34)&lt;1,"",COUNT($C$6:E34)&gt;9,N34*3+H34,COUNT($C$6:E34)&lt;=9,0)</f>
        <v>654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182</v>
      </c>
      <c r="W34">
        <f>IF(COUNT(C34:E34)&lt;1,0,IF(COUNT($C$6:E34)&gt;9,D34+N34,0))</f>
        <v>251</v>
      </c>
      <c r="X34">
        <f>IF(COUNT(C34:E34)&lt;1,0,IF(COUNT($C$6:E34)&gt;9,E34+N34,0))</f>
        <v>221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164</v>
      </c>
      <c r="D35">
        <v>159</v>
      </c>
      <c r="E35">
        <v>102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425</v>
      </c>
      <c r="I35">
        <f t="shared" si="5"/>
        <v>141</v>
      </c>
      <c r="J35">
        <f>_xlfn.IFS(SUM(C35:E35)&lt;1,"",SUM(C35:E35)&gt;=1,SUM($C$6:E35))</f>
        <v>13268</v>
      </c>
      <c r="K35">
        <f>_xlfn.IFS(COUNT(C35:E35)&lt;1,"",COUNT($C$6:E35)&gt;=1,COUNT($C$6:E35))</f>
        <v>90</v>
      </c>
      <c r="L35">
        <f>_xlfn.IFS(COUNT(C35:E35)&lt;1,"",AND(COUNT($C$6:E35)&lt;=9,$C$4&gt;1),$C$4,COUNT(C35:E35)&gt;=1,M35)</f>
        <v>147</v>
      </c>
      <c r="M35">
        <f>IF(COUNT($C$6:E35)&gt;=1,TRUNC(SUM($C$6:E35)/COUNT($C$6:E35)),0)</f>
        <v>147</v>
      </c>
      <c r="N35">
        <f>IF(COUNT($C$6:E35)&lt;=6,0,TRUNC((230-M34)*0.9))</f>
        <v>74</v>
      </c>
      <c r="O35">
        <f>_xlfn.IFS(SUM(C35:E35)&lt;1,"",COUNT($C$6:E35)&gt;9,TRUNC((230-M34)*(0.9)),COUNT($C$6:E35)&lt;=9,0)</f>
        <v>74</v>
      </c>
      <c r="P35">
        <f>_xlfn.IFS(SUM(C35:E35)&lt;1,"",COUNT($C$6:E35)&gt;9,N35*3+H35,COUNT($C$6:E35)&lt;=9,0)</f>
        <v>647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238</v>
      </c>
      <c r="W35">
        <f>IF(COUNT(C35:E35)&lt;1,0,IF(COUNT($C$6:E35)&gt;9,D35+N35,0))</f>
        <v>233</v>
      </c>
      <c r="X35">
        <f>IF(COUNT(C35:E35)&lt;1,0,IF(COUNT($C$6:E35)&gt;9,E35+N35,0))</f>
        <v>176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143.30000000000001</v>
      </c>
      <c r="D36" s="2">
        <f>(IF(COUNT(D6:D35)=0," ",(SUM(D6:D35))/COUNT(D6:D35)))</f>
        <v>151.33333333333334</v>
      </c>
      <c r="E36" s="2">
        <f>(IF(COUNT(E6:E35)=0," ",(SUM(E6:E35))/COUNT(E6:E35)))</f>
        <v>147.63333333333333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1FA9-C877-4DB7-A19C-C2FBEF8CDCA0}">
  <sheetPr codeName="Sheet59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85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161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212</v>
      </c>
      <c r="W5">
        <f>MAX(V6:X35)</f>
        <v>278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156</v>
      </c>
      <c r="D10">
        <v>159</v>
      </c>
      <c r="E10">
        <v>160</v>
      </c>
      <c r="F10" t="str">
        <f>IF(COUNT(C10:E10)&lt;1," ",IF(AND(C10&gt;M9,D10&gt;M9,E10&gt;M9,COUNT($C$6:E9)&gt;=12),"*"," "))</f>
        <v xml:space="preserve"> </v>
      </c>
      <c r="H10">
        <f t="shared" si="0"/>
        <v>475</v>
      </c>
      <c r="I10">
        <f t="shared" si="5"/>
        <v>158</v>
      </c>
      <c r="J10">
        <f>_xlfn.IFS(SUM(C10:E10)&lt;1,"",SUM(C10:E10)&gt;=1,SUM($C$6:E10))</f>
        <v>475</v>
      </c>
      <c r="K10">
        <f>_xlfn.IFS(COUNT(C10:E10)&lt;1,"",COUNT($C$6:E10)&gt;=1,COUNT($C$6:E10))</f>
        <v>3</v>
      </c>
      <c r="L10">
        <f>_xlfn.IFS(COUNT(C10:E10)&lt;1,"",AND(COUNT($C$6:E10)&lt;=9,$C$4&gt;1),$C$4,COUNT(C10:E10)&gt;=1,M10)</f>
        <v>161</v>
      </c>
      <c r="M10">
        <f>IF(COUNT($C$6:E10)&gt;=1,TRUNC(SUM($C$6:E10)/COUNT($C$6:E10)),0)</f>
        <v>158</v>
      </c>
      <c r="N10">
        <f>IF(COUNT($C$6:E10)&lt;=6,0,TRUNC((230-M9)*0.9))</f>
        <v>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131</v>
      </c>
      <c r="D11">
        <v>146</v>
      </c>
      <c r="E11">
        <v>138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415</v>
      </c>
      <c r="I11">
        <f t="shared" si="5"/>
        <v>138</v>
      </c>
      <c r="J11">
        <f>_xlfn.IFS(SUM(C11:E11)&lt;1,"",SUM(C11:E11)&gt;=1,SUM($C$6:E11))</f>
        <v>890</v>
      </c>
      <c r="K11">
        <f>_xlfn.IFS(COUNT(C11:E11)&lt;1,"",COUNT($C$6:E11)&gt;=1,COUNT($C$6:E11))</f>
        <v>6</v>
      </c>
      <c r="L11">
        <f>_xlfn.IFS(COUNT(C11:E11)&lt;1,"",AND(COUNT($C$6:E11)&lt;=9,$C$4&gt;1),$C$4,COUNT(C11:E11)&gt;=1,M11)</f>
        <v>161</v>
      </c>
      <c r="M11">
        <f>IF(COUNT($C$6:E11)&gt;=1,TRUNC(SUM($C$6:E11)/COUNT($C$6:E11)),0)</f>
        <v>148</v>
      </c>
      <c r="N11">
        <f>IF(COUNT($C$6:E11)&lt;=6,0,TRUNC((230-M10)*0.9))</f>
        <v>0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153</v>
      </c>
      <c r="D12">
        <v>171</v>
      </c>
      <c r="E12">
        <v>122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446</v>
      </c>
      <c r="I12">
        <f t="shared" si="5"/>
        <v>148</v>
      </c>
      <c r="J12">
        <f>_xlfn.IFS(SUM(C12:E12)&lt;1,"",SUM(C12:E12)&gt;=1,SUM($C$6:E12))</f>
        <v>1336</v>
      </c>
      <c r="K12">
        <f>_xlfn.IFS(COUNT(C12:E12)&lt;1,"",COUNT($C$6:E12)&gt;=1,COUNT($C$6:E12))</f>
        <v>9</v>
      </c>
      <c r="L12">
        <f>_xlfn.IFS(COUNT(C12:E12)&lt;1,"",AND(COUNT($C$6:E12)&lt;=9,$C$4&gt;1),$C$4,COUNT(C12:E12)&gt;=1,M12)</f>
        <v>161</v>
      </c>
      <c r="M12">
        <f>IF(COUNT($C$6:E12)&gt;=1,TRUNC(SUM($C$6:E12)/COUNT($C$6:E12)),0)</f>
        <v>148</v>
      </c>
      <c r="N12">
        <f>IF(COUNT($C$6:E12)&lt;=6,0,TRUNC((230-M11)*0.9))</f>
        <v>73</v>
      </c>
      <c r="O12">
        <f>_xlfn.IFS(SUM(C12:E12)&lt;1,"",COUNT($C$6:E12)&gt;9,TRUNC((230-M11)*(0.9)),COUNT($C$6:E12)&lt;=9,0)</f>
        <v>0</v>
      </c>
      <c r="P12">
        <f>_xlfn.IFS(SUM(C12:E12)&lt;1,"",COUNT($C$6:E12)&gt;9,N12*3+H12,COUNT($C$6:E12)&lt;=9,0)</f>
        <v>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161</v>
      </c>
      <c r="D13">
        <v>155</v>
      </c>
      <c r="E13">
        <v>165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481</v>
      </c>
      <c r="I13">
        <f t="shared" si="5"/>
        <v>160</v>
      </c>
      <c r="J13">
        <f>_xlfn.IFS(SUM(C13:E13)&lt;1,"",SUM(C13:E13)&gt;=1,SUM($C$6:E13))</f>
        <v>1817</v>
      </c>
      <c r="K13">
        <f>_xlfn.IFS(COUNT(C13:E13)&lt;1,"",COUNT($C$6:E13)&gt;=1,COUNT($C$6:E13))</f>
        <v>12</v>
      </c>
      <c r="L13">
        <f>_xlfn.IFS(COUNT(C13:E13)&lt;1,"",AND(COUNT($C$6:E13)&lt;=9,$C$4&gt;1),$C$4,COUNT(C13:E13)&gt;=1,M13)</f>
        <v>151</v>
      </c>
      <c r="M13">
        <f>IF(COUNT($C$6:E13)&gt;=1,TRUNC(SUM($C$6:E13)/COUNT($C$6:E13)),0)</f>
        <v>151</v>
      </c>
      <c r="N13">
        <f>IF(COUNT($C$6:E13)&lt;=6,0,TRUNC((230-M12)*0.9))</f>
        <v>73</v>
      </c>
      <c r="O13">
        <f>_xlfn.IFS(SUM(C13:E13)&lt;1,"",COUNT($C$6:E13)&gt;9,TRUNC((230-M12)*(0.9)),COUNT($C$6:E13)&lt;=9,0)</f>
        <v>73</v>
      </c>
      <c r="P13">
        <f>_xlfn.IFS(SUM(C13:E13)&lt;1,"",COUNT($C$6:E13)&gt;9,N13*3+H13,COUNT($C$6:E13)&lt;=9,0)</f>
        <v>700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234</v>
      </c>
      <c r="W13">
        <f>IF(COUNT(C13:E13)&lt;1,0,IF(COUNT($C$6:E13)&gt;9,D13+N13,0))</f>
        <v>228</v>
      </c>
      <c r="X13">
        <f>IF(COUNT(C13:E13)&lt;1,0,IF(COUNT($C$6:E13)&gt;9,E13+N13,0))</f>
        <v>238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157</v>
      </c>
      <c r="D14">
        <v>165</v>
      </c>
      <c r="E14">
        <v>203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 xml:space="preserve"> </v>
      </c>
      <c r="H14">
        <f t="shared" si="0"/>
        <v>525</v>
      </c>
      <c r="I14">
        <f t="shared" si="5"/>
        <v>175</v>
      </c>
      <c r="J14">
        <f>_xlfn.IFS(SUM(C14:E14)&lt;1,"",SUM(C14:E14)&gt;=1,SUM($C$6:E14))</f>
        <v>2342</v>
      </c>
      <c r="K14">
        <f>_xlfn.IFS(COUNT(C14:E14)&lt;1,"",COUNT($C$6:E14)&gt;=1,COUNT($C$6:E14))</f>
        <v>15</v>
      </c>
      <c r="L14">
        <f>_xlfn.IFS(COUNT(C14:E14)&lt;1,"",AND(COUNT($C$6:E14)&lt;=9,$C$4&gt;1),$C$4,COUNT(C14:E14)&gt;=1,M14)</f>
        <v>156</v>
      </c>
      <c r="M14">
        <f>IF(COUNT($C$6:E14)&gt;=1,TRUNC(SUM($C$6:E14)/COUNT($C$6:E14)),0)</f>
        <v>156</v>
      </c>
      <c r="N14">
        <f>IF(COUNT($C$6:E14)&lt;=6,0,TRUNC((230-M13)*0.9))</f>
        <v>71</v>
      </c>
      <c r="O14">
        <f>_xlfn.IFS(SUM(C14:E14)&lt;1,"",COUNT($C$6:E14)&gt;9,TRUNC((230-M13)*(0.9)),COUNT($C$6:E14)&lt;=9,0)</f>
        <v>71</v>
      </c>
      <c r="P14">
        <f>_xlfn.IFS(SUM(C14:E14)&lt;1,"",COUNT($C$6:E14)&gt;9,N14*3+H14,COUNT($C$6:E14)&lt;=9,0)</f>
        <v>738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228</v>
      </c>
      <c r="W14">
        <f>IF(COUNT(C14:E14)&lt;1,0,IF(COUNT($C$6:E14)&gt;9,D14+N14,0))</f>
        <v>236</v>
      </c>
      <c r="X14">
        <f>IF(COUNT(C14:E14)&lt;1,0,IF(COUNT($C$6:E14)&gt;9,E14+N14,0))</f>
        <v>274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146</v>
      </c>
      <c r="D15">
        <v>172</v>
      </c>
      <c r="E15">
        <v>154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472</v>
      </c>
      <c r="I15">
        <f t="shared" si="5"/>
        <v>157</v>
      </c>
      <c r="J15">
        <f>_xlfn.IFS(SUM(C15:E15)&lt;1,"",SUM(C15:E15)&gt;=1,SUM($C$6:E15))</f>
        <v>2814</v>
      </c>
      <c r="K15">
        <f>_xlfn.IFS(COUNT(C15:E15)&lt;1,"",COUNT($C$6:E15)&gt;=1,COUNT($C$6:E15))</f>
        <v>18</v>
      </c>
      <c r="L15">
        <f>_xlfn.IFS(COUNT(C15:E15)&lt;1,"",AND(COUNT($C$6:E15)&lt;=9,$C$4&gt;1),$C$4,COUNT(C15:E15)&gt;=1,M15)</f>
        <v>156</v>
      </c>
      <c r="M15">
        <f>IF(COUNT($C$6:E15)&gt;=1,TRUNC(SUM($C$6:E15)/COUNT($C$6:E15)),0)</f>
        <v>156</v>
      </c>
      <c r="N15">
        <f>IF(COUNT($C$6:E15)&lt;=6,0,TRUNC((230-M14)*0.9))</f>
        <v>66</v>
      </c>
      <c r="O15">
        <f>_xlfn.IFS(SUM(C15:E15)&lt;1,"",COUNT($C$6:E15)&gt;9,TRUNC((230-M14)*(0.9)),COUNT($C$6:E15)&lt;=9,0)</f>
        <v>66</v>
      </c>
      <c r="P15">
        <f>_xlfn.IFS(SUM(C15:E15)&lt;1,"",COUNT($C$6:E15)&gt;9,N15*3+H15,COUNT($C$6:E15)&lt;=9,0)</f>
        <v>670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212</v>
      </c>
      <c r="W15">
        <f>IF(COUNT(C15:E15)&lt;1,0,IF(COUNT($C$6:E15)&gt;9,D15+N15,0))</f>
        <v>238</v>
      </c>
      <c r="X15">
        <f>IF(COUNT(C15:E15)&lt;1,0,IF(COUNT($C$6:E15)&gt;9,E15+N15,0))</f>
        <v>220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212</v>
      </c>
      <c r="D16">
        <v>181</v>
      </c>
      <c r="E16">
        <v>156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549</v>
      </c>
      <c r="I16">
        <f t="shared" si="5"/>
        <v>183</v>
      </c>
      <c r="J16">
        <f>_xlfn.IFS(SUM(C16:E16)&lt;1,"",SUM(C16:E16)&gt;=1,SUM($C$6:E16))</f>
        <v>3363</v>
      </c>
      <c r="K16">
        <f>_xlfn.IFS(COUNT(C16:E16)&lt;1,"",COUNT($C$6:E16)&gt;=1,COUNT($C$6:E16))</f>
        <v>21</v>
      </c>
      <c r="L16">
        <f>_xlfn.IFS(COUNT(C16:E16)&lt;1,"",AND(COUNT($C$6:E16)&lt;=9,$C$4&gt;1),$C$4,COUNT(C16:E16)&gt;=1,M16)</f>
        <v>160</v>
      </c>
      <c r="M16">
        <f>IF(COUNT($C$6:E16)&gt;=1,TRUNC(SUM($C$6:E16)/COUNT($C$6:E16)),0)</f>
        <v>160</v>
      </c>
      <c r="N16">
        <f>IF(COUNT($C$6:E16)&lt;=6,0,TRUNC((230-M15)*0.9))</f>
        <v>66</v>
      </c>
      <c r="O16">
        <f>_xlfn.IFS(SUM(C16:E16)&lt;1,"",COUNT($C$6:E16)&gt;9,TRUNC((230-M15)*(0.9)),COUNT($C$6:E16)&lt;=9,0)</f>
        <v>66</v>
      </c>
      <c r="P16">
        <f>_xlfn.IFS(SUM(C16:E16)&lt;1,"",COUNT($C$6:E16)&gt;9,N16*3+H16,COUNT($C$6:E16)&lt;=9,0)</f>
        <v>747</v>
      </c>
      <c r="Q16">
        <f t="shared" si="1"/>
        <v>549</v>
      </c>
      <c r="R16">
        <f t="shared" si="2"/>
        <v>212</v>
      </c>
      <c r="S16">
        <f>IF(COUNT($C$6:E16)&gt;9,IF(P16=MAX($P$6:$P$35),P16," "),"")</f>
        <v>747</v>
      </c>
      <c r="T16">
        <f t="shared" si="3"/>
        <v>278</v>
      </c>
      <c r="V16">
        <f>IF(COUNT(C16:E16)&lt;1,0,IF(COUNT($C$6:E16)&gt;9,C16+N16,0))</f>
        <v>278</v>
      </c>
      <c r="W16">
        <f>IF(COUNT(C16:E16)&lt;1,0,IF(COUNT($C$6:E16)&gt;9,D16+N16,0))</f>
        <v>247</v>
      </c>
      <c r="X16">
        <f>IF(COUNT(C16:E16)&lt;1,0,IF(COUNT($C$6:E16)&gt;9,E16+N16,0))</f>
        <v>222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157</v>
      </c>
      <c r="D17">
        <v>151</v>
      </c>
      <c r="E17">
        <v>126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434</v>
      </c>
      <c r="I17">
        <f t="shared" si="5"/>
        <v>144</v>
      </c>
      <c r="J17">
        <f>_xlfn.IFS(SUM(C17:E17)&lt;1,"",SUM(C17:E17)&gt;=1,SUM($C$6:E17))</f>
        <v>3797</v>
      </c>
      <c r="K17">
        <f>_xlfn.IFS(COUNT(C17:E17)&lt;1,"",COUNT($C$6:E17)&gt;=1,COUNT($C$6:E17))</f>
        <v>24</v>
      </c>
      <c r="L17">
        <f>_xlfn.IFS(COUNT(C17:E17)&lt;1,"",AND(COUNT($C$6:E17)&lt;=9,$C$4&gt;1),$C$4,COUNT(C17:E17)&gt;=1,M17)</f>
        <v>158</v>
      </c>
      <c r="M17">
        <f>IF(COUNT($C$6:E17)&gt;=1,TRUNC(SUM($C$6:E17)/COUNT($C$6:E17)),0)</f>
        <v>158</v>
      </c>
      <c r="N17">
        <f>IF(COUNT($C$6:E17)&lt;=6,0,TRUNC((230-M16)*0.9))</f>
        <v>63</v>
      </c>
      <c r="O17">
        <f>_xlfn.IFS(SUM(C17:E17)&lt;1,"",COUNT($C$6:E17)&gt;9,TRUNC((230-M16)*(0.9)),COUNT($C$6:E17)&lt;=9,0)</f>
        <v>63</v>
      </c>
      <c r="P17">
        <f>_xlfn.IFS(SUM(C17:E17)&lt;1,"",COUNT($C$6:E17)&gt;9,N17*3+H17,COUNT($C$6:E17)&lt;=9,0)</f>
        <v>623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220</v>
      </c>
      <c r="W17">
        <f>IF(COUNT(C17:E17)&lt;1,0,IF(COUNT($C$6:E17)&gt;9,D17+N17,0))</f>
        <v>214</v>
      </c>
      <c r="X17">
        <f>IF(COUNT(C17:E17)&lt;1,0,IF(COUNT($C$6:E17)&gt;9,E17+N17,0))</f>
        <v>189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148</v>
      </c>
      <c r="D18">
        <v>118</v>
      </c>
      <c r="E18">
        <v>144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410</v>
      </c>
      <c r="I18">
        <f t="shared" si="5"/>
        <v>136</v>
      </c>
      <c r="J18">
        <f>_xlfn.IFS(SUM(C18:E18)&lt;1,"",SUM(C18:E18)&gt;=1,SUM($C$6:E18))</f>
        <v>4207</v>
      </c>
      <c r="K18">
        <f>_xlfn.IFS(COUNT(C18:E18)&lt;1,"",COUNT($C$6:E18)&gt;=1,COUNT($C$6:E18))</f>
        <v>27</v>
      </c>
      <c r="L18">
        <f>_xlfn.IFS(COUNT(C18:E18)&lt;1,"",AND(COUNT($C$6:E18)&lt;=9,$C$4&gt;1),$C$4,COUNT(C18:E18)&gt;=1,M18)</f>
        <v>155</v>
      </c>
      <c r="M18">
        <f>IF(COUNT($C$6:E18)&gt;=1,TRUNC(SUM($C$6:E18)/COUNT($C$6:E18)),0)</f>
        <v>155</v>
      </c>
      <c r="N18">
        <f>IF(COUNT($C$6:E18)&lt;=6,0,TRUNC((230-M17)*0.9))</f>
        <v>64</v>
      </c>
      <c r="O18">
        <f>_xlfn.IFS(SUM(C18:E18)&lt;1,"",COUNT($C$6:E18)&gt;9,TRUNC((230-M17)*(0.9)),COUNT($C$6:E18)&lt;=9,0)</f>
        <v>64</v>
      </c>
      <c r="P18">
        <f>_xlfn.IFS(SUM(C18:E18)&lt;1,"",COUNT($C$6:E18)&gt;9,N18*3+H18,COUNT($C$6:E18)&lt;=9,0)</f>
        <v>602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212</v>
      </c>
      <c r="W18">
        <f>IF(COUNT(C18:E18)&lt;1,0,IF(COUNT($C$6:E18)&gt;9,D18+N18,0))</f>
        <v>182</v>
      </c>
      <c r="X18">
        <f>IF(COUNT(C18:E18)&lt;1,0,IF(COUNT($C$6:E18)&gt;9,E18+N18,0))</f>
        <v>208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154</v>
      </c>
      <c r="D19">
        <v>114</v>
      </c>
      <c r="E19">
        <v>137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405</v>
      </c>
      <c r="I19">
        <f t="shared" si="5"/>
        <v>135</v>
      </c>
      <c r="J19">
        <f>_xlfn.IFS(SUM(C19:E19)&lt;1,"",SUM(C19:E19)&gt;=1,SUM($C$6:E19))</f>
        <v>4612</v>
      </c>
      <c r="K19">
        <f>_xlfn.IFS(COUNT(C19:E19)&lt;1,"",COUNT($C$6:E19)&gt;=1,COUNT($C$6:E19))</f>
        <v>30</v>
      </c>
      <c r="L19">
        <f>_xlfn.IFS(COUNT(C19:E19)&lt;1,"",AND(COUNT($C$6:E19)&lt;=9,$C$4&gt;1),$C$4,COUNT(C19:E19)&gt;=1,M19)</f>
        <v>153</v>
      </c>
      <c r="M19">
        <f>IF(COUNT($C$6:E19)&gt;=1,TRUNC(SUM($C$6:E19)/COUNT($C$6:E19)),0)</f>
        <v>153</v>
      </c>
      <c r="N19">
        <f>IF(COUNT($C$6:E19)&lt;=6,0,TRUNC((230-M18)*0.9))</f>
        <v>67</v>
      </c>
      <c r="O19">
        <f>_xlfn.IFS(SUM(C19:E19)&lt;1,"",COUNT($C$6:E19)&gt;9,TRUNC((230-M18)*(0.9)),COUNT($C$6:E19)&lt;=9,0)</f>
        <v>67</v>
      </c>
      <c r="P19">
        <f>_xlfn.IFS(SUM(C19:E19)&lt;1,"",COUNT($C$6:E19)&gt;9,N19*3+H19,COUNT($C$6:E19)&lt;=9,0)</f>
        <v>606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221</v>
      </c>
      <c r="W19">
        <f>IF(COUNT(C19:E19)&lt;1,0,IF(COUNT($C$6:E19)&gt;9,D19+N19,0))</f>
        <v>181</v>
      </c>
      <c r="X19">
        <f>IF(COUNT(C19:E19)&lt;1,0,IF(COUNT($C$6:E19)&gt;9,E19+N19,0))</f>
        <v>204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156</v>
      </c>
      <c r="D20">
        <v>139</v>
      </c>
      <c r="E20">
        <v>154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449</v>
      </c>
      <c r="I20">
        <f t="shared" si="5"/>
        <v>149</v>
      </c>
      <c r="J20">
        <f>_xlfn.IFS(SUM(C20:E20)&lt;1,"",SUM(C20:E20)&gt;=1,SUM($C$6:E20))</f>
        <v>5061</v>
      </c>
      <c r="K20">
        <f>_xlfn.IFS(COUNT(C20:E20)&lt;1,"",COUNT($C$6:E20)&gt;=1,COUNT($C$6:E20))</f>
        <v>33</v>
      </c>
      <c r="L20">
        <f>_xlfn.IFS(COUNT(C20:E20)&lt;1,"",AND(COUNT($C$6:E20)&lt;=9,$C$4&gt;1),$C$4,COUNT(C20:E20)&gt;=1,M20)</f>
        <v>153</v>
      </c>
      <c r="M20">
        <f>IF(COUNT($C$6:E20)&gt;=1,TRUNC(SUM($C$6:E20)/COUNT($C$6:E20)),0)</f>
        <v>153</v>
      </c>
      <c r="N20">
        <f>IF(COUNT($C$6:E20)&lt;=6,0,TRUNC((230-M19)*0.9))</f>
        <v>69</v>
      </c>
      <c r="O20">
        <f>_xlfn.IFS(SUM(C20:E20)&lt;1,"",COUNT($C$6:E20)&gt;9,TRUNC((230-M19)*(0.9)),COUNT($C$6:E20)&lt;=9,0)</f>
        <v>69</v>
      </c>
      <c r="P20">
        <f>_xlfn.IFS(SUM(C20:E20)&lt;1,"",COUNT($C$6:E20)&gt;9,N20*3+H20,COUNT($C$6:E20)&lt;=9,0)</f>
        <v>656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225</v>
      </c>
      <c r="W20">
        <f>IF(COUNT(C20:E20)&lt;1,0,IF(COUNT($C$6:E20)&gt;9,D20+N20,0))</f>
        <v>208</v>
      </c>
      <c r="X20">
        <f>IF(COUNT(C20:E20)&lt;1,0,IF(COUNT($C$6:E20)&gt;9,E20+N20,0))</f>
        <v>223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D21">
        <v>159</v>
      </c>
      <c r="E21">
        <v>176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335</v>
      </c>
      <c r="I21">
        <f t="shared" si="5"/>
        <v>167</v>
      </c>
      <c r="J21">
        <f>_xlfn.IFS(SUM(C21:E21)&lt;1,"",SUM(C21:E21)&gt;=1,SUM($C$6:E21))</f>
        <v>5396</v>
      </c>
      <c r="K21">
        <f>_xlfn.IFS(COUNT(C21:E21)&lt;1,"",COUNT($C$6:E21)&gt;=1,COUNT($C$6:E21))</f>
        <v>35</v>
      </c>
      <c r="L21">
        <f>_xlfn.IFS(COUNT(C21:E21)&lt;1,"",AND(COUNT($C$6:E21)&lt;=9,$C$4&gt;1),$C$4,COUNT(C21:E21)&gt;=1,M21)</f>
        <v>154</v>
      </c>
      <c r="M21">
        <f>IF(COUNT($C$6:E21)&gt;=1,TRUNC(SUM($C$6:E21)/COUNT($C$6:E21)),0)</f>
        <v>154</v>
      </c>
      <c r="N21">
        <f>IF(COUNT($C$6:E21)&lt;=6,0,TRUNC((230-M20)*0.9))</f>
        <v>69</v>
      </c>
      <c r="O21">
        <f>_xlfn.IFS(SUM(C21:E21)&lt;1,"",COUNT($C$6:E21)&gt;9,TRUNC((230-M20)*(0.9)),COUNT($C$6:E21)&lt;=9,0)</f>
        <v>69</v>
      </c>
      <c r="P21">
        <f>_xlfn.IFS(SUM(C21:E21)&lt;1,"",COUNT($C$6:E21)&gt;9,N21*3+H21,COUNT($C$6:E21)&lt;=9,0)</f>
        <v>542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69</v>
      </c>
      <c r="W21">
        <f>IF(COUNT(C21:E21)&lt;1,0,IF(COUNT($C$6:E21)&gt;9,D21+N21,0))</f>
        <v>228</v>
      </c>
      <c r="X21">
        <f>IF(COUNT(C21:E21)&lt;1,0,IF(COUNT($C$6:E21)&gt;9,E21+N21,0))</f>
        <v>245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126</v>
      </c>
      <c r="D22">
        <v>154</v>
      </c>
      <c r="E22">
        <v>147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427</v>
      </c>
      <c r="I22">
        <f t="shared" si="5"/>
        <v>142</v>
      </c>
      <c r="J22">
        <f>_xlfn.IFS(SUM(C22:E22)&lt;1,"",SUM(C22:E22)&gt;=1,SUM($C$6:E22))</f>
        <v>5823</v>
      </c>
      <c r="K22">
        <f>_xlfn.IFS(COUNT(C22:E22)&lt;1,"",COUNT($C$6:E22)&gt;=1,COUNT($C$6:E22))</f>
        <v>38</v>
      </c>
      <c r="L22">
        <f>_xlfn.IFS(COUNT(C22:E22)&lt;1,"",AND(COUNT($C$6:E22)&lt;=9,$C$4&gt;1),$C$4,COUNT(C22:E22)&gt;=1,M22)</f>
        <v>153</v>
      </c>
      <c r="M22">
        <f>IF(COUNT($C$6:E22)&gt;=1,TRUNC(SUM($C$6:E22)/COUNT($C$6:E22)),0)</f>
        <v>153</v>
      </c>
      <c r="N22">
        <f>IF(COUNT($C$6:E22)&lt;=6,0,TRUNC((230-M21)*0.9))</f>
        <v>68</v>
      </c>
      <c r="O22">
        <f>_xlfn.IFS(SUM(C22:E22)&lt;1,"",COUNT($C$6:E22)&gt;9,TRUNC((230-M21)*(0.9)),COUNT($C$6:E22)&lt;=9,0)</f>
        <v>68</v>
      </c>
      <c r="P22">
        <f>_xlfn.IFS(SUM(C22:E22)&lt;1,"",COUNT($C$6:E22)&gt;9,N22*3+H22,COUNT($C$6:E22)&lt;=9,0)</f>
        <v>631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194</v>
      </c>
      <c r="W22">
        <f>IF(COUNT(C22:E22)&lt;1,0,IF(COUNT($C$6:E22)&gt;9,D22+N22,0))</f>
        <v>222</v>
      </c>
      <c r="X22">
        <f>IF(COUNT(C22:E22)&lt;1,0,IF(COUNT($C$6:E22)&gt;9,E22+N22,0))</f>
        <v>215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146</v>
      </c>
      <c r="D23">
        <v>124</v>
      </c>
      <c r="E23">
        <v>170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440</v>
      </c>
      <c r="I23">
        <f t="shared" si="5"/>
        <v>146</v>
      </c>
      <c r="J23">
        <f>_xlfn.IFS(SUM(C23:E23)&lt;1,"",SUM(C23:E23)&gt;=1,SUM($C$6:E23))</f>
        <v>6263</v>
      </c>
      <c r="K23">
        <f>_xlfn.IFS(COUNT(C23:E23)&lt;1,"",COUNT($C$6:E23)&gt;=1,COUNT($C$6:E23))</f>
        <v>41</v>
      </c>
      <c r="L23">
        <f>_xlfn.IFS(COUNT(C23:E23)&lt;1,"",AND(COUNT($C$6:E23)&lt;=9,$C$4&gt;1),$C$4,COUNT(C23:E23)&gt;=1,M23)</f>
        <v>152</v>
      </c>
      <c r="M23">
        <f>IF(COUNT($C$6:E23)&gt;=1,TRUNC(SUM($C$6:E23)/COUNT($C$6:E23)),0)</f>
        <v>152</v>
      </c>
      <c r="N23">
        <f>IF(COUNT($C$6:E23)&lt;=6,0,TRUNC((230-M22)*0.9))</f>
        <v>69</v>
      </c>
      <c r="O23">
        <f>_xlfn.IFS(SUM(C23:E23)&lt;1,"",COUNT($C$6:E23)&gt;9,TRUNC((230-M22)*(0.9)),COUNT($C$6:E23)&lt;=9,0)</f>
        <v>69</v>
      </c>
      <c r="P23">
        <f>_xlfn.IFS(SUM(C23:E23)&lt;1,"",COUNT($C$6:E23)&gt;9,N23*3+H23,COUNT($C$6:E23)&lt;=9,0)</f>
        <v>647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215</v>
      </c>
      <c r="W23">
        <f>IF(COUNT(C23:E23)&lt;1,0,IF(COUNT($C$6:E23)&gt;9,D23+N23,0))</f>
        <v>193</v>
      </c>
      <c r="X23">
        <f>IF(COUNT(C23:E23)&lt;1,0,IF(COUNT($C$6:E23)&gt;9,E23+N23,0))</f>
        <v>239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136</v>
      </c>
      <c r="D24">
        <v>125</v>
      </c>
      <c r="E24">
        <v>141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402</v>
      </c>
      <c r="I24">
        <f t="shared" si="5"/>
        <v>134</v>
      </c>
      <c r="J24">
        <f>_xlfn.IFS(SUM(C24:E24)&lt;1,"",SUM(C24:E24)&gt;=1,SUM($C$6:E24))</f>
        <v>6665</v>
      </c>
      <c r="K24">
        <f>_xlfn.IFS(COUNT(C24:E24)&lt;1,"",COUNT($C$6:E24)&gt;=1,COUNT($C$6:E24))</f>
        <v>44</v>
      </c>
      <c r="L24">
        <f>_xlfn.IFS(COUNT(C24:E24)&lt;1,"",AND(COUNT($C$6:E24)&lt;=9,$C$4&gt;1),$C$4,COUNT(C24:E24)&gt;=1,M24)</f>
        <v>151</v>
      </c>
      <c r="M24">
        <f>IF(COUNT($C$6:E24)&gt;=1,TRUNC(SUM($C$6:E24)/COUNT($C$6:E24)),0)</f>
        <v>151</v>
      </c>
      <c r="N24">
        <f>IF(COUNT($C$6:E24)&lt;=6,0,TRUNC((230-M23)*0.9))</f>
        <v>70</v>
      </c>
      <c r="O24">
        <f>_xlfn.IFS(SUM(C24:E24)&lt;1,"",COUNT($C$6:E24)&gt;9,TRUNC((230-M23)*(0.9)),COUNT($C$6:E24)&lt;=9,0)</f>
        <v>70</v>
      </c>
      <c r="P24">
        <f>_xlfn.IFS(SUM(C24:E24)&lt;1,"",COUNT($C$6:E24)&gt;9,N24*3+H24,COUNT($C$6:E24)&lt;=9,0)</f>
        <v>612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206</v>
      </c>
      <c r="W24">
        <f>IF(COUNT(C24:E24)&lt;1,0,IF(COUNT($C$6:E24)&gt;9,D24+N24,0))</f>
        <v>195</v>
      </c>
      <c r="X24">
        <f>IF(COUNT(C24:E24)&lt;1,0,IF(COUNT($C$6:E24)&gt;9,E24+N24,0))</f>
        <v>211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139</v>
      </c>
      <c r="D25">
        <v>167</v>
      </c>
      <c r="E25">
        <v>166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472</v>
      </c>
      <c r="I25">
        <f t="shared" si="5"/>
        <v>157</v>
      </c>
      <c r="J25">
        <f>_xlfn.IFS(SUM(C25:E25)&lt;1,"",SUM(C25:E25)&gt;=1,SUM($C$6:E25))</f>
        <v>7137</v>
      </c>
      <c r="K25">
        <f>_xlfn.IFS(COUNT(C25:E25)&lt;1,"",COUNT($C$6:E25)&gt;=1,COUNT($C$6:E25))</f>
        <v>47</v>
      </c>
      <c r="L25">
        <f>_xlfn.IFS(COUNT(C25:E25)&lt;1,"",AND(COUNT($C$6:E25)&lt;=9,$C$4&gt;1),$C$4,COUNT(C25:E25)&gt;=1,M25)</f>
        <v>151</v>
      </c>
      <c r="M25">
        <f>IF(COUNT($C$6:E25)&gt;=1,TRUNC(SUM($C$6:E25)/COUNT($C$6:E25)),0)</f>
        <v>151</v>
      </c>
      <c r="N25">
        <f>IF(COUNT($C$6:E25)&lt;=6,0,TRUNC((230-M24)*0.9))</f>
        <v>71</v>
      </c>
      <c r="O25">
        <f>_xlfn.IFS(SUM(C25:E25)&lt;1,"",COUNT($C$6:E25)&gt;9,TRUNC((230-M24)*(0.9)),COUNT($C$6:E25)&lt;=9,0)</f>
        <v>71</v>
      </c>
      <c r="P25">
        <f>_xlfn.IFS(SUM(C25:E25)&lt;1,"",COUNT($C$6:E25)&gt;9,N25*3+H25,COUNT($C$6:E25)&lt;=9,0)</f>
        <v>685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210</v>
      </c>
      <c r="W25">
        <f>IF(COUNT(C25:E25)&lt;1,0,IF(COUNT($C$6:E25)&gt;9,D25+N25,0))</f>
        <v>238</v>
      </c>
      <c r="X25">
        <f>IF(COUNT(C25:E25)&lt;1,0,IF(COUNT($C$6:E25)&gt;9,E25+N25,0))</f>
        <v>237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169</v>
      </c>
      <c r="D26">
        <v>125</v>
      </c>
      <c r="E26">
        <v>136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430</v>
      </c>
      <c r="I26">
        <f t="shared" si="5"/>
        <v>143</v>
      </c>
      <c r="J26">
        <f>_xlfn.IFS(SUM(C26:E26)&lt;1,"",SUM(C26:E26)&gt;=1,SUM($C$6:E26))</f>
        <v>7567</v>
      </c>
      <c r="K26">
        <f>_xlfn.IFS(COUNT(C26:E26)&lt;1,"",COUNT($C$6:E26)&gt;=1,COUNT($C$6:E26))</f>
        <v>50</v>
      </c>
      <c r="L26">
        <f>_xlfn.IFS(COUNT(C26:E26)&lt;1,"",AND(COUNT($C$6:E26)&lt;=9,$C$4&gt;1),$C$4,COUNT(C26:E26)&gt;=1,M26)</f>
        <v>151</v>
      </c>
      <c r="M26">
        <f>IF(COUNT($C$6:E26)&gt;=1,TRUNC(SUM($C$6:E26)/COUNT($C$6:E26)),0)</f>
        <v>151</v>
      </c>
      <c r="N26">
        <f>IF(COUNT($C$6:E26)&lt;=6,0,TRUNC((230-M25)*0.9))</f>
        <v>71</v>
      </c>
      <c r="O26">
        <f>_xlfn.IFS(SUM(C26:E26)&lt;1,"",COUNT($C$6:E26)&gt;9,TRUNC((230-M25)*(0.9)),COUNT($C$6:E26)&lt;=9,0)</f>
        <v>71</v>
      </c>
      <c r="P26">
        <f>_xlfn.IFS(SUM(C26:E26)&lt;1,"",COUNT($C$6:E26)&gt;9,N26*3+H26,COUNT($C$6:E26)&lt;=9,0)</f>
        <v>643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240</v>
      </c>
      <c r="W26">
        <f>IF(COUNT(C26:E26)&lt;1,0,IF(COUNT($C$6:E26)&gt;9,D26+N26,0))</f>
        <v>196</v>
      </c>
      <c r="X26">
        <f>IF(COUNT(C26:E26)&lt;1,0,IF(COUNT($C$6:E26)&gt;9,E26+N26,0))</f>
        <v>207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182</v>
      </c>
      <c r="D27">
        <v>147</v>
      </c>
      <c r="E27">
        <v>182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511</v>
      </c>
      <c r="I27">
        <f t="shared" si="5"/>
        <v>170</v>
      </c>
      <c r="J27">
        <f>_xlfn.IFS(SUM(C27:E27)&lt;1,"",SUM(C27:E27)&gt;=1,SUM($C$6:E27))</f>
        <v>8078</v>
      </c>
      <c r="K27">
        <f>_xlfn.IFS(COUNT(C27:E27)&lt;1,"",COUNT($C$6:E27)&gt;=1,COUNT($C$6:E27))</f>
        <v>53</v>
      </c>
      <c r="L27">
        <f>_xlfn.IFS(COUNT(C27:E27)&lt;1,"",AND(COUNT($C$6:E27)&lt;=9,$C$4&gt;1),$C$4,COUNT(C27:E27)&gt;=1,M27)</f>
        <v>152</v>
      </c>
      <c r="M27">
        <f>IF(COUNT($C$6:E27)&gt;=1,TRUNC(SUM($C$6:E27)/COUNT($C$6:E27)),0)</f>
        <v>152</v>
      </c>
      <c r="N27">
        <f>IF(COUNT($C$6:E27)&lt;=6,0,TRUNC((230-M26)*0.9))</f>
        <v>71</v>
      </c>
      <c r="O27">
        <f>_xlfn.IFS(SUM(C27:E27)&lt;1,"",COUNT($C$6:E27)&gt;9,TRUNC((230-M26)*(0.9)),COUNT($C$6:E27)&lt;=9,0)</f>
        <v>71</v>
      </c>
      <c r="P27">
        <f>_xlfn.IFS(SUM(C27:E27)&lt;1,"",COUNT($C$6:E27)&gt;9,N27*3+H27,COUNT($C$6:E27)&lt;=9,0)</f>
        <v>724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253</v>
      </c>
      <c r="W27">
        <f>IF(COUNT(C27:E27)&lt;1,0,IF(COUNT($C$6:E27)&gt;9,D27+N27,0))</f>
        <v>218</v>
      </c>
      <c r="X27">
        <f>IF(COUNT(C27:E27)&lt;1,0,IF(COUNT($C$6:E27)&gt;9,E27+N27,0))</f>
        <v>253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156</v>
      </c>
      <c r="D28">
        <v>142</v>
      </c>
      <c r="E28">
        <v>138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436</v>
      </c>
      <c r="I28">
        <f t="shared" si="5"/>
        <v>145</v>
      </c>
      <c r="J28">
        <f>_xlfn.IFS(SUM(C28:E28)&lt;1,"",SUM(C28:E28)&gt;=1,SUM($C$6:E28))</f>
        <v>8514</v>
      </c>
      <c r="K28">
        <f>_xlfn.IFS(COUNT(C28:E28)&lt;1,"",COUNT($C$6:E28)&gt;=1,COUNT($C$6:E28))</f>
        <v>56</v>
      </c>
      <c r="L28">
        <f>_xlfn.IFS(COUNT(C28:E28)&lt;1,"",AND(COUNT($C$6:E28)&lt;=9,$C$4&gt;1),$C$4,COUNT(C28:E28)&gt;=1,M28)</f>
        <v>152</v>
      </c>
      <c r="M28">
        <f>IF(COUNT($C$6:E28)&gt;=1,TRUNC(SUM($C$6:E28)/COUNT($C$6:E28)),0)</f>
        <v>152</v>
      </c>
      <c r="N28">
        <f>IF(COUNT($C$6:E28)&lt;=6,0,TRUNC((230-M27)*0.9))</f>
        <v>70</v>
      </c>
      <c r="O28">
        <f>_xlfn.IFS(SUM(C28:E28)&lt;1,"",COUNT($C$6:E28)&gt;9,TRUNC((230-M27)*(0.9)),COUNT($C$6:E28)&lt;=9,0)</f>
        <v>70</v>
      </c>
      <c r="P28">
        <f>_xlfn.IFS(SUM(C28:E28)&lt;1,"",COUNT($C$6:E28)&gt;9,N28*3+H28,COUNT($C$6:E28)&lt;=9,0)</f>
        <v>646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226</v>
      </c>
      <c r="W28">
        <f>IF(COUNT(C28:E28)&lt;1,0,IF(COUNT($C$6:E28)&gt;9,D28+N28,0))</f>
        <v>212</v>
      </c>
      <c r="X28">
        <f>IF(COUNT(C28:E28)&lt;1,0,IF(COUNT($C$6:E28)&gt;9,E28+N28,0))</f>
        <v>208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174</v>
      </c>
      <c r="D29">
        <v>122</v>
      </c>
      <c r="E29">
        <v>118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414</v>
      </c>
      <c r="I29">
        <f t="shared" si="5"/>
        <v>138</v>
      </c>
      <c r="J29">
        <f>_xlfn.IFS(SUM(C29:E29)&lt;1,"",SUM(C29:E29)&gt;=1,SUM($C$6:E29))</f>
        <v>8928</v>
      </c>
      <c r="K29">
        <f>_xlfn.IFS(COUNT(C29:E29)&lt;1,"",COUNT($C$6:E29)&gt;=1,COUNT($C$6:E29))</f>
        <v>59</v>
      </c>
      <c r="L29">
        <f>_xlfn.IFS(COUNT(C29:E29)&lt;1,"",AND(COUNT($C$6:E29)&lt;=9,$C$4&gt;1),$C$4,COUNT(C29:E29)&gt;=1,M29)</f>
        <v>151</v>
      </c>
      <c r="M29">
        <f>IF(COUNT($C$6:E29)&gt;=1,TRUNC(SUM($C$6:E29)/COUNT($C$6:E29)),0)</f>
        <v>151</v>
      </c>
      <c r="N29">
        <f>IF(COUNT($C$6:E29)&lt;=6,0,TRUNC((230-M28)*0.9))</f>
        <v>70</v>
      </c>
      <c r="O29">
        <f>_xlfn.IFS(SUM(C29:E29)&lt;1,"",COUNT($C$6:E29)&gt;9,TRUNC((230-M28)*(0.9)),COUNT($C$6:E29)&lt;=9,0)</f>
        <v>70</v>
      </c>
      <c r="P29">
        <f>_xlfn.IFS(SUM(C29:E29)&lt;1,"",COUNT($C$6:E29)&gt;9,N29*3+H29,COUNT($C$6:E29)&lt;=9,0)</f>
        <v>624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244</v>
      </c>
      <c r="W29">
        <f>IF(COUNT(C29:E29)&lt;1,0,IF(COUNT($C$6:E29)&gt;9,D29+N29,0))</f>
        <v>192</v>
      </c>
      <c r="X29">
        <f>IF(COUNT(C29:E29)&lt;1,0,IF(COUNT($C$6:E29)&gt;9,E29+N29,0))</f>
        <v>188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111</v>
      </c>
      <c r="D30">
        <v>133</v>
      </c>
      <c r="E30">
        <v>128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372</v>
      </c>
      <c r="I30">
        <f t="shared" si="5"/>
        <v>124</v>
      </c>
      <c r="J30">
        <f>_xlfn.IFS(SUM(C30:E30)&lt;1,"",SUM(C30:E30)&gt;=1,SUM($C$6:E30))</f>
        <v>9300</v>
      </c>
      <c r="K30">
        <f>_xlfn.IFS(COUNT(C30:E30)&lt;1,"",COUNT($C$6:E30)&gt;=1,COUNT($C$6:E30))</f>
        <v>62</v>
      </c>
      <c r="L30">
        <f>_xlfn.IFS(COUNT(C30:E30)&lt;1,"",AND(COUNT($C$6:E30)&lt;=9,$C$4&gt;1),$C$4,COUNT(C30:E30)&gt;=1,M30)</f>
        <v>150</v>
      </c>
      <c r="M30">
        <f>IF(COUNT($C$6:E30)&gt;=1,TRUNC(SUM($C$6:E30)/COUNT($C$6:E30)),0)</f>
        <v>150</v>
      </c>
      <c r="N30">
        <f>IF(COUNT($C$6:E30)&lt;=6,0,TRUNC((230-M29)*0.9))</f>
        <v>71</v>
      </c>
      <c r="O30">
        <f>_xlfn.IFS(SUM(C30:E30)&lt;1,"",COUNT($C$6:E30)&gt;9,TRUNC((230-M29)*(0.9)),COUNT($C$6:E30)&lt;=9,0)</f>
        <v>71</v>
      </c>
      <c r="P30">
        <f>_xlfn.IFS(SUM(C30:E30)&lt;1,"",COUNT($C$6:E30)&gt;9,N30*3+H30,COUNT($C$6:E30)&lt;=9,0)</f>
        <v>585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182</v>
      </c>
      <c r="W30">
        <f>IF(COUNT(C30:E30)&lt;1,0,IF(COUNT($C$6:E30)&gt;9,D30+N30,0))</f>
        <v>204</v>
      </c>
      <c r="X30">
        <f>IF(COUNT(C30:E30)&lt;1,0,IF(COUNT($C$6:E30)&gt;9,E30+N30,0))</f>
        <v>199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107</v>
      </c>
      <c r="D31">
        <v>145</v>
      </c>
      <c r="E31">
        <v>186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438</v>
      </c>
      <c r="I31">
        <f t="shared" si="5"/>
        <v>146</v>
      </c>
      <c r="J31">
        <f>_xlfn.IFS(SUM(C31:E31)&lt;1,"",SUM(C31:E31)&gt;=1,SUM($C$6:E31))</f>
        <v>9738</v>
      </c>
      <c r="K31">
        <f>_xlfn.IFS(COUNT(C31:E31)&lt;1,"",COUNT($C$6:E31)&gt;=1,COUNT($C$6:E31))</f>
        <v>65</v>
      </c>
      <c r="L31">
        <f>_xlfn.IFS(COUNT(C31:E31)&lt;1,"",AND(COUNT($C$6:E31)&lt;=9,$C$4&gt;1),$C$4,COUNT(C31:E31)&gt;=1,M31)</f>
        <v>149</v>
      </c>
      <c r="M31">
        <f>IF(COUNT($C$6:E31)&gt;=1,TRUNC(SUM($C$6:E31)/COUNT($C$6:E31)),0)</f>
        <v>149</v>
      </c>
      <c r="N31">
        <f>IF(COUNT($C$6:E31)&lt;=6,0,TRUNC((230-M30)*0.9))</f>
        <v>72</v>
      </c>
      <c r="O31">
        <f>_xlfn.IFS(SUM(C31:E31)&lt;1,"",COUNT($C$6:E31)&gt;9,TRUNC((230-M30)*(0.9)),COUNT($C$6:E31)&lt;=9,0)</f>
        <v>72</v>
      </c>
      <c r="P31">
        <f>_xlfn.IFS(SUM(C31:E31)&lt;1,"",COUNT($C$6:E31)&gt;9,N31*3+H31,COUNT($C$6:E31)&lt;=9,0)</f>
        <v>654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179</v>
      </c>
      <c r="W31">
        <f>IF(COUNT(C31:E31)&lt;1,0,IF(COUNT($C$6:E31)&gt;9,D31+N31,0))</f>
        <v>217</v>
      </c>
      <c r="X31">
        <f>IF(COUNT(C31:E31)&lt;1,0,IF(COUNT($C$6:E31)&gt;9,E31+N31,0))</f>
        <v>258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143</v>
      </c>
      <c r="D32">
        <v>195</v>
      </c>
      <c r="E32">
        <v>174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512</v>
      </c>
      <c r="I32">
        <f t="shared" si="5"/>
        <v>170</v>
      </c>
      <c r="J32">
        <f>_xlfn.IFS(SUM(C32:E32)&lt;1,"",SUM(C32:E32)&gt;=1,SUM($C$6:E32))</f>
        <v>10250</v>
      </c>
      <c r="K32">
        <f>_xlfn.IFS(COUNT(C32:E32)&lt;1,"",COUNT($C$6:E32)&gt;=1,COUNT($C$6:E32))</f>
        <v>68</v>
      </c>
      <c r="L32">
        <f>_xlfn.IFS(COUNT(C32:E32)&lt;1,"",AND(COUNT($C$6:E32)&lt;=9,$C$4&gt;1),$C$4,COUNT(C32:E32)&gt;=1,M32)</f>
        <v>150</v>
      </c>
      <c r="M32">
        <f>IF(COUNT($C$6:E32)&gt;=1,TRUNC(SUM($C$6:E32)/COUNT($C$6:E32)),0)</f>
        <v>150</v>
      </c>
      <c r="N32">
        <f>IF(COUNT($C$6:E32)&lt;=6,0,TRUNC((230-M31)*0.9))</f>
        <v>72</v>
      </c>
      <c r="O32">
        <f>_xlfn.IFS(SUM(C32:E32)&lt;1,"",COUNT($C$6:E32)&gt;9,TRUNC((230-M31)*(0.9)),COUNT($C$6:E32)&lt;=9,0)</f>
        <v>72</v>
      </c>
      <c r="P32">
        <f>_xlfn.IFS(SUM(C32:E32)&lt;1,"",COUNT($C$6:E32)&gt;9,N32*3+H32,COUNT($C$6:E32)&lt;=9,0)</f>
        <v>728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215</v>
      </c>
      <c r="W32">
        <f>IF(COUNT(C32:E32)&lt;1,0,IF(COUNT($C$6:E32)&gt;9,D32+N32,0))</f>
        <v>267</v>
      </c>
      <c r="X32">
        <f>IF(COUNT(C32:E32)&lt;1,0,IF(COUNT($C$6:E32)&gt;9,E32+N32,0))</f>
        <v>246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113</v>
      </c>
      <c r="D33">
        <v>122</v>
      </c>
      <c r="E33">
        <v>136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371</v>
      </c>
      <c r="I33">
        <f t="shared" si="5"/>
        <v>123</v>
      </c>
      <c r="J33">
        <f>_xlfn.IFS(SUM(C33:E33)&lt;1,"",SUM(C33:E33)&gt;=1,SUM($C$6:E33))</f>
        <v>10621</v>
      </c>
      <c r="K33">
        <f>_xlfn.IFS(COUNT(C33:E33)&lt;1,"",COUNT($C$6:E33)&gt;=1,COUNT($C$6:E33))</f>
        <v>71</v>
      </c>
      <c r="L33">
        <f>_xlfn.IFS(COUNT(C33:E33)&lt;1,"",AND(COUNT($C$6:E33)&lt;=9,$C$4&gt;1),$C$4,COUNT(C33:E33)&gt;=1,M33)</f>
        <v>149</v>
      </c>
      <c r="M33">
        <f>IF(COUNT($C$6:E33)&gt;=1,TRUNC(SUM($C$6:E33)/COUNT($C$6:E33)),0)</f>
        <v>149</v>
      </c>
      <c r="N33">
        <f>IF(COUNT($C$6:E33)&lt;=6,0,TRUNC((230-M32)*0.9))</f>
        <v>72</v>
      </c>
      <c r="O33">
        <f>_xlfn.IFS(SUM(C33:E33)&lt;1,"",COUNT($C$6:E33)&gt;9,TRUNC((230-M32)*(0.9)),COUNT($C$6:E33)&lt;=9,0)</f>
        <v>72</v>
      </c>
      <c r="P33">
        <f>_xlfn.IFS(SUM(C33:E33)&lt;1,"",COUNT($C$6:E33)&gt;9,N33*3+H33,COUNT($C$6:E33)&lt;=9,0)</f>
        <v>587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185</v>
      </c>
      <c r="W33">
        <f>IF(COUNT(C33:E33)&lt;1,0,IF(COUNT($C$6:E33)&gt;9,D33+N33,0))</f>
        <v>194</v>
      </c>
      <c r="X33">
        <f>IF(COUNT(C33:E33)&lt;1,0,IF(COUNT($C$6:E33)&gt;9,E33+N33,0))</f>
        <v>208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148</v>
      </c>
      <c r="D34">
        <v>118</v>
      </c>
      <c r="E34">
        <v>123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389</v>
      </c>
      <c r="I34">
        <f t="shared" si="5"/>
        <v>129</v>
      </c>
      <c r="J34">
        <f>_xlfn.IFS(SUM(C34:E34)&lt;1,"",SUM(C34:E34)&gt;=1,SUM($C$6:E34))</f>
        <v>11010</v>
      </c>
      <c r="K34">
        <f>_xlfn.IFS(COUNT(C34:E34)&lt;1,"",COUNT($C$6:E34)&gt;=1,COUNT($C$6:E34))</f>
        <v>74</v>
      </c>
      <c r="L34">
        <f>_xlfn.IFS(COUNT(C34:E34)&lt;1,"",AND(COUNT($C$6:E34)&lt;=9,$C$4&gt;1),$C$4,COUNT(C34:E34)&gt;=1,M34)</f>
        <v>148</v>
      </c>
      <c r="M34">
        <f>IF(COUNT($C$6:E34)&gt;=1,TRUNC(SUM($C$6:E34)/COUNT($C$6:E34)),0)</f>
        <v>148</v>
      </c>
      <c r="N34">
        <f>IF(COUNT($C$6:E34)&lt;=6,0,TRUNC((230-M33)*0.9))</f>
        <v>72</v>
      </c>
      <c r="O34">
        <f>_xlfn.IFS(SUM(C34:E34)&lt;1,"",COUNT($C$6:E34)&gt;9,TRUNC((230-M33)*(0.9)),COUNT($C$6:E34)&lt;=9,0)</f>
        <v>72</v>
      </c>
      <c r="P34">
        <f>_xlfn.IFS(SUM(C34:E34)&lt;1,"",COUNT($C$6:E34)&gt;9,N34*3+H34,COUNT($C$6:E34)&lt;=9,0)</f>
        <v>605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220</v>
      </c>
      <c r="W34">
        <f>IF(COUNT(C34:E34)&lt;1,0,IF(COUNT($C$6:E34)&gt;9,D34+N34,0))</f>
        <v>190</v>
      </c>
      <c r="X34">
        <f>IF(COUNT(C34:E34)&lt;1,0,IF(COUNT($C$6:E34)&gt;9,E34+N34,0))</f>
        <v>195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164</v>
      </c>
      <c r="D35">
        <v>140</v>
      </c>
      <c r="E35">
        <v>159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463</v>
      </c>
      <c r="I35">
        <f t="shared" si="5"/>
        <v>154</v>
      </c>
      <c r="J35">
        <f>_xlfn.IFS(SUM(C35:E35)&lt;1,"",SUM(C35:E35)&gt;=1,SUM($C$6:E35))</f>
        <v>11473</v>
      </c>
      <c r="K35">
        <f>_xlfn.IFS(COUNT(C35:E35)&lt;1,"",COUNT($C$6:E35)&gt;=1,COUNT($C$6:E35))</f>
        <v>77</v>
      </c>
      <c r="L35">
        <f>_xlfn.IFS(COUNT(C35:E35)&lt;1,"",AND(COUNT($C$6:E35)&lt;=9,$C$4&gt;1),$C$4,COUNT(C35:E35)&gt;=1,M35)</f>
        <v>149</v>
      </c>
      <c r="M35">
        <f>IF(COUNT($C$6:E35)&gt;=1,TRUNC(SUM($C$6:E35)/COUNT($C$6:E35)),0)</f>
        <v>149</v>
      </c>
      <c r="N35">
        <f>IF(COUNT($C$6:E35)&lt;=6,0,TRUNC((230-M34)*0.9))</f>
        <v>73</v>
      </c>
      <c r="O35">
        <f>_xlfn.IFS(SUM(C35:E35)&lt;1,"",COUNT($C$6:E35)&gt;9,TRUNC((230-M34)*(0.9)),COUNT($C$6:E35)&lt;=9,0)</f>
        <v>73</v>
      </c>
      <c r="P35">
        <f>_xlfn.IFS(SUM(C35:E35)&lt;1,"",COUNT($C$6:E35)&gt;9,N35*3+H35,COUNT($C$6:E35)&lt;=9,0)</f>
        <v>682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237</v>
      </c>
      <c r="W35">
        <f>IF(COUNT(C35:E35)&lt;1,0,IF(COUNT($C$6:E35)&gt;9,D35+N35,0))</f>
        <v>213</v>
      </c>
      <c r="X35">
        <f>IF(COUNT(C35:E35)&lt;1,0,IF(COUNT($C$6:E35)&gt;9,E35+N35,0))</f>
        <v>232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149.80000000000001</v>
      </c>
      <c r="D36" s="2">
        <f>(IF(COUNT(D6:D35)=0," ",(SUM(D6:D35))/COUNT(D6:D35)))</f>
        <v>145.73076923076923</v>
      </c>
      <c r="E36" s="2">
        <f>(IF(COUNT(E6:E35)=0," ",(SUM(E6:E35))/COUNT(E6:E35)))</f>
        <v>151.5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B8EB-D6B0-4B00-B724-1AB1DAF196BB}">
  <sheetPr codeName="Sheet58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86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153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205</v>
      </c>
      <c r="W5">
        <f>MAX(V6:X35)</f>
        <v>277</v>
      </c>
    </row>
    <row r="6" spans="1:29" x14ac:dyDescent="0.2">
      <c r="A6" t="s">
        <v>7</v>
      </c>
      <c r="B6" s="7">
        <f>Calendar!B6</f>
        <v>43348</v>
      </c>
      <c r="C6">
        <v>142</v>
      </c>
      <c r="D6">
        <v>169</v>
      </c>
      <c r="E6">
        <v>161</v>
      </c>
      <c r="H6">
        <f t="shared" ref="H6:H35" si="0">IF(COUNT(C6:E6)&lt;1," ",SUM(C6:E6))</f>
        <v>472</v>
      </c>
      <c r="I6">
        <f>IF(COUNT(C6:E6)&lt;1," ",TRUNC(H6/COUNT(C6:E6)))</f>
        <v>157</v>
      </c>
      <c r="J6">
        <f>_xlfn.IFS(SUM(C6:E6)&lt;1,"",SUM(C6:E6)&gt;=1,SUM($C$6:E6))</f>
        <v>472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153</v>
      </c>
      <c r="M6">
        <f>IF(COUNT($C$6:E6)&gt;=1,TRUNC(SUM($C$6:E6)/COUNT($C$6:E6)),0)</f>
        <v>157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166</v>
      </c>
      <c r="D7">
        <v>134</v>
      </c>
      <c r="E7">
        <v>168</v>
      </c>
      <c r="H7">
        <f t="shared" si="0"/>
        <v>468</v>
      </c>
      <c r="I7">
        <f t="shared" ref="I7:I35" si="5">IF(COUNT(C7:E7)&lt;1," ",TRUNC(H7/COUNT(C7:E7)))</f>
        <v>156</v>
      </c>
      <c r="J7">
        <f>_xlfn.IFS(SUM(C7:E7)&lt;1,"",SUM(C7:E7)&gt;=1,SUM($C$6:E7))</f>
        <v>940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153</v>
      </c>
      <c r="M7">
        <f>IF(COUNT($C$6:E7)&gt;=1,TRUNC(SUM($C$6:E7)/COUNT($C$6:E7)),0)</f>
        <v>156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139</v>
      </c>
      <c r="D8">
        <v>144</v>
      </c>
      <c r="E8">
        <v>126</v>
      </c>
      <c r="H8">
        <f t="shared" si="0"/>
        <v>409</v>
      </c>
      <c r="I8">
        <f t="shared" si="5"/>
        <v>136</v>
      </c>
      <c r="J8">
        <f>_xlfn.IFS(SUM(C8:E8)&lt;1,"",SUM(C8:E8)&gt;=1,SUM($C$6:E8))</f>
        <v>1349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153</v>
      </c>
      <c r="M8">
        <f>IF(COUNT($C$6:E8)&gt;=1,TRUNC(SUM($C$6:E8)/COUNT($C$6:E8)),0)</f>
        <v>149</v>
      </c>
      <c r="N8">
        <f>IF(COUNT($C$6:E8)&lt;=6,0,TRUNC((230-M7)*0.9))</f>
        <v>66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193</v>
      </c>
      <c r="D9">
        <v>195</v>
      </c>
      <c r="E9">
        <v>120</v>
      </c>
      <c r="H9">
        <f t="shared" si="0"/>
        <v>508</v>
      </c>
      <c r="I9">
        <f t="shared" si="5"/>
        <v>169</v>
      </c>
      <c r="J9">
        <f>_xlfn.IFS(SUM(C9:E9)&lt;1,"",SUM(C9:E9)&gt;=1,SUM($C$6:E9))</f>
        <v>1857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154</v>
      </c>
      <c r="M9">
        <f>IF(COUNT($C$6:E9)&gt;=1,TRUNC(SUM($C$6:E9)/COUNT($C$6:E9)),0)</f>
        <v>154</v>
      </c>
      <c r="N9">
        <f>IF(COUNT($C$6:E9)&lt;=6,0,TRUNC((230-M8)*0.9))</f>
        <v>72</v>
      </c>
      <c r="O9">
        <f>_xlfn.IFS(SUM(C9:E9)&lt;1,"",COUNT($C$6:E9)&gt;9,TRUNC((230-M8)*(0.9)),COUNT($C$6:E9)&lt;=9,0)</f>
        <v>72</v>
      </c>
      <c r="P9">
        <f>_xlfn.IFS(SUM(C9:E9)&lt;1,"",COUNT($C$6:E9)&gt;9,N9*3+H9,COUNT($C$6:E9)&lt;=9,0)</f>
        <v>724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265</v>
      </c>
      <c r="W9">
        <f>IF(COUNT(C9:E9)&lt;1,0,IF(COUNT($C$6:E9)&gt;9,D9+N9,0))</f>
        <v>267</v>
      </c>
      <c r="X9">
        <f>IF(COUNT(C9:E9)&lt;1,0,IF(COUNT($C$6:E9)&gt;9,E9+N9,0))</f>
        <v>192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154</v>
      </c>
      <c r="N10">
        <f>IF(COUNT($C$6:E10)&lt;=6,0,TRUNC((230-M9)*0.9))</f>
        <v>68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155</v>
      </c>
      <c r="D11">
        <v>179</v>
      </c>
      <c r="E11">
        <v>139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473</v>
      </c>
      <c r="I11">
        <f t="shared" si="5"/>
        <v>157</v>
      </c>
      <c r="J11">
        <f>_xlfn.IFS(SUM(C11:E11)&lt;1,"",SUM(C11:E11)&gt;=1,SUM($C$6:E11))</f>
        <v>2330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155</v>
      </c>
      <c r="M11">
        <f>IF(COUNT($C$6:E11)&gt;=1,TRUNC(SUM($C$6:E11)/COUNT($C$6:E11)),0)</f>
        <v>155</v>
      </c>
      <c r="N11">
        <f>IF(COUNT($C$6:E11)&lt;=6,0,TRUNC((230-M10)*0.9))</f>
        <v>68</v>
      </c>
      <c r="O11">
        <f>_xlfn.IFS(SUM(C11:E11)&lt;1,"",COUNT($C$6:E11)&gt;9,TRUNC((230-M10)*(0.9)),COUNT($C$6:E11)&lt;=9,0)</f>
        <v>68</v>
      </c>
      <c r="P11">
        <f>_xlfn.IFS(SUM(C11:E11)&lt;1,"",COUNT($C$6:E11)&gt;9,N11*3+H11,COUNT($C$6:E11)&lt;=9,0)</f>
        <v>677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223</v>
      </c>
      <c r="W11">
        <f>IF(COUNT(C11:E11)&lt;1,0,IF(COUNT($C$6:E11)&gt;9,D11+N11,0))</f>
        <v>247</v>
      </c>
      <c r="X11">
        <f>IF(COUNT(C11:E11)&lt;1,0,IF(COUNT($C$6:E11)&gt;9,E11+N11,0))</f>
        <v>207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132</v>
      </c>
      <c r="D12">
        <v>118</v>
      </c>
      <c r="E12">
        <v>152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402</v>
      </c>
      <c r="I12">
        <f t="shared" si="5"/>
        <v>134</v>
      </c>
      <c r="J12">
        <f>_xlfn.IFS(SUM(C12:E12)&lt;1,"",SUM(C12:E12)&gt;=1,SUM($C$6:E12))</f>
        <v>2732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151</v>
      </c>
      <c r="M12">
        <f>IF(COUNT($C$6:E12)&gt;=1,TRUNC(SUM($C$6:E12)/COUNT($C$6:E12)),0)</f>
        <v>151</v>
      </c>
      <c r="N12">
        <f>IF(COUNT($C$6:E12)&lt;=6,0,TRUNC((230-M11)*0.9))</f>
        <v>67</v>
      </c>
      <c r="O12">
        <f>_xlfn.IFS(SUM(C12:E12)&lt;1,"",COUNT($C$6:E12)&gt;9,TRUNC((230-M11)*(0.9)),COUNT($C$6:E12)&lt;=9,0)</f>
        <v>67</v>
      </c>
      <c r="P12">
        <f>_xlfn.IFS(SUM(C12:E12)&lt;1,"",COUNT($C$6:E12)&gt;9,N12*3+H12,COUNT($C$6:E12)&lt;=9,0)</f>
        <v>603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199</v>
      </c>
      <c r="W12">
        <f>IF(COUNT(C12:E12)&lt;1,0,IF(COUNT($C$6:E12)&gt;9,D12+N12,0))</f>
        <v>185</v>
      </c>
      <c r="X12">
        <f>IF(COUNT(C12:E12)&lt;1,0,IF(COUNT($C$6:E12)&gt;9,E12+N12,0))</f>
        <v>219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179</v>
      </c>
      <c r="D13">
        <v>145</v>
      </c>
      <c r="E13">
        <v>158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482</v>
      </c>
      <c r="I13">
        <f t="shared" si="5"/>
        <v>160</v>
      </c>
      <c r="J13">
        <f>_xlfn.IFS(SUM(C13:E13)&lt;1,"",SUM(C13:E13)&gt;=1,SUM($C$6:E13))</f>
        <v>3214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153</v>
      </c>
      <c r="M13">
        <f>IF(COUNT($C$6:E13)&gt;=1,TRUNC(SUM($C$6:E13)/COUNT($C$6:E13)),0)</f>
        <v>153</v>
      </c>
      <c r="N13">
        <f>IF(COUNT($C$6:E13)&lt;=6,0,TRUNC((230-M12)*0.9))</f>
        <v>71</v>
      </c>
      <c r="O13">
        <f>_xlfn.IFS(SUM(C13:E13)&lt;1,"",COUNT($C$6:E13)&gt;9,TRUNC((230-M12)*(0.9)),COUNT($C$6:E13)&lt;=9,0)</f>
        <v>71</v>
      </c>
      <c r="P13">
        <f>_xlfn.IFS(SUM(C13:E13)&lt;1,"",COUNT($C$6:E13)&gt;9,N13*3+H13,COUNT($C$6:E13)&lt;=9,0)</f>
        <v>695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250</v>
      </c>
      <c r="W13">
        <f>IF(COUNT(C13:E13)&lt;1,0,IF(COUNT($C$6:E13)&gt;9,D13+N13,0))</f>
        <v>216</v>
      </c>
      <c r="X13">
        <f>IF(COUNT(C13:E13)&lt;1,0,IF(COUNT($C$6:E13)&gt;9,E13+N13,0))</f>
        <v>229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153</v>
      </c>
      <c r="N14">
        <f>IF(COUNT($C$6:E14)&lt;=6,0,TRUNC((230-M13)*0.9))</f>
        <v>69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105</v>
      </c>
      <c r="D15">
        <v>118</v>
      </c>
      <c r="E15">
        <v>143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366</v>
      </c>
      <c r="I15">
        <f t="shared" si="5"/>
        <v>122</v>
      </c>
      <c r="J15">
        <f>_xlfn.IFS(SUM(C15:E15)&lt;1,"",SUM(C15:E15)&gt;=1,SUM($C$6:E15))</f>
        <v>3580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149</v>
      </c>
      <c r="M15">
        <f>IF(COUNT($C$6:E15)&gt;=1,TRUNC(SUM($C$6:E15)/COUNT($C$6:E15)),0)</f>
        <v>149</v>
      </c>
      <c r="N15">
        <f>IF(COUNT($C$6:E15)&lt;=6,0,TRUNC((230-M14)*0.9))</f>
        <v>69</v>
      </c>
      <c r="O15">
        <f>_xlfn.IFS(SUM(C15:E15)&lt;1,"",COUNT($C$6:E15)&gt;9,TRUNC((230-M14)*(0.9)),COUNT($C$6:E15)&lt;=9,0)</f>
        <v>69</v>
      </c>
      <c r="P15">
        <f>_xlfn.IFS(SUM(C15:E15)&lt;1,"",COUNT($C$6:E15)&gt;9,N15*3+H15,COUNT($C$6:E15)&lt;=9,0)</f>
        <v>573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174</v>
      </c>
      <c r="W15">
        <f>IF(COUNT(C15:E15)&lt;1,0,IF(COUNT($C$6:E15)&gt;9,D15+N15,0))</f>
        <v>187</v>
      </c>
      <c r="X15">
        <f>IF(COUNT(C15:E15)&lt;1,0,IF(COUNT($C$6:E15)&gt;9,E15+N15,0))</f>
        <v>212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144</v>
      </c>
      <c r="D16">
        <v>158</v>
      </c>
      <c r="E16">
        <v>143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445</v>
      </c>
      <c r="I16">
        <f t="shared" si="5"/>
        <v>148</v>
      </c>
      <c r="J16">
        <f>_xlfn.IFS(SUM(C16:E16)&lt;1,"",SUM(C16:E16)&gt;=1,SUM($C$6:E16))</f>
        <v>4025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149</v>
      </c>
      <c r="M16">
        <f>IF(COUNT($C$6:E16)&gt;=1,TRUNC(SUM($C$6:E16)/COUNT($C$6:E16)),0)</f>
        <v>149</v>
      </c>
      <c r="N16">
        <f>IF(COUNT($C$6:E16)&lt;=6,0,TRUNC((230-M15)*0.9))</f>
        <v>72</v>
      </c>
      <c r="O16">
        <f>_xlfn.IFS(SUM(C16:E16)&lt;1,"",COUNT($C$6:E16)&gt;9,TRUNC((230-M15)*(0.9)),COUNT($C$6:E16)&lt;=9,0)</f>
        <v>72</v>
      </c>
      <c r="P16">
        <f>_xlfn.IFS(SUM(C16:E16)&lt;1,"",COUNT($C$6:E16)&gt;9,N16*3+H16,COUNT($C$6:E16)&lt;=9,0)</f>
        <v>661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216</v>
      </c>
      <c r="W16">
        <f>IF(COUNT(C16:E16)&lt;1,0,IF(COUNT($C$6:E16)&gt;9,D16+N16,0))</f>
        <v>230</v>
      </c>
      <c r="X16">
        <f>IF(COUNT(C16:E16)&lt;1,0,IF(COUNT($C$6:E16)&gt;9,E16+N16,0))</f>
        <v>215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136</v>
      </c>
      <c r="D17">
        <v>149</v>
      </c>
      <c r="E17">
        <v>161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446</v>
      </c>
      <c r="I17">
        <f t="shared" si="5"/>
        <v>148</v>
      </c>
      <c r="J17">
        <f>_xlfn.IFS(SUM(C17:E17)&lt;1,"",SUM(C17:E17)&gt;=1,SUM($C$6:E17))</f>
        <v>4471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149</v>
      </c>
      <c r="M17">
        <f>IF(COUNT($C$6:E17)&gt;=1,TRUNC(SUM($C$6:E17)/COUNT($C$6:E17)),0)</f>
        <v>149</v>
      </c>
      <c r="N17">
        <f>IF(COUNT($C$6:E17)&lt;=6,0,TRUNC((230-M16)*0.9))</f>
        <v>72</v>
      </c>
      <c r="O17">
        <f>_xlfn.IFS(SUM(C17:E17)&lt;1,"",COUNT($C$6:E17)&gt;9,TRUNC((230-M16)*(0.9)),COUNT($C$6:E17)&lt;=9,0)</f>
        <v>72</v>
      </c>
      <c r="P17">
        <f>_xlfn.IFS(SUM(C17:E17)&lt;1,"",COUNT($C$6:E17)&gt;9,N17*3+H17,COUNT($C$6:E17)&lt;=9,0)</f>
        <v>662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208</v>
      </c>
      <c r="W17">
        <f>IF(COUNT(C17:E17)&lt;1,0,IF(COUNT($C$6:E17)&gt;9,D17+N17,0))</f>
        <v>221</v>
      </c>
      <c r="X17">
        <f>IF(COUNT(C17:E17)&lt;1,0,IF(COUNT($C$6:E17)&gt;9,E17+N17,0))</f>
        <v>233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127</v>
      </c>
      <c r="D18">
        <v>147</v>
      </c>
      <c r="E18">
        <v>140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414</v>
      </c>
      <c r="I18">
        <f t="shared" si="5"/>
        <v>138</v>
      </c>
      <c r="J18">
        <f>_xlfn.IFS(SUM(C18:E18)&lt;1,"",SUM(C18:E18)&gt;=1,SUM($C$6:E18))</f>
        <v>4885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148</v>
      </c>
      <c r="M18">
        <f>IF(COUNT($C$6:E18)&gt;=1,TRUNC(SUM($C$6:E18)/COUNT($C$6:E18)),0)</f>
        <v>148</v>
      </c>
      <c r="N18">
        <f>IF(COUNT($C$6:E18)&lt;=6,0,TRUNC((230-M17)*0.9))</f>
        <v>72</v>
      </c>
      <c r="O18">
        <f>_xlfn.IFS(SUM(C18:E18)&lt;1,"",COUNT($C$6:E18)&gt;9,TRUNC((230-M17)*(0.9)),COUNT($C$6:E18)&lt;=9,0)</f>
        <v>72</v>
      </c>
      <c r="P18">
        <f>_xlfn.IFS(SUM(C18:E18)&lt;1,"",COUNT($C$6:E18)&gt;9,N18*3+H18,COUNT($C$6:E18)&lt;=9,0)</f>
        <v>630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199</v>
      </c>
      <c r="W18">
        <f>IF(COUNT(C18:E18)&lt;1,0,IF(COUNT($C$6:E18)&gt;9,D18+N18,0))</f>
        <v>219</v>
      </c>
      <c r="X18">
        <f>IF(COUNT(C18:E18)&lt;1,0,IF(COUNT($C$6:E18)&gt;9,E18+N18,0))</f>
        <v>212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153</v>
      </c>
      <c r="D19">
        <v>188</v>
      </c>
      <c r="E19">
        <v>169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510</v>
      </c>
      <c r="I19">
        <f t="shared" si="5"/>
        <v>170</v>
      </c>
      <c r="J19">
        <f>_xlfn.IFS(SUM(C19:E19)&lt;1,"",SUM(C19:E19)&gt;=1,SUM($C$6:E19))</f>
        <v>5395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149</v>
      </c>
      <c r="M19">
        <f>IF(COUNT($C$6:E19)&gt;=1,TRUNC(SUM($C$6:E19)/COUNT($C$6:E19)),0)</f>
        <v>149</v>
      </c>
      <c r="N19">
        <f>IF(COUNT($C$6:E19)&lt;=6,0,TRUNC((230-M18)*0.9))</f>
        <v>73</v>
      </c>
      <c r="O19">
        <f>_xlfn.IFS(SUM(C19:E19)&lt;1,"",COUNT($C$6:E19)&gt;9,TRUNC((230-M18)*(0.9)),COUNT($C$6:E19)&lt;=9,0)</f>
        <v>73</v>
      </c>
      <c r="P19">
        <f>_xlfn.IFS(SUM(C19:E19)&lt;1,"",COUNT($C$6:E19)&gt;9,N19*3+H19,COUNT($C$6:E19)&lt;=9,0)</f>
        <v>729</v>
      </c>
      <c r="Q19" t="str">
        <f t="shared" si="1"/>
        <v xml:space="preserve"> </v>
      </c>
      <c r="R19" t="str">
        <f t="shared" si="2"/>
        <v xml:space="preserve"> </v>
      </c>
      <c r="S19">
        <f>IF(COUNT($C$6:E19)&gt;9,IF(P19=MAX($P$6:$P$35),P19," "),"")</f>
        <v>729</v>
      </c>
      <c r="T19" t="str">
        <f t="shared" si="3"/>
        <v xml:space="preserve"> </v>
      </c>
      <c r="V19">
        <f>IF(COUNT(C19:E19)&lt;1,0,IF(COUNT($C$6:E19)&gt;9,C19+N19,0))</f>
        <v>226</v>
      </c>
      <c r="W19">
        <f>IF(COUNT(C19:E19)&lt;1,0,IF(COUNT($C$6:E19)&gt;9,D19+N19,0))</f>
        <v>261</v>
      </c>
      <c r="X19">
        <f>IF(COUNT(C19:E19)&lt;1,0,IF(COUNT($C$6:E19)&gt;9,E19+N19,0))</f>
        <v>242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128</v>
      </c>
      <c r="D20">
        <v>143</v>
      </c>
      <c r="E20">
        <v>171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442</v>
      </c>
      <c r="I20">
        <f t="shared" si="5"/>
        <v>147</v>
      </c>
      <c r="J20">
        <f>_xlfn.IFS(SUM(C20:E20)&lt;1,"",SUM(C20:E20)&gt;=1,SUM($C$6:E20))</f>
        <v>5837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149</v>
      </c>
      <c r="M20">
        <f>IF(COUNT($C$6:E20)&gt;=1,TRUNC(SUM($C$6:E20)/COUNT($C$6:E20)),0)</f>
        <v>149</v>
      </c>
      <c r="N20">
        <f>IF(COUNT($C$6:E20)&lt;=6,0,TRUNC((230-M19)*0.9))</f>
        <v>72</v>
      </c>
      <c r="O20">
        <f>_xlfn.IFS(SUM(C20:E20)&lt;1,"",COUNT($C$6:E20)&gt;9,TRUNC((230-M19)*(0.9)),COUNT($C$6:E20)&lt;=9,0)</f>
        <v>72</v>
      </c>
      <c r="P20">
        <f>_xlfn.IFS(SUM(C20:E20)&lt;1,"",COUNT($C$6:E20)&gt;9,N20*3+H20,COUNT($C$6:E20)&lt;=9,0)</f>
        <v>658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200</v>
      </c>
      <c r="W20">
        <f>IF(COUNT(C20:E20)&lt;1,0,IF(COUNT($C$6:E20)&gt;9,D20+N20,0))</f>
        <v>215</v>
      </c>
      <c r="X20">
        <f>IF(COUNT(C20:E20)&lt;1,0,IF(COUNT($C$6:E20)&gt;9,E20+N20,0))</f>
        <v>243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149</v>
      </c>
      <c r="N21">
        <f>IF(COUNT($C$6:E21)&lt;=6,0,TRUNC((230-M20)*0.9))</f>
        <v>72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141</v>
      </c>
      <c r="D22">
        <v>141</v>
      </c>
      <c r="E22">
        <v>169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451</v>
      </c>
      <c r="I22">
        <f t="shared" si="5"/>
        <v>150</v>
      </c>
      <c r="J22">
        <f>_xlfn.IFS(SUM(C22:E22)&lt;1,"",SUM(C22:E22)&gt;=1,SUM($C$6:E22))</f>
        <v>6288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149</v>
      </c>
      <c r="M22">
        <f>IF(COUNT($C$6:E22)&gt;=1,TRUNC(SUM($C$6:E22)/COUNT($C$6:E22)),0)</f>
        <v>149</v>
      </c>
      <c r="N22">
        <f>IF(COUNT($C$6:E22)&lt;=6,0,TRUNC((230-M21)*0.9))</f>
        <v>72</v>
      </c>
      <c r="O22">
        <f>_xlfn.IFS(SUM(C22:E22)&lt;1,"",COUNT($C$6:E22)&gt;9,TRUNC((230-M21)*(0.9)),COUNT($C$6:E22)&lt;=9,0)</f>
        <v>72</v>
      </c>
      <c r="P22">
        <f>_xlfn.IFS(SUM(C22:E22)&lt;1,"",COUNT($C$6:E22)&gt;9,N22*3+H22,COUNT($C$6:E22)&lt;=9,0)</f>
        <v>667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213</v>
      </c>
      <c r="W22">
        <f>IF(COUNT(C22:E22)&lt;1,0,IF(COUNT($C$6:E22)&gt;9,D22+N22,0))</f>
        <v>213</v>
      </c>
      <c r="X22">
        <f>IF(COUNT(C22:E22)&lt;1,0,IF(COUNT($C$6:E22)&gt;9,E22+N22,0))</f>
        <v>241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130</v>
      </c>
      <c r="D23">
        <v>165</v>
      </c>
      <c r="E23">
        <v>144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439</v>
      </c>
      <c r="I23">
        <f t="shared" si="5"/>
        <v>146</v>
      </c>
      <c r="J23">
        <f>_xlfn.IFS(SUM(C23:E23)&lt;1,"",SUM(C23:E23)&gt;=1,SUM($C$6:E23))</f>
        <v>6727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149</v>
      </c>
      <c r="M23">
        <f>IF(COUNT($C$6:E23)&gt;=1,TRUNC(SUM($C$6:E23)/COUNT($C$6:E23)),0)</f>
        <v>149</v>
      </c>
      <c r="N23">
        <f>IF(COUNT($C$6:E23)&lt;=6,0,TRUNC((230-M22)*0.9))</f>
        <v>72</v>
      </c>
      <c r="O23">
        <f>_xlfn.IFS(SUM(C23:E23)&lt;1,"",COUNT($C$6:E23)&gt;9,TRUNC((230-M22)*(0.9)),COUNT($C$6:E23)&lt;=9,0)</f>
        <v>72</v>
      </c>
      <c r="P23">
        <f>_xlfn.IFS(SUM(C23:E23)&lt;1,"",COUNT($C$6:E23)&gt;9,N23*3+H23,COUNT($C$6:E23)&lt;=9,0)</f>
        <v>655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202</v>
      </c>
      <c r="W23">
        <f>IF(COUNT(C23:E23)&lt;1,0,IF(COUNT($C$6:E23)&gt;9,D23+N23,0))</f>
        <v>237</v>
      </c>
      <c r="X23">
        <f>IF(COUNT(C23:E23)&lt;1,0,IF(COUNT($C$6:E23)&gt;9,E23+N23,0))</f>
        <v>216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160</v>
      </c>
      <c r="D24">
        <v>154</v>
      </c>
      <c r="E24">
        <v>162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476</v>
      </c>
      <c r="I24">
        <f t="shared" si="5"/>
        <v>158</v>
      </c>
      <c r="J24">
        <f>_xlfn.IFS(SUM(C24:E24)&lt;1,"",SUM(C24:E24)&gt;=1,SUM($C$6:E24))</f>
        <v>7203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150</v>
      </c>
      <c r="M24">
        <f>IF(COUNT($C$6:E24)&gt;=1,TRUNC(SUM($C$6:E24)/COUNT($C$6:E24)),0)</f>
        <v>150</v>
      </c>
      <c r="N24">
        <f>IF(COUNT($C$6:E24)&lt;=6,0,TRUNC((230-M23)*0.9))</f>
        <v>72</v>
      </c>
      <c r="O24">
        <f>_xlfn.IFS(SUM(C24:E24)&lt;1,"",COUNT($C$6:E24)&gt;9,TRUNC((230-M23)*(0.9)),COUNT($C$6:E24)&lt;=9,0)</f>
        <v>72</v>
      </c>
      <c r="P24">
        <f>_xlfn.IFS(SUM(C24:E24)&lt;1,"",COUNT($C$6:E24)&gt;9,N24*3+H24,COUNT($C$6:E24)&lt;=9,0)</f>
        <v>692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232</v>
      </c>
      <c r="W24">
        <f>IF(COUNT(C24:E24)&lt;1,0,IF(COUNT($C$6:E24)&gt;9,D24+N24,0))</f>
        <v>226</v>
      </c>
      <c r="X24">
        <f>IF(COUNT(C24:E24)&lt;1,0,IF(COUNT($C$6:E24)&gt;9,E24+N24,0))</f>
        <v>234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155</v>
      </c>
      <c r="D25">
        <v>138</v>
      </c>
      <c r="E25">
        <v>118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411</v>
      </c>
      <c r="I25">
        <f t="shared" si="5"/>
        <v>137</v>
      </c>
      <c r="J25">
        <f>_xlfn.IFS(SUM(C25:E25)&lt;1,"",SUM(C25:E25)&gt;=1,SUM($C$6:E25))</f>
        <v>7614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149</v>
      </c>
      <c r="M25">
        <f>IF(COUNT($C$6:E25)&gt;=1,TRUNC(SUM($C$6:E25)/COUNT($C$6:E25)),0)</f>
        <v>149</v>
      </c>
      <c r="N25">
        <f>IF(COUNT($C$6:E25)&lt;=6,0,TRUNC((230-M24)*0.9))</f>
        <v>72</v>
      </c>
      <c r="O25">
        <f>_xlfn.IFS(SUM(C25:E25)&lt;1,"",COUNT($C$6:E25)&gt;9,TRUNC((230-M24)*(0.9)),COUNT($C$6:E25)&lt;=9,0)</f>
        <v>72</v>
      </c>
      <c r="P25">
        <f>_xlfn.IFS(SUM(C25:E25)&lt;1,"",COUNT($C$6:E25)&gt;9,N25*3+H25,COUNT($C$6:E25)&lt;=9,0)</f>
        <v>627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227</v>
      </c>
      <c r="W25">
        <f>IF(COUNT(C25:E25)&lt;1,0,IF(COUNT($C$6:E25)&gt;9,D25+N25,0))</f>
        <v>210</v>
      </c>
      <c r="X25">
        <f>IF(COUNT(C25:E25)&lt;1,0,IF(COUNT($C$6:E25)&gt;9,E25+N25,0))</f>
        <v>190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159</v>
      </c>
      <c r="D26">
        <v>161</v>
      </c>
      <c r="E26">
        <v>193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513</v>
      </c>
      <c r="I26">
        <f t="shared" si="5"/>
        <v>171</v>
      </c>
      <c r="J26">
        <f>_xlfn.IFS(SUM(C26:E26)&lt;1,"",SUM(C26:E26)&gt;=1,SUM($C$6:E26))</f>
        <v>8127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150</v>
      </c>
      <c r="M26">
        <f>IF(COUNT($C$6:E26)&gt;=1,TRUNC(SUM($C$6:E26)/COUNT($C$6:E26)),0)</f>
        <v>150</v>
      </c>
      <c r="N26">
        <f>IF(COUNT($C$6:E26)&lt;=6,0,TRUNC((230-M25)*0.9))</f>
        <v>72</v>
      </c>
      <c r="O26">
        <f>_xlfn.IFS(SUM(C26:E26)&lt;1,"",COUNT($C$6:E26)&gt;9,TRUNC((230-M25)*(0.9)),COUNT($C$6:E26)&lt;=9,0)</f>
        <v>72</v>
      </c>
      <c r="P26">
        <f>_xlfn.IFS(SUM(C26:E26)&lt;1,"",COUNT($C$6:E26)&gt;9,N26*3+H26,COUNT($C$6:E26)&lt;=9,0)</f>
        <v>729</v>
      </c>
      <c r="Q26">
        <f t="shared" si="1"/>
        <v>513</v>
      </c>
      <c r="R26" t="str">
        <f t="shared" si="2"/>
        <v xml:space="preserve"> </v>
      </c>
      <c r="S26">
        <f>IF(COUNT($C$6:E26)&gt;9,IF(P26=MAX($P$6:$P$35),P26," "),"")</f>
        <v>729</v>
      </c>
      <c r="T26" t="str">
        <f t="shared" si="3"/>
        <v xml:space="preserve"> </v>
      </c>
      <c r="V26">
        <f>IF(COUNT(C26:E26)&lt;1,0,IF(COUNT($C$6:E26)&gt;9,C26+N26,0))</f>
        <v>231</v>
      </c>
      <c r="W26">
        <f>IF(COUNT(C26:E26)&lt;1,0,IF(COUNT($C$6:E26)&gt;9,D26+N26,0))</f>
        <v>233</v>
      </c>
      <c r="X26">
        <f>IF(COUNT(C26:E26)&lt;1,0,IF(COUNT($C$6:E26)&gt;9,E26+N26,0))</f>
        <v>265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150</v>
      </c>
      <c r="N27">
        <f>IF(COUNT($C$6:E27)&lt;=6,0,TRUNC((230-M26)*0.9))</f>
        <v>72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160</v>
      </c>
      <c r="D28">
        <v>178</v>
      </c>
      <c r="E28">
        <v>141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479</v>
      </c>
      <c r="I28">
        <f t="shared" si="5"/>
        <v>159</v>
      </c>
      <c r="J28">
        <f>_xlfn.IFS(SUM(C28:E28)&lt;1,"",SUM(C28:E28)&gt;=1,SUM($C$6:E28))</f>
        <v>8606</v>
      </c>
      <c r="K28">
        <f>_xlfn.IFS(COUNT(C28:E28)&lt;1,"",COUNT($C$6:E28)&gt;=1,COUNT($C$6:E28))</f>
        <v>57</v>
      </c>
      <c r="L28">
        <f>_xlfn.IFS(COUNT(C28:E28)&lt;1,"",AND(COUNT($C$6:E28)&lt;=9,$C$4&gt;1),$C$4,COUNT(C28:E28)&gt;=1,M28)</f>
        <v>150</v>
      </c>
      <c r="M28">
        <f>IF(COUNT($C$6:E28)&gt;=1,TRUNC(SUM($C$6:E28)/COUNT($C$6:E28)),0)</f>
        <v>150</v>
      </c>
      <c r="N28">
        <f>IF(COUNT($C$6:E28)&lt;=6,0,TRUNC((230-M27)*0.9))</f>
        <v>72</v>
      </c>
      <c r="O28">
        <f>_xlfn.IFS(SUM(C28:E28)&lt;1,"",COUNT($C$6:E28)&gt;9,TRUNC((230-M27)*(0.9)),COUNT($C$6:E28)&lt;=9,0)</f>
        <v>72</v>
      </c>
      <c r="P28">
        <f>_xlfn.IFS(SUM(C28:E28)&lt;1,"",COUNT($C$6:E28)&gt;9,N28*3+H28,COUNT($C$6:E28)&lt;=9,0)</f>
        <v>695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232</v>
      </c>
      <c r="W28">
        <f>IF(COUNT(C28:E28)&lt;1,0,IF(COUNT($C$6:E28)&gt;9,D28+N28,0))</f>
        <v>250</v>
      </c>
      <c r="X28">
        <f>IF(COUNT(C28:E28)&lt;1,0,IF(COUNT($C$6:E28)&gt;9,E28+N28,0))</f>
        <v>213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175</v>
      </c>
      <c r="D29">
        <v>155</v>
      </c>
      <c r="E29">
        <v>162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492</v>
      </c>
      <c r="I29">
        <f t="shared" si="5"/>
        <v>164</v>
      </c>
      <c r="J29">
        <f>_xlfn.IFS(SUM(C29:E29)&lt;1,"",SUM(C29:E29)&gt;=1,SUM($C$6:E29))</f>
        <v>9098</v>
      </c>
      <c r="K29">
        <f>_xlfn.IFS(COUNT(C29:E29)&lt;1,"",COUNT($C$6:E29)&gt;=1,COUNT($C$6:E29))</f>
        <v>60</v>
      </c>
      <c r="L29">
        <f>_xlfn.IFS(COUNT(C29:E29)&lt;1,"",AND(COUNT($C$6:E29)&lt;=9,$C$4&gt;1),$C$4,COUNT(C29:E29)&gt;=1,M29)</f>
        <v>151</v>
      </c>
      <c r="M29">
        <f>IF(COUNT($C$6:E29)&gt;=1,TRUNC(SUM($C$6:E29)/COUNT($C$6:E29)),0)</f>
        <v>151</v>
      </c>
      <c r="N29">
        <f>IF(COUNT($C$6:E29)&lt;=6,0,TRUNC((230-M28)*0.9))</f>
        <v>72</v>
      </c>
      <c r="O29">
        <f>_xlfn.IFS(SUM(C29:E29)&lt;1,"",COUNT($C$6:E29)&gt;9,TRUNC((230-M28)*(0.9)),COUNT($C$6:E29)&lt;=9,0)</f>
        <v>72</v>
      </c>
      <c r="P29">
        <f>_xlfn.IFS(SUM(C29:E29)&lt;1,"",COUNT($C$6:E29)&gt;9,N29*3+H29,COUNT($C$6:E29)&lt;=9,0)</f>
        <v>708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247</v>
      </c>
      <c r="W29">
        <f>IF(COUNT(C29:E29)&lt;1,0,IF(COUNT($C$6:E29)&gt;9,D29+N29,0))</f>
        <v>227</v>
      </c>
      <c r="X29">
        <f>IF(COUNT(C29:E29)&lt;1,0,IF(COUNT($C$6:E29)&gt;9,E29+N29,0))</f>
        <v>234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140</v>
      </c>
      <c r="D30">
        <v>135</v>
      </c>
      <c r="E30">
        <v>138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413</v>
      </c>
      <c r="I30">
        <f t="shared" si="5"/>
        <v>137</v>
      </c>
      <c r="J30">
        <f>_xlfn.IFS(SUM(C30:E30)&lt;1,"",SUM(C30:E30)&gt;=1,SUM($C$6:E30))</f>
        <v>9511</v>
      </c>
      <c r="K30">
        <f>_xlfn.IFS(COUNT(C30:E30)&lt;1,"",COUNT($C$6:E30)&gt;=1,COUNT($C$6:E30))</f>
        <v>63</v>
      </c>
      <c r="L30">
        <f>_xlfn.IFS(COUNT(C30:E30)&lt;1,"",AND(COUNT($C$6:E30)&lt;=9,$C$4&gt;1),$C$4,COUNT(C30:E30)&gt;=1,M30)</f>
        <v>150</v>
      </c>
      <c r="M30">
        <f>IF(COUNT($C$6:E30)&gt;=1,TRUNC(SUM($C$6:E30)/COUNT($C$6:E30)),0)</f>
        <v>150</v>
      </c>
      <c r="N30">
        <f>IF(COUNT($C$6:E30)&lt;=6,0,TRUNC((230-M29)*0.9))</f>
        <v>71</v>
      </c>
      <c r="O30">
        <f>_xlfn.IFS(SUM(C30:E30)&lt;1,"",COUNT($C$6:E30)&gt;9,TRUNC((230-M29)*(0.9)),COUNT($C$6:E30)&lt;=9,0)</f>
        <v>71</v>
      </c>
      <c r="P30">
        <f>_xlfn.IFS(SUM(C30:E30)&lt;1,"",COUNT($C$6:E30)&gt;9,N30*3+H30,COUNT($C$6:E30)&lt;=9,0)</f>
        <v>626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211</v>
      </c>
      <c r="W30">
        <f>IF(COUNT(C30:E30)&lt;1,0,IF(COUNT($C$6:E30)&gt;9,D30+N30,0))</f>
        <v>206</v>
      </c>
      <c r="X30">
        <f>IF(COUNT(C30:E30)&lt;1,0,IF(COUNT($C$6:E30)&gt;9,E30+N30,0))</f>
        <v>209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143</v>
      </c>
      <c r="D31">
        <v>205</v>
      </c>
      <c r="E31">
        <v>133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481</v>
      </c>
      <c r="I31">
        <f t="shared" si="5"/>
        <v>160</v>
      </c>
      <c r="J31">
        <f>_xlfn.IFS(SUM(C31:E31)&lt;1,"",SUM(C31:E31)&gt;=1,SUM($C$6:E31))</f>
        <v>9992</v>
      </c>
      <c r="K31">
        <f>_xlfn.IFS(COUNT(C31:E31)&lt;1,"",COUNT($C$6:E31)&gt;=1,COUNT($C$6:E31))</f>
        <v>66</v>
      </c>
      <c r="L31">
        <f>_xlfn.IFS(COUNT(C31:E31)&lt;1,"",AND(COUNT($C$6:E31)&lt;=9,$C$4&gt;1),$C$4,COUNT(C31:E31)&gt;=1,M31)</f>
        <v>151</v>
      </c>
      <c r="M31">
        <f>IF(COUNT($C$6:E31)&gt;=1,TRUNC(SUM($C$6:E31)/COUNT($C$6:E31)),0)</f>
        <v>151</v>
      </c>
      <c r="N31">
        <f>IF(COUNT($C$6:E31)&lt;=6,0,TRUNC((230-M30)*0.9))</f>
        <v>72</v>
      </c>
      <c r="O31">
        <f>_xlfn.IFS(SUM(C31:E31)&lt;1,"",COUNT($C$6:E31)&gt;9,TRUNC((230-M30)*(0.9)),COUNT($C$6:E31)&lt;=9,0)</f>
        <v>72</v>
      </c>
      <c r="P31">
        <f>_xlfn.IFS(SUM(C31:E31)&lt;1,"",COUNT($C$6:E31)&gt;9,N31*3+H31,COUNT($C$6:E31)&lt;=9,0)</f>
        <v>697</v>
      </c>
      <c r="Q31" t="str">
        <f t="shared" si="1"/>
        <v xml:space="preserve"> </v>
      </c>
      <c r="R31">
        <f t="shared" si="2"/>
        <v>205</v>
      </c>
      <c r="S31" t="str">
        <f>IF(COUNT($C$6:E31)&gt;9,IF(P31=MAX($P$6:$P$35),P31," "),"")</f>
        <v xml:space="preserve"> </v>
      </c>
      <c r="T31">
        <f t="shared" si="3"/>
        <v>277</v>
      </c>
      <c r="V31">
        <f>IF(COUNT(C31:E31)&lt;1,0,IF(COUNT($C$6:E31)&gt;9,C31+N31,0))</f>
        <v>215</v>
      </c>
      <c r="W31">
        <f>IF(COUNT(C31:E31)&lt;1,0,IF(COUNT($C$6:E31)&gt;9,D31+N31,0))</f>
        <v>277</v>
      </c>
      <c r="X31">
        <f>IF(COUNT(C31:E31)&lt;1,0,IF(COUNT($C$6:E31)&gt;9,E31+N31,0))</f>
        <v>205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129</v>
      </c>
      <c r="D32">
        <v>116</v>
      </c>
      <c r="E32">
        <v>192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437</v>
      </c>
      <c r="I32">
        <f t="shared" si="5"/>
        <v>145</v>
      </c>
      <c r="J32">
        <f>_xlfn.IFS(SUM(C32:E32)&lt;1,"",SUM(C32:E32)&gt;=1,SUM($C$6:E32))</f>
        <v>10429</v>
      </c>
      <c r="K32">
        <f>_xlfn.IFS(COUNT(C32:E32)&lt;1,"",COUNT($C$6:E32)&gt;=1,COUNT($C$6:E32))</f>
        <v>69</v>
      </c>
      <c r="L32">
        <f>_xlfn.IFS(COUNT(C32:E32)&lt;1,"",AND(COUNT($C$6:E32)&lt;=9,$C$4&gt;1),$C$4,COUNT(C32:E32)&gt;=1,M32)</f>
        <v>151</v>
      </c>
      <c r="M32">
        <f>IF(COUNT($C$6:E32)&gt;=1,TRUNC(SUM($C$6:E32)/COUNT($C$6:E32)),0)</f>
        <v>151</v>
      </c>
      <c r="N32">
        <f>IF(COUNT($C$6:E32)&lt;=6,0,TRUNC((230-M31)*0.9))</f>
        <v>71</v>
      </c>
      <c r="O32">
        <f>_xlfn.IFS(SUM(C32:E32)&lt;1,"",COUNT($C$6:E32)&gt;9,TRUNC((230-M31)*(0.9)),COUNT($C$6:E32)&lt;=9,0)</f>
        <v>71</v>
      </c>
      <c r="P32">
        <f>_xlfn.IFS(SUM(C32:E32)&lt;1,"",COUNT($C$6:E32)&gt;9,N32*3+H32,COUNT($C$6:E32)&lt;=9,0)</f>
        <v>650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200</v>
      </c>
      <c r="W32">
        <f>IF(COUNT(C32:E32)&lt;1,0,IF(COUNT($C$6:E32)&gt;9,D32+N32,0))</f>
        <v>187</v>
      </c>
      <c r="X32">
        <f>IF(COUNT(C32:E32)&lt;1,0,IF(COUNT($C$6:E32)&gt;9,E32+N32,0))</f>
        <v>263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163</v>
      </c>
      <c r="D33">
        <v>151</v>
      </c>
      <c r="E33">
        <v>151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465</v>
      </c>
      <c r="I33">
        <f t="shared" si="5"/>
        <v>155</v>
      </c>
      <c r="J33">
        <f>_xlfn.IFS(SUM(C33:E33)&lt;1,"",SUM(C33:E33)&gt;=1,SUM($C$6:E33))</f>
        <v>10894</v>
      </c>
      <c r="K33">
        <f>_xlfn.IFS(COUNT(C33:E33)&lt;1,"",COUNT($C$6:E33)&gt;=1,COUNT($C$6:E33))</f>
        <v>72</v>
      </c>
      <c r="L33">
        <f>_xlfn.IFS(COUNT(C33:E33)&lt;1,"",AND(COUNT($C$6:E33)&lt;=9,$C$4&gt;1),$C$4,COUNT(C33:E33)&gt;=1,M33)</f>
        <v>151</v>
      </c>
      <c r="M33">
        <f>IF(COUNT($C$6:E33)&gt;=1,TRUNC(SUM($C$6:E33)/COUNT($C$6:E33)),0)</f>
        <v>151</v>
      </c>
      <c r="N33">
        <f>IF(COUNT($C$6:E33)&lt;=6,0,TRUNC((230-M32)*0.9))</f>
        <v>71</v>
      </c>
      <c r="O33">
        <f>_xlfn.IFS(SUM(C33:E33)&lt;1,"",COUNT($C$6:E33)&gt;9,TRUNC((230-M32)*(0.9)),COUNT($C$6:E33)&lt;=9,0)</f>
        <v>71</v>
      </c>
      <c r="P33">
        <f>_xlfn.IFS(SUM(C33:E33)&lt;1,"",COUNT($C$6:E33)&gt;9,N33*3+H33,COUNT($C$6:E33)&lt;=9,0)</f>
        <v>678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234</v>
      </c>
      <c r="W33">
        <f>IF(COUNT(C33:E33)&lt;1,0,IF(COUNT($C$6:E33)&gt;9,D33+N33,0))</f>
        <v>222</v>
      </c>
      <c r="X33">
        <f>IF(COUNT(C33:E33)&lt;1,0,IF(COUNT($C$6:E33)&gt;9,E33+N33,0))</f>
        <v>222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152</v>
      </c>
      <c r="D34">
        <v>125</v>
      </c>
      <c r="E34">
        <v>112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389</v>
      </c>
      <c r="I34">
        <f t="shared" si="5"/>
        <v>129</v>
      </c>
      <c r="J34">
        <f>_xlfn.IFS(SUM(C34:E34)&lt;1,"",SUM(C34:E34)&gt;=1,SUM($C$6:E34))</f>
        <v>11283</v>
      </c>
      <c r="K34">
        <f>_xlfn.IFS(COUNT(C34:E34)&lt;1,"",COUNT($C$6:E34)&gt;=1,COUNT($C$6:E34))</f>
        <v>75</v>
      </c>
      <c r="L34">
        <f>_xlfn.IFS(COUNT(C34:E34)&lt;1,"",AND(COUNT($C$6:E34)&lt;=9,$C$4&gt;1),$C$4,COUNT(C34:E34)&gt;=1,M34)</f>
        <v>150</v>
      </c>
      <c r="M34">
        <f>IF(COUNT($C$6:E34)&gt;=1,TRUNC(SUM($C$6:E34)/COUNT($C$6:E34)),0)</f>
        <v>150</v>
      </c>
      <c r="N34">
        <f>IF(COUNT($C$6:E34)&lt;=6,0,TRUNC((230-M33)*0.9))</f>
        <v>71</v>
      </c>
      <c r="O34">
        <f>_xlfn.IFS(SUM(C34:E34)&lt;1,"",COUNT($C$6:E34)&gt;9,TRUNC((230-M33)*(0.9)),COUNT($C$6:E34)&lt;=9,0)</f>
        <v>71</v>
      </c>
      <c r="P34">
        <f>_xlfn.IFS(SUM(C34:E34)&lt;1,"",COUNT($C$6:E34)&gt;9,N34*3+H34,COUNT($C$6:E34)&lt;=9,0)</f>
        <v>602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223</v>
      </c>
      <c r="W34">
        <f>IF(COUNT(C34:E34)&lt;1,0,IF(COUNT($C$6:E34)&gt;9,D34+N34,0))</f>
        <v>196</v>
      </c>
      <c r="X34">
        <f>IF(COUNT(C34:E34)&lt;1,0,IF(COUNT($C$6:E34)&gt;9,E34+N34,0))</f>
        <v>183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181</v>
      </c>
      <c r="D35">
        <v>123</v>
      </c>
      <c r="E35">
        <v>200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504</v>
      </c>
      <c r="I35">
        <f t="shared" si="5"/>
        <v>168</v>
      </c>
      <c r="J35">
        <f>_xlfn.IFS(SUM(C35:E35)&lt;1,"",SUM(C35:E35)&gt;=1,SUM($C$6:E35))</f>
        <v>11787</v>
      </c>
      <c r="K35">
        <f>_xlfn.IFS(COUNT(C35:E35)&lt;1,"",COUNT($C$6:E35)&gt;=1,COUNT($C$6:E35))</f>
        <v>78</v>
      </c>
      <c r="L35">
        <f>_xlfn.IFS(COUNT(C35:E35)&lt;1,"",AND(COUNT($C$6:E35)&lt;=9,$C$4&gt;1),$C$4,COUNT(C35:E35)&gt;=1,M35)</f>
        <v>151</v>
      </c>
      <c r="M35">
        <f>IF(COUNT($C$6:E35)&gt;=1,TRUNC(SUM($C$6:E35)/COUNT($C$6:E35)),0)</f>
        <v>151</v>
      </c>
      <c r="N35">
        <f>IF(COUNT($C$6:E35)&lt;=6,0,TRUNC((230-M34)*0.9))</f>
        <v>72</v>
      </c>
      <c r="O35">
        <f>_xlfn.IFS(SUM(C35:E35)&lt;1,"",COUNT($C$6:E35)&gt;9,TRUNC((230-M34)*(0.9)),COUNT($C$6:E35)&lt;=9,0)</f>
        <v>72</v>
      </c>
      <c r="P35">
        <f>_xlfn.IFS(SUM(C35:E35)&lt;1,"",COUNT($C$6:E35)&gt;9,N35*3+H35,COUNT($C$6:E35)&lt;=9,0)</f>
        <v>720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253</v>
      </c>
      <c r="W35">
        <f>IF(COUNT(C35:E35)&lt;1,0,IF(COUNT($C$6:E35)&gt;9,D35+N35,0))</f>
        <v>195</v>
      </c>
      <c r="X35">
        <f>IF(COUNT(C35:E35)&lt;1,0,IF(COUNT($C$6:E35)&gt;9,E35+N35,0))</f>
        <v>272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149.5</v>
      </c>
      <c r="D36" s="2">
        <f>(IF(COUNT(D6:D35)=0," ",(SUM(D6:D35))/COUNT(D6:D35)))</f>
        <v>151.30769230769232</v>
      </c>
      <c r="E36" s="2">
        <f>(IF(COUNT(E6:E35)=0," ",(SUM(E6:E35))/COUNT(E6:E35)))</f>
        <v>152.53846153846155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EA8D-C338-40EA-99EF-CC3C812A4FE1}">
  <sheetPr codeName="Sheet57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87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164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205</v>
      </c>
      <c r="W5">
        <f>MAX(V6:X35)</f>
        <v>271</v>
      </c>
    </row>
    <row r="6" spans="1:29" x14ac:dyDescent="0.2">
      <c r="A6" t="s">
        <v>7</v>
      </c>
      <c r="B6" s="7">
        <f>Calendar!B6</f>
        <v>43348</v>
      </c>
      <c r="C6">
        <v>175</v>
      </c>
      <c r="D6">
        <v>138</v>
      </c>
      <c r="E6">
        <v>195</v>
      </c>
      <c r="H6">
        <f t="shared" ref="H6:H35" si="0">IF(COUNT(C6:E6)&lt;1," ",SUM(C6:E6))</f>
        <v>508</v>
      </c>
      <c r="I6">
        <f>IF(COUNT(C6:E6)&lt;1," ",TRUNC(H6/COUNT(C6:E6)))</f>
        <v>169</v>
      </c>
      <c r="J6">
        <f>_xlfn.IFS(SUM(C6:E6)&lt;1,"",SUM(C6:E6)&gt;=1,SUM($C$6:E6))</f>
        <v>508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164</v>
      </c>
      <c r="M6">
        <f>IF(COUNT($C$6:E6)&gt;=1,TRUNC(SUM($C$6:E6)/COUNT($C$6:E6)),0)</f>
        <v>169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135</v>
      </c>
      <c r="D7">
        <v>158</v>
      </c>
      <c r="E7">
        <v>140</v>
      </c>
      <c r="H7">
        <f t="shared" si="0"/>
        <v>433</v>
      </c>
      <c r="I7">
        <f t="shared" ref="I7:I35" si="5">IF(COUNT(C7:E7)&lt;1," ",TRUNC(H7/COUNT(C7:E7)))</f>
        <v>144</v>
      </c>
      <c r="J7">
        <f>_xlfn.IFS(SUM(C7:E7)&lt;1,"",SUM(C7:E7)&gt;=1,SUM($C$6:E7))</f>
        <v>941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164</v>
      </c>
      <c r="M7">
        <f>IF(COUNT($C$6:E7)&gt;=1,TRUNC(SUM($C$6:E7)/COUNT($C$6:E7)),0)</f>
        <v>156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194</v>
      </c>
      <c r="D8">
        <v>168</v>
      </c>
      <c r="E8">
        <v>183</v>
      </c>
      <c r="H8">
        <f t="shared" si="0"/>
        <v>545</v>
      </c>
      <c r="I8">
        <f t="shared" si="5"/>
        <v>181</v>
      </c>
      <c r="J8">
        <f>_xlfn.IFS(SUM(C8:E8)&lt;1,"",SUM(C8:E8)&gt;=1,SUM($C$6:E8))</f>
        <v>1486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164</v>
      </c>
      <c r="M8">
        <f>IF(COUNT($C$6:E8)&gt;=1,TRUNC(SUM($C$6:E8)/COUNT($C$6:E8)),0)</f>
        <v>165</v>
      </c>
      <c r="N8">
        <f>IF(COUNT($C$6:E8)&lt;=6,0,TRUNC((230-M7)*0.9))</f>
        <v>66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>
        <f t="shared" si="1"/>
        <v>545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129</v>
      </c>
      <c r="D9">
        <v>150</v>
      </c>
      <c r="E9">
        <v>147</v>
      </c>
      <c r="H9">
        <f t="shared" si="0"/>
        <v>426</v>
      </c>
      <c r="I9">
        <f t="shared" si="5"/>
        <v>142</v>
      </c>
      <c r="J9">
        <f>_xlfn.IFS(SUM(C9:E9)&lt;1,"",SUM(C9:E9)&gt;=1,SUM($C$6:E9))</f>
        <v>1912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159</v>
      </c>
      <c r="M9">
        <f>IF(COUNT($C$6:E9)&gt;=1,TRUNC(SUM($C$6:E9)/COUNT($C$6:E9)),0)</f>
        <v>159</v>
      </c>
      <c r="N9">
        <f>IF(COUNT($C$6:E9)&lt;=6,0,TRUNC((230-M8)*0.9))</f>
        <v>58</v>
      </c>
      <c r="O9">
        <f>_xlfn.IFS(SUM(C9:E9)&lt;1,"",COUNT($C$6:E9)&gt;9,TRUNC((230-M8)*(0.9)),COUNT($C$6:E9)&lt;=9,0)</f>
        <v>58</v>
      </c>
      <c r="P9">
        <f>_xlfn.IFS(SUM(C9:E9)&lt;1,"",COUNT($C$6:E9)&gt;9,N9*3+H9,COUNT($C$6:E9)&lt;=9,0)</f>
        <v>600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187</v>
      </c>
      <c r="W9">
        <f>IF(COUNT(C9:E9)&lt;1,0,IF(COUNT($C$6:E9)&gt;9,D9+N9,0))</f>
        <v>208</v>
      </c>
      <c r="X9">
        <f>IF(COUNT(C9:E9)&lt;1,0,IF(COUNT($C$6:E9)&gt;9,E9+N9,0))</f>
        <v>205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181</v>
      </c>
      <c r="D10">
        <v>111</v>
      </c>
      <c r="E10">
        <v>170</v>
      </c>
      <c r="F10" t="str">
        <f>IF(COUNT(C10:E10)&lt;1," ",IF(AND(C10&gt;M9,D10&gt;M9,E10&gt;M9,COUNT($C$6:E9)&gt;=12),"*"," "))</f>
        <v xml:space="preserve"> </v>
      </c>
      <c r="H10">
        <f t="shared" si="0"/>
        <v>462</v>
      </c>
      <c r="I10">
        <f t="shared" si="5"/>
        <v>154</v>
      </c>
      <c r="J10">
        <f>_xlfn.IFS(SUM(C10:E10)&lt;1,"",SUM(C10:E10)&gt;=1,SUM($C$6:E10))</f>
        <v>2374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158</v>
      </c>
      <c r="M10">
        <f>IF(COUNT($C$6:E10)&gt;=1,TRUNC(SUM($C$6:E10)/COUNT($C$6:E10)),0)</f>
        <v>158</v>
      </c>
      <c r="N10">
        <f>IF(COUNT($C$6:E10)&lt;=6,0,TRUNC((230-M9)*0.9))</f>
        <v>63</v>
      </c>
      <c r="O10">
        <f>_xlfn.IFS(SUM(C10:E10)&lt;1,"",COUNT($C$6:E10)&gt;9,TRUNC((230-M9)*(0.9)),COUNT($C$6:E10)&lt;=9,0)</f>
        <v>63</v>
      </c>
      <c r="P10">
        <f>_xlfn.IFS(SUM(C10:E10)&lt;1,"",COUNT($C$6:E10)&gt;9,N10*3+H10,COUNT($C$6:E10)&lt;=9,0)</f>
        <v>651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244</v>
      </c>
      <c r="W10">
        <f>IF(COUNT(C10:E10)&lt;1,0,IF(COUNT($C$6:E10)&gt;9,D10+N10,0))</f>
        <v>174</v>
      </c>
      <c r="X10">
        <f>IF(COUNT(C10:E10)&lt;1,0,IF(COUNT($C$6:E10)&gt;9,E10+N10,0))</f>
        <v>233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141</v>
      </c>
      <c r="D11">
        <v>164</v>
      </c>
      <c r="E11">
        <v>149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454</v>
      </c>
      <c r="I11">
        <f t="shared" si="5"/>
        <v>151</v>
      </c>
      <c r="J11">
        <f>_xlfn.IFS(SUM(C11:E11)&lt;1,"",SUM(C11:E11)&gt;=1,SUM($C$6:E11))</f>
        <v>2828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157</v>
      </c>
      <c r="M11">
        <f>IF(COUNT($C$6:E11)&gt;=1,TRUNC(SUM($C$6:E11)/COUNT($C$6:E11)),0)</f>
        <v>157</v>
      </c>
      <c r="N11">
        <f>IF(COUNT($C$6:E11)&lt;=6,0,TRUNC((230-M10)*0.9))</f>
        <v>64</v>
      </c>
      <c r="O11">
        <f>_xlfn.IFS(SUM(C11:E11)&lt;1,"",COUNT($C$6:E11)&gt;9,TRUNC((230-M10)*(0.9)),COUNT($C$6:E11)&lt;=9,0)</f>
        <v>64</v>
      </c>
      <c r="P11">
        <f>_xlfn.IFS(SUM(C11:E11)&lt;1,"",COUNT($C$6:E11)&gt;9,N11*3+H11,COUNT($C$6:E11)&lt;=9,0)</f>
        <v>646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205</v>
      </c>
      <c r="W11">
        <f>IF(COUNT(C11:E11)&lt;1,0,IF(COUNT($C$6:E11)&gt;9,D11+N11,0))</f>
        <v>228</v>
      </c>
      <c r="X11">
        <f>IF(COUNT(C11:E11)&lt;1,0,IF(COUNT($C$6:E11)&gt;9,E11+N11,0))</f>
        <v>213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154</v>
      </c>
      <c r="D12">
        <v>188</v>
      </c>
      <c r="E12">
        <v>154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496</v>
      </c>
      <c r="I12">
        <f t="shared" si="5"/>
        <v>165</v>
      </c>
      <c r="J12">
        <f>_xlfn.IFS(SUM(C12:E12)&lt;1,"",SUM(C12:E12)&gt;=1,SUM($C$6:E12))</f>
        <v>3324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158</v>
      </c>
      <c r="M12">
        <f>IF(COUNT($C$6:E12)&gt;=1,TRUNC(SUM($C$6:E12)/COUNT($C$6:E12)),0)</f>
        <v>158</v>
      </c>
      <c r="N12">
        <f>IF(COUNT($C$6:E12)&lt;=6,0,TRUNC((230-M11)*0.9))</f>
        <v>65</v>
      </c>
      <c r="O12">
        <f>_xlfn.IFS(SUM(C12:E12)&lt;1,"",COUNT($C$6:E12)&gt;9,TRUNC((230-M11)*(0.9)),COUNT($C$6:E12)&lt;=9,0)</f>
        <v>65</v>
      </c>
      <c r="P12">
        <f>_xlfn.IFS(SUM(C12:E12)&lt;1,"",COUNT($C$6:E12)&gt;9,N12*3+H12,COUNT($C$6:E12)&lt;=9,0)</f>
        <v>691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219</v>
      </c>
      <c r="W12">
        <f>IF(COUNT(C12:E12)&lt;1,0,IF(COUNT($C$6:E12)&gt;9,D12+N12,0))</f>
        <v>253</v>
      </c>
      <c r="X12">
        <f>IF(COUNT(C12:E12)&lt;1,0,IF(COUNT($C$6:E12)&gt;9,E12+N12,0))</f>
        <v>219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141</v>
      </c>
      <c r="D13">
        <v>197</v>
      </c>
      <c r="E13">
        <v>191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529</v>
      </c>
      <c r="I13">
        <f t="shared" si="5"/>
        <v>176</v>
      </c>
      <c r="J13">
        <f>_xlfn.IFS(SUM(C13:E13)&lt;1,"",SUM(C13:E13)&gt;=1,SUM($C$6:E13))</f>
        <v>3853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160</v>
      </c>
      <c r="M13">
        <f>IF(COUNT($C$6:E13)&gt;=1,TRUNC(SUM($C$6:E13)/COUNT($C$6:E13)),0)</f>
        <v>160</v>
      </c>
      <c r="N13">
        <f>IF(COUNT($C$6:E13)&lt;=6,0,TRUNC((230-M12)*0.9))</f>
        <v>64</v>
      </c>
      <c r="O13">
        <f>_xlfn.IFS(SUM(C13:E13)&lt;1,"",COUNT($C$6:E13)&gt;9,TRUNC((230-M12)*(0.9)),COUNT($C$6:E13)&lt;=9,0)</f>
        <v>64</v>
      </c>
      <c r="P13">
        <f>_xlfn.IFS(SUM(C13:E13)&lt;1,"",COUNT($C$6:E13)&gt;9,N13*3+H13,COUNT($C$6:E13)&lt;=9,0)</f>
        <v>721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205</v>
      </c>
      <c r="W13">
        <f>IF(COUNT(C13:E13)&lt;1,0,IF(COUNT($C$6:E13)&gt;9,D13+N13,0))</f>
        <v>261</v>
      </c>
      <c r="X13">
        <f>IF(COUNT(C13:E13)&lt;1,0,IF(COUNT($C$6:E13)&gt;9,E13+N13,0))</f>
        <v>255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160</v>
      </c>
      <c r="D14">
        <v>133</v>
      </c>
      <c r="E14">
        <v>114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407</v>
      </c>
      <c r="I14">
        <f t="shared" si="5"/>
        <v>135</v>
      </c>
      <c r="J14">
        <f>_xlfn.IFS(SUM(C14:E14)&lt;1,"",SUM(C14:E14)&gt;=1,SUM($C$6:E14))</f>
        <v>4260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157</v>
      </c>
      <c r="M14">
        <f>IF(COUNT($C$6:E14)&gt;=1,TRUNC(SUM($C$6:E14)/COUNT($C$6:E14)),0)</f>
        <v>157</v>
      </c>
      <c r="N14">
        <f>IF(COUNT($C$6:E14)&lt;=6,0,TRUNC((230-M13)*0.9))</f>
        <v>63</v>
      </c>
      <c r="O14">
        <f>_xlfn.IFS(SUM(C14:E14)&lt;1,"",COUNT($C$6:E14)&gt;9,TRUNC((230-M13)*(0.9)),COUNT($C$6:E14)&lt;=9,0)</f>
        <v>63</v>
      </c>
      <c r="P14">
        <f>_xlfn.IFS(SUM(C14:E14)&lt;1,"",COUNT($C$6:E14)&gt;9,N14*3+H14,COUNT($C$6:E14)&lt;=9,0)</f>
        <v>596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223</v>
      </c>
      <c r="W14">
        <f>IF(COUNT(C14:E14)&lt;1,0,IF(COUNT($C$6:E14)&gt;9,D14+N14,0))</f>
        <v>196</v>
      </c>
      <c r="X14">
        <f>IF(COUNT(C14:E14)&lt;1,0,IF(COUNT($C$6:E14)&gt;9,E14+N14,0))</f>
        <v>177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131</v>
      </c>
      <c r="D15">
        <v>143</v>
      </c>
      <c r="E15">
        <v>145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419</v>
      </c>
      <c r="I15">
        <f t="shared" si="5"/>
        <v>139</v>
      </c>
      <c r="J15">
        <f>_xlfn.IFS(SUM(C15:E15)&lt;1,"",SUM(C15:E15)&gt;=1,SUM($C$6:E15))</f>
        <v>4679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155</v>
      </c>
      <c r="M15">
        <f>IF(COUNT($C$6:E15)&gt;=1,TRUNC(SUM($C$6:E15)/COUNT($C$6:E15)),0)</f>
        <v>155</v>
      </c>
      <c r="N15">
        <f>IF(COUNT($C$6:E15)&lt;=6,0,TRUNC((230-M14)*0.9))</f>
        <v>65</v>
      </c>
      <c r="O15">
        <f>_xlfn.IFS(SUM(C15:E15)&lt;1,"",COUNT($C$6:E15)&gt;9,TRUNC((230-M14)*(0.9)),COUNT($C$6:E15)&lt;=9,0)</f>
        <v>65</v>
      </c>
      <c r="P15">
        <f>_xlfn.IFS(SUM(C15:E15)&lt;1,"",COUNT($C$6:E15)&gt;9,N15*3+H15,COUNT($C$6:E15)&lt;=9,0)</f>
        <v>614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196</v>
      </c>
      <c r="W15">
        <f>IF(COUNT(C15:E15)&lt;1,0,IF(COUNT($C$6:E15)&gt;9,D15+N15,0))</f>
        <v>208</v>
      </c>
      <c r="X15">
        <f>IF(COUNT(C15:E15)&lt;1,0,IF(COUNT($C$6:E15)&gt;9,E15+N15,0))</f>
        <v>210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202</v>
      </c>
      <c r="D16">
        <v>130</v>
      </c>
      <c r="E16">
        <v>178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510</v>
      </c>
      <c r="I16">
        <f t="shared" si="5"/>
        <v>170</v>
      </c>
      <c r="J16">
        <f>_xlfn.IFS(SUM(C16:E16)&lt;1,"",SUM(C16:E16)&gt;=1,SUM($C$6:E16))</f>
        <v>5189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157</v>
      </c>
      <c r="M16">
        <f>IF(COUNT($C$6:E16)&gt;=1,TRUNC(SUM($C$6:E16)/COUNT($C$6:E16)),0)</f>
        <v>157</v>
      </c>
      <c r="N16">
        <f>IF(COUNT($C$6:E16)&lt;=6,0,TRUNC((230-M15)*0.9))</f>
        <v>67</v>
      </c>
      <c r="O16">
        <f>_xlfn.IFS(SUM(C16:E16)&lt;1,"",COUNT($C$6:E16)&gt;9,TRUNC((230-M15)*(0.9)),COUNT($C$6:E16)&lt;=9,0)</f>
        <v>67</v>
      </c>
      <c r="P16">
        <f>_xlfn.IFS(SUM(C16:E16)&lt;1,"",COUNT($C$6:E16)&gt;9,N16*3+H16,COUNT($C$6:E16)&lt;=9,0)</f>
        <v>711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269</v>
      </c>
      <c r="W16">
        <f>IF(COUNT(C16:E16)&lt;1,0,IF(COUNT($C$6:E16)&gt;9,D16+N16,0))</f>
        <v>197</v>
      </c>
      <c r="X16">
        <f>IF(COUNT(C16:E16)&lt;1,0,IF(COUNT($C$6:E16)&gt;9,E16+N16,0))</f>
        <v>245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176</v>
      </c>
      <c r="D17">
        <v>160</v>
      </c>
      <c r="E17">
        <v>137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473</v>
      </c>
      <c r="I17">
        <f t="shared" si="5"/>
        <v>157</v>
      </c>
      <c r="J17">
        <f>_xlfn.IFS(SUM(C17:E17)&lt;1,"",SUM(C17:E17)&gt;=1,SUM($C$6:E17))</f>
        <v>5662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157</v>
      </c>
      <c r="M17">
        <f>IF(COUNT($C$6:E17)&gt;=1,TRUNC(SUM($C$6:E17)/COUNT($C$6:E17)),0)</f>
        <v>157</v>
      </c>
      <c r="N17">
        <f>IF(COUNT($C$6:E17)&lt;=6,0,TRUNC((230-M16)*0.9))</f>
        <v>65</v>
      </c>
      <c r="O17">
        <f>_xlfn.IFS(SUM(C17:E17)&lt;1,"",COUNT($C$6:E17)&gt;9,TRUNC((230-M16)*(0.9)),COUNT($C$6:E17)&lt;=9,0)</f>
        <v>65</v>
      </c>
      <c r="P17">
        <f>_xlfn.IFS(SUM(C17:E17)&lt;1,"",COUNT($C$6:E17)&gt;9,N17*3+H17,COUNT($C$6:E17)&lt;=9,0)</f>
        <v>668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241</v>
      </c>
      <c r="W17">
        <f>IF(COUNT(C17:E17)&lt;1,0,IF(COUNT($C$6:E17)&gt;9,D17+N17,0))</f>
        <v>225</v>
      </c>
      <c r="X17">
        <f>IF(COUNT(C17:E17)&lt;1,0,IF(COUNT($C$6:E17)&gt;9,E17+N17,0))</f>
        <v>202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147</v>
      </c>
      <c r="D18">
        <v>146</v>
      </c>
      <c r="E18">
        <v>154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447</v>
      </c>
      <c r="I18">
        <f t="shared" si="5"/>
        <v>149</v>
      </c>
      <c r="J18">
        <f>_xlfn.IFS(SUM(C18:E18)&lt;1,"",SUM(C18:E18)&gt;=1,SUM($C$6:E18))</f>
        <v>6109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156</v>
      </c>
      <c r="M18">
        <f>IF(COUNT($C$6:E18)&gt;=1,TRUNC(SUM($C$6:E18)/COUNT($C$6:E18)),0)</f>
        <v>156</v>
      </c>
      <c r="N18">
        <f>IF(COUNT($C$6:E18)&lt;=6,0,TRUNC((230-M17)*0.9))</f>
        <v>65</v>
      </c>
      <c r="O18">
        <f>_xlfn.IFS(SUM(C18:E18)&lt;1,"",COUNT($C$6:E18)&gt;9,TRUNC((230-M17)*(0.9)),COUNT($C$6:E18)&lt;=9,0)</f>
        <v>65</v>
      </c>
      <c r="P18">
        <f>_xlfn.IFS(SUM(C18:E18)&lt;1,"",COUNT($C$6:E18)&gt;9,N18*3+H18,COUNT($C$6:E18)&lt;=9,0)</f>
        <v>642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212</v>
      </c>
      <c r="W18">
        <f>IF(COUNT(C18:E18)&lt;1,0,IF(COUNT($C$6:E18)&gt;9,D18+N18,0))</f>
        <v>211</v>
      </c>
      <c r="X18">
        <f>IF(COUNT(C18:E18)&lt;1,0,IF(COUNT($C$6:E18)&gt;9,E18+N18,0))</f>
        <v>219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156</v>
      </c>
      <c r="N19">
        <f>IF(COUNT($C$6:E19)&lt;=6,0,TRUNC((230-M18)*0.9))</f>
        <v>66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127</v>
      </c>
      <c r="D20">
        <v>205</v>
      </c>
      <c r="E20">
        <v>158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490</v>
      </c>
      <c r="I20">
        <f t="shared" si="5"/>
        <v>163</v>
      </c>
      <c r="J20">
        <f>_xlfn.IFS(SUM(C20:E20)&lt;1,"",SUM(C20:E20)&gt;=1,SUM($C$6:E20))</f>
        <v>6599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157</v>
      </c>
      <c r="M20">
        <f>IF(COUNT($C$6:E20)&gt;=1,TRUNC(SUM($C$6:E20)/COUNT($C$6:E20)),0)</f>
        <v>157</v>
      </c>
      <c r="N20">
        <f>IF(COUNT($C$6:E20)&lt;=6,0,TRUNC((230-M19)*0.9))</f>
        <v>66</v>
      </c>
      <c r="O20">
        <f>_xlfn.IFS(SUM(C20:E20)&lt;1,"",COUNT($C$6:E20)&gt;9,TRUNC((230-M19)*(0.9)),COUNT($C$6:E20)&lt;=9,0)</f>
        <v>66</v>
      </c>
      <c r="P20">
        <f>_xlfn.IFS(SUM(C20:E20)&lt;1,"",COUNT($C$6:E20)&gt;9,N20*3+H20,COUNT($C$6:E20)&lt;=9,0)</f>
        <v>688</v>
      </c>
      <c r="Q20" t="str">
        <f t="shared" si="1"/>
        <v xml:space="preserve"> </v>
      </c>
      <c r="R20">
        <f t="shared" si="2"/>
        <v>205</v>
      </c>
      <c r="S20" t="str">
        <f>IF(COUNT($C$6:E20)&gt;9,IF(P20=MAX($P$6:$P$35),P20," "),"")</f>
        <v xml:space="preserve"> </v>
      </c>
      <c r="T20">
        <f t="shared" si="3"/>
        <v>271</v>
      </c>
      <c r="V20">
        <f>IF(COUNT(C20:E20)&lt;1,0,IF(COUNT($C$6:E20)&gt;9,C20+N20,0))</f>
        <v>193</v>
      </c>
      <c r="W20">
        <f>IF(COUNT(C20:E20)&lt;1,0,IF(COUNT($C$6:E20)&gt;9,D20+N20,0))</f>
        <v>271</v>
      </c>
      <c r="X20">
        <f>IF(COUNT(C20:E20)&lt;1,0,IF(COUNT($C$6:E20)&gt;9,E20+N20,0))</f>
        <v>224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157</v>
      </c>
      <c r="N21">
        <f>IF(COUNT($C$6:E21)&lt;=6,0,TRUNC((230-M20)*0.9))</f>
        <v>65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161</v>
      </c>
      <c r="D22">
        <v>178</v>
      </c>
      <c r="E22">
        <v>144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483</v>
      </c>
      <c r="I22">
        <f t="shared" si="5"/>
        <v>161</v>
      </c>
      <c r="J22">
        <f>_xlfn.IFS(SUM(C22:E22)&lt;1,"",SUM(C22:E22)&gt;=1,SUM($C$6:E22))</f>
        <v>7082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157</v>
      </c>
      <c r="M22">
        <f>IF(COUNT($C$6:E22)&gt;=1,TRUNC(SUM($C$6:E22)/COUNT($C$6:E22)),0)</f>
        <v>157</v>
      </c>
      <c r="N22">
        <f>IF(COUNT($C$6:E22)&lt;=6,0,TRUNC((230-M21)*0.9))</f>
        <v>65</v>
      </c>
      <c r="O22">
        <f>_xlfn.IFS(SUM(C22:E22)&lt;1,"",COUNT($C$6:E22)&gt;9,TRUNC((230-M21)*(0.9)),COUNT($C$6:E22)&lt;=9,0)</f>
        <v>65</v>
      </c>
      <c r="P22">
        <f>_xlfn.IFS(SUM(C22:E22)&lt;1,"",COUNT($C$6:E22)&gt;9,N22*3+H22,COUNT($C$6:E22)&lt;=9,0)</f>
        <v>678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226</v>
      </c>
      <c r="W22">
        <f>IF(COUNT(C22:E22)&lt;1,0,IF(COUNT($C$6:E22)&gt;9,D22+N22,0))</f>
        <v>243</v>
      </c>
      <c r="X22">
        <f>IF(COUNT(C22:E22)&lt;1,0,IF(COUNT($C$6:E22)&gt;9,E22+N22,0))</f>
        <v>209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127</v>
      </c>
      <c r="D23">
        <v>180</v>
      </c>
      <c r="E23">
        <v>165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472</v>
      </c>
      <c r="I23">
        <f t="shared" si="5"/>
        <v>157</v>
      </c>
      <c r="J23">
        <f>_xlfn.IFS(SUM(C23:E23)&lt;1,"",SUM(C23:E23)&gt;=1,SUM($C$6:E23))</f>
        <v>7554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157</v>
      </c>
      <c r="M23">
        <f>IF(COUNT($C$6:E23)&gt;=1,TRUNC(SUM($C$6:E23)/COUNT($C$6:E23)),0)</f>
        <v>157</v>
      </c>
      <c r="N23">
        <f>IF(COUNT($C$6:E23)&lt;=6,0,TRUNC((230-M22)*0.9))</f>
        <v>65</v>
      </c>
      <c r="O23">
        <f>_xlfn.IFS(SUM(C23:E23)&lt;1,"",COUNT($C$6:E23)&gt;9,TRUNC((230-M22)*(0.9)),COUNT($C$6:E23)&lt;=9,0)</f>
        <v>65</v>
      </c>
      <c r="P23">
        <f>_xlfn.IFS(SUM(C23:E23)&lt;1,"",COUNT($C$6:E23)&gt;9,N23*3+H23,COUNT($C$6:E23)&lt;=9,0)</f>
        <v>667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192</v>
      </c>
      <c r="W23">
        <f>IF(COUNT(C23:E23)&lt;1,0,IF(COUNT($C$6:E23)&gt;9,D23+N23,0))</f>
        <v>245</v>
      </c>
      <c r="X23">
        <f>IF(COUNT(C23:E23)&lt;1,0,IF(COUNT($C$6:E23)&gt;9,E23+N23,0))</f>
        <v>230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158</v>
      </c>
      <c r="D24">
        <v>170</v>
      </c>
      <c r="E24">
        <v>155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483</v>
      </c>
      <c r="I24">
        <f t="shared" si="5"/>
        <v>161</v>
      </c>
      <c r="J24">
        <f>_xlfn.IFS(SUM(C24:E24)&lt;1,"",SUM(C24:E24)&gt;=1,SUM($C$6:E24))</f>
        <v>8037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157</v>
      </c>
      <c r="M24">
        <f>IF(COUNT($C$6:E24)&gt;=1,TRUNC(SUM($C$6:E24)/COUNT($C$6:E24)),0)</f>
        <v>157</v>
      </c>
      <c r="N24">
        <f>IF(COUNT($C$6:E24)&lt;=6,0,TRUNC((230-M23)*0.9))</f>
        <v>65</v>
      </c>
      <c r="O24">
        <f>_xlfn.IFS(SUM(C24:E24)&lt;1,"",COUNT($C$6:E24)&gt;9,TRUNC((230-M23)*(0.9)),COUNT($C$6:E24)&lt;=9,0)</f>
        <v>65</v>
      </c>
      <c r="P24">
        <f>_xlfn.IFS(SUM(C24:E24)&lt;1,"",COUNT($C$6:E24)&gt;9,N24*3+H24,COUNT($C$6:E24)&lt;=9,0)</f>
        <v>678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223</v>
      </c>
      <c r="W24">
        <f>IF(COUNT(C24:E24)&lt;1,0,IF(COUNT($C$6:E24)&gt;9,D24+N24,0))</f>
        <v>235</v>
      </c>
      <c r="X24">
        <f>IF(COUNT(C24:E24)&lt;1,0,IF(COUNT($C$6:E24)&gt;9,E24+N24,0))</f>
        <v>220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170</v>
      </c>
      <c r="D25">
        <v>156</v>
      </c>
      <c r="E25">
        <v>171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497</v>
      </c>
      <c r="I25">
        <f t="shared" si="5"/>
        <v>165</v>
      </c>
      <c r="J25">
        <f>_xlfn.IFS(SUM(C25:E25)&lt;1,"",SUM(C25:E25)&gt;=1,SUM($C$6:E25))</f>
        <v>8534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158</v>
      </c>
      <c r="M25">
        <f>IF(COUNT($C$6:E25)&gt;=1,TRUNC(SUM($C$6:E25)/COUNT($C$6:E25)),0)</f>
        <v>158</v>
      </c>
      <c r="N25">
        <f>IF(COUNT($C$6:E25)&lt;=6,0,TRUNC((230-M24)*0.9))</f>
        <v>65</v>
      </c>
      <c r="O25">
        <f>_xlfn.IFS(SUM(C25:E25)&lt;1,"",COUNT($C$6:E25)&gt;9,TRUNC((230-M24)*(0.9)),COUNT($C$6:E25)&lt;=9,0)</f>
        <v>65</v>
      </c>
      <c r="P25">
        <f>_xlfn.IFS(SUM(C25:E25)&lt;1,"",COUNT($C$6:E25)&gt;9,N25*3+H25,COUNT($C$6:E25)&lt;=9,0)</f>
        <v>692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235</v>
      </c>
      <c r="W25">
        <f>IF(COUNT(C25:E25)&lt;1,0,IF(COUNT($C$6:E25)&gt;9,D25+N25,0))</f>
        <v>221</v>
      </c>
      <c r="X25">
        <f>IF(COUNT(C25:E25)&lt;1,0,IF(COUNT($C$6:E25)&gt;9,E25+N25,0))</f>
        <v>236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132</v>
      </c>
      <c r="D26">
        <v>129</v>
      </c>
      <c r="E26">
        <v>150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411</v>
      </c>
      <c r="I26">
        <f t="shared" si="5"/>
        <v>137</v>
      </c>
      <c r="J26">
        <f>_xlfn.IFS(SUM(C26:E26)&lt;1,"",SUM(C26:E26)&gt;=1,SUM($C$6:E26))</f>
        <v>8945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156</v>
      </c>
      <c r="M26">
        <f>IF(COUNT($C$6:E26)&gt;=1,TRUNC(SUM($C$6:E26)/COUNT($C$6:E26)),0)</f>
        <v>156</v>
      </c>
      <c r="N26">
        <f>IF(COUNT($C$6:E26)&lt;=6,0,TRUNC((230-M25)*0.9))</f>
        <v>64</v>
      </c>
      <c r="O26">
        <f>_xlfn.IFS(SUM(C26:E26)&lt;1,"",COUNT($C$6:E26)&gt;9,TRUNC((230-M25)*(0.9)),COUNT($C$6:E26)&lt;=9,0)</f>
        <v>64</v>
      </c>
      <c r="P26">
        <f>_xlfn.IFS(SUM(C26:E26)&lt;1,"",COUNT($C$6:E26)&gt;9,N26*3+H26,COUNT($C$6:E26)&lt;=9,0)</f>
        <v>603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196</v>
      </c>
      <c r="W26">
        <f>IF(COUNT(C26:E26)&lt;1,0,IF(COUNT($C$6:E26)&gt;9,D26+N26,0))</f>
        <v>193</v>
      </c>
      <c r="X26">
        <f>IF(COUNT(C26:E26)&lt;1,0,IF(COUNT($C$6:E26)&gt;9,E26+N26,0))</f>
        <v>214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135</v>
      </c>
      <c r="D27">
        <v>182</v>
      </c>
      <c r="E27">
        <v>142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459</v>
      </c>
      <c r="I27">
        <f t="shared" si="5"/>
        <v>153</v>
      </c>
      <c r="J27">
        <f>_xlfn.IFS(SUM(C27:E27)&lt;1,"",SUM(C27:E27)&gt;=1,SUM($C$6:E27))</f>
        <v>9404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156</v>
      </c>
      <c r="M27">
        <f>IF(COUNT($C$6:E27)&gt;=1,TRUNC(SUM($C$6:E27)/COUNT($C$6:E27)),0)</f>
        <v>156</v>
      </c>
      <c r="N27">
        <f>IF(COUNT($C$6:E27)&lt;=6,0,TRUNC((230-M26)*0.9))</f>
        <v>66</v>
      </c>
      <c r="O27">
        <f>_xlfn.IFS(SUM(C27:E27)&lt;1,"",COUNT($C$6:E27)&gt;9,TRUNC((230-M26)*(0.9)),COUNT($C$6:E27)&lt;=9,0)</f>
        <v>66</v>
      </c>
      <c r="P27">
        <f>_xlfn.IFS(SUM(C27:E27)&lt;1,"",COUNT($C$6:E27)&gt;9,N27*3+H27,COUNT($C$6:E27)&lt;=9,0)</f>
        <v>657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201</v>
      </c>
      <c r="W27">
        <f>IF(COUNT(C27:E27)&lt;1,0,IF(COUNT($C$6:E27)&gt;9,D27+N27,0))</f>
        <v>248</v>
      </c>
      <c r="X27">
        <f>IF(COUNT(C27:E27)&lt;1,0,IF(COUNT($C$6:E27)&gt;9,E27+N27,0))</f>
        <v>208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160</v>
      </c>
      <c r="D28">
        <v>121</v>
      </c>
      <c r="E28">
        <v>165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446</v>
      </c>
      <c r="I28">
        <f t="shared" si="5"/>
        <v>148</v>
      </c>
      <c r="J28">
        <f>_xlfn.IFS(SUM(C28:E28)&lt;1,"",SUM(C28:E28)&gt;=1,SUM($C$6:E28))</f>
        <v>9850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156</v>
      </c>
      <c r="M28">
        <f>IF(COUNT($C$6:E28)&gt;=1,TRUNC(SUM($C$6:E28)/COUNT($C$6:E28)),0)</f>
        <v>156</v>
      </c>
      <c r="N28">
        <f>IF(COUNT($C$6:E28)&lt;=6,0,TRUNC((230-M27)*0.9))</f>
        <v>66</v>
      </c>
      <c r="O28">
        <f>_xlfn.IFS(SUM(C28:E28)&lt;1,"",COUNT($C$6:E28)&gt;9,TRUNC((230-M27)*(0.9)),COUNT($C$6:E28)&lt;=9,0)</f>
        <v>66</v>
      </c>
      <c r="P28">
        <f>_xlfn.IFS(SUM(C28:E28)&lt;1,"",COUNT($C$6:E28)&gt;9,N28*3+H28,COUNT($C$6:E28)&lt;=9,0)</f>
        <v>644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226</v>
      </c>
      <c r="W28">
        <f>IF(COUNT(C28:E28)&lt;1,0,IF(COUNT($C$6:E28)&gt;9,D28+N28,0))</f>
        <v>187</v>
      </c>
      <c r="X28">
        <f>IF(COUNT(C28:E28)&lt;1,0,IF(COUNT($C$6:E28)&gt;9,E28+N28,0))</f>
        <v>231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156</v>
      </c>
      <c r="N29">
        <f>IF(COUNT($C$6:E29)&lt;=6,0,TRUNC((230-M28)*0.9))</f>
        <v>66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156</v>
      </c>
      <c r="N30">
        <f>IF(COUNT($C$6:E30)&lt;=6,0,TRUNC((230-M29)*0.9))</f>
        <v>66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172</v>
      </c>
      <c r="D31">
        <v>169</v>
      </c>
      <c r="E31">
        <v>139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480</v>
      </c>
      <c r="I31">
        <f t="shared" si="5"/>
        <v>160</v>
      </c>
      <c r="J31">
        <f>_xlfn.IFS(SUM(C31:E31)&lt;1,"",SUM(C31:E31)&gt;=1,SUM($C$6:E31))</f>
        <v>10330</v>
      </c>
      <c r="K31">
        <f>_xlfn.IFS(COUNT(C31:E31)&lt;1,"",COUNT($C$6:E31)&gt;=1,COUNT($C$6:E31))</f>
        <v>66</v>
      </c>
      <c r="L31">
        <f>_xlfn.IFS(COUNT(C31:E31)&lt;1,"",AND(COUNT($C$6:E31)&lt;=9,$C$4&gt;1),$C$4,COUNT(C31:E31)&gt;=1,M31)</f>
        <v>156</v>
      </c>
      <c r="M31">
        <f>IF(COUNT($C$6:E31)&gt;=1,TRUNC(SUM($C$6:E31)/COUNT($C$6:E31)),0)</f>
        <v>156</v>
      </c>
      <c r="N31">
        <f>IF(COUNT($C$6:E31)&lt;=6,0,TRUNC((230-M30)*0.9))</f>
        <v>66</v>
      </c>
      <c r="O31">
        <f>_xlfn.IFS(SUM(C31:E31)&lt;1,"",COUNT($C$6:E31)&gt;9,TRUNC((230-M30)*(0.9)),COUNT($C$6:E31)&lt;=9,0)</f>
        <v>66</v>
      </c>
      <c r="P31">
        <f>_xlfn.IFS(SUM(C31:E31)&lt;1,"",COUNT($C$6:E31)&gt;9,N31*3+H31,COUNT($C$6:E31)&lt;=9,0)</f>
        <v>678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238</v>
      </c>
      <c r="W31">
        <f>IF(COUNT(C31:E31)&lt;1,0,IF(COUNT($C$6:E31)&gt;9,D31+N31,0))</f>
        <v>235</v>
      </c>
      <c r="X31">
        <f>IF(COUNT(C31:E31)&lt;1,0,IF(COUNT($C$6:E31)&gt;9,E31+N31,0))</f>
        <v>205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140</v>
      </c>
      <c r="D32">
        <v>183</v>
      </c>
      <c r="E32">
        <v>136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459</v>
      </c>
      <c r="I32">
        <f t="shared" si="5"/>
        <v>153</v>
      </c>
      <c r="J32">
        <f>_xlfn.IFS(SUM(C32:E32)&lt;1,"",SUM(C32:E32)&gt;=1,SUM($C$6:E32))</f>
        <v>10789</v>
      </c>
      <c r="K32">
        <f>_xlfn.IFS(COUNT(C32:E32)&lt;1,"",COUNT($C$6:E32)&gt;=1,COUNT($C$6:E32))</f>
        <v>69</v>
      </c>
      <c r="L32">
        <f>_xlfn.IFS(COUNT(C32:E32)&lt;1,"",AND(COUNT($C$6:E32)&lt;=9,$C$4&gt;1),$C$4,COUNT(C32:E32)&gt;=1,M32)</f>
        <v>156</v>
      </c>
      <c r="M32">
        <f>IF(COUNT($C$6:E32)&gt;=1,TRUNC(SUM($C$6:E32)/COUNT($C$6:E32)),0)</f>
        <v>156</v>
      </c>
      <c r="N32">
        <f>IF(COUNT($C$6:E32)&lt;=6,0,TRUNC((230-M31)*0.9))</f>
        <v>66</v>
      </c>
      <c r="O32">
        <f>_xlfn.IFS(SUM(C32:E32)&lt;1,"",COUNT($C$6:E32)&gt;9,TRUNC((230-M31)*(0.9)),COUNT($C$6:E32)&lt;=9,0)</f>
        <v>66</v>
      </c>
      <c r="P32">
        <f>_xlfn.IFS(SUM(C32:E32)&lt;1,"",COUNT($C$6:E32)&gt;9,N32*3+H32,COUNT($C$6:E32)&lt;=9,0)</f>
        <v>657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206</v>
      </c>
      <c r="W32">
        <f>IF(COUNT(C32:E32)&lt;1,0,IF(COUNT($C$6:E32)&gt;9,D32+N32,0))</f>
        <v>249</v>
      </c>
      <c r="X32">
        <f>IF(COUNT(C32:E32)&lt;1,0,IF(COUNT($C$6:E32)&gt;9,E32+N32,0))</f>
        <v>202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129</v>
      </c>
      <c r="D33">
        <v>192</v>
      </c>
      <c r="E33">
        <v>116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437</v>
      </c>
      <c r="I33">
        <f t="shared" si="5"/>
        <v>145</v>
      </c>
      <c r="J33">
        <f>_xlfn.IFS(SUM(C33:E33)&lt;1,"",SUM(C33:E33)&gt;=1,SUM($C$6:E33))</f>
        <v>11226</v>
      </c>
      <c r="K33">
        <f>_xlfn.IFS(COUNT(C33:E33)&lt;1,"",COUNT($C$6:E33)&gt;=1,COUNT($C$6:E33))</f>
        <v>72</v>
      </c>
      <c r="L33">
        <f>_xlfn.IFS(COUNT(C33:E33)&lt;1,"",AND(COUNT($C$6:E33)&lt;=9,$C$4&gt;1),$C$4,COUNT(C33:E33)&gt;=1,M33)</f>
        <v>155</v>
      </c>
      <c r="M33">
        <f>IF(COUNT($C$6:E33)&gt;=1,TRUNC(SUM($C$6:E33)/COUNT($C$6:E33)),0)</f>
        <v>155</v>
      </c>
      <c r="N33">
        <f>IF(COUNT($C$6:E33)&lt;=6,0,TRUNC((230-M32)*0.9))</f>
        <v>66</v>
      </c>
      <c r="O33">
        <f>_xlfn.IFS(SUM(C33:E33)&lt;1,"",COUNT($C$6:E33)&gt;9,TRUNC((230-M32)*(0.9)),COUNT($C$6:E33)&lt;=9,0)</f>
        <v>66</v>
      </c>
      <c r="P33">
        <f>_xlfn.IFS(SUM(C33:E33)&lt;1,"",COUNT($C$6:E33)&gt;9,N33*3+H33,COUNT($C$6:E33)&lt;=9,0)</f>
        <v>635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195</v>
      </c>
      <c r="W33">
        <f>IF(COUNT(C33:E33)&lt;1,0,IF(COUNT($C$6:E33)&gt;9,D33+N33,0))</f>
        <v>258</v>
      </c>
      <c r="X33">
        <f>IF(COUNT(C33:E33)&lt;1,0,IF(COUNT($C$6:E33)&gt;9,E33+N33,0))</f>
        <v>182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178</v>
      </c>
      <c r="D34">
        <v>134</v>
      </c>
      <c r="E34">
        <v>110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422</v>
      </c>
      <c r="I34">
        <f t="shared" si="5"/>
        <v>140</v>
      </c>
      <c r="J34">
        <f>_xlfn.IFS(SUM(C34:E34)&lt;1,"",SUM(C34:E34)&gt;=1,SUM($C$6:E34))</f>
        <v>11648</v>
      </c>
      <c r="K34">
        <f>_xlfn.IFS(COUNT(C34:E34)&lt;1,"",COUNT($C$6:E34)&gt;=1,COUNT($C$6:E34))</f>
        <v>75</v>
      </c>
      <c r="L34">
        <f>_xlfn.IFS(COUNT(C34:E34)&lt;1,"",AND(COUNT($C$6:E34)&lt;=9,$C$4&gt;1),$C$4,COUNT(C34:E34)&gt;=1,M34)</f>
        <v>155</v>
      </c>
      <c r="M34">
        <f>IF(COUNT($C$6:E34)&gt;=1,TRUNC(SUM($C$6:E34)/COUNT($C$6:E34)),0)</f>
        <v>155</v>
      </c>
      <c r="N34">
        <f>IF(COUNT($C$6:E34)&lt;=6,0,TRUNC((230-M33)*0.9))</f>
        <v>67</v>
      </c>
      <c r="O34">
        <f>_xlfn.IFS(SUM(C34:E34)&lt;1,"",COUNT($C$6:E34)&gt;9,TRUNC((230-M33)*(0.9)),COUNT($C$6:E34)&lt;=9,0)</f>
        <v>67</v>
      </c>
      <c r="P34">
        <f>_xlfn.IFS(SUM(C34:E34)&lt;1,"",COUNT($C$6:E34)&gt;9,N34*3+H34,COUNT($C$6:E34)&lt;=9,0)</f>
        <v>623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245</v>
      </c>
      <c r="W34">
        <f>IF(COUNT(C34:E34)&lt;1,0,IF(COUNT($C$6:E34)&gt;9,D34+N34,0))</f>
        <v>201</v>
      </c>
      <c r="X34">
        <f>IF(COUNT(C34:E34)&lt;1,0,IF(COUNT($C$6:E34)&gt;9,E34+N34,0))</f>
        <v>177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175</v>
      </c>
      <c r="D35">
        <v>160</v>
      </c>
      <c r="E35">
        <v>204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539</v>
      </c>
      <c r="I35">
        <f t="shared" si="5"/>
        <v>179</v>
      </c>
      <c r="J35">
        <f>_xlfn.IFS(SUM(C35:E35)&lt;1,"",SUM(C35:E35)&gt;=1,SUM($C$6:E35))</f>
        <v>12187</v>
      </c>
      <c r="K35">
        <f>_xlfn.IFS(COUNT(C35:E35)&lt;1,"",COUNT($C$6:E35)&gt;=1,COUNT($C$6:E35))</f>
        <v>78</v>
      </c>
      <c r="L35">
        <f>_xlfn.IFS(COUNT(C35:E35)&lt;1,"",AND(COUNT($C$6:E35)&lt;=9,$C$4&gt;1),$C$4,COUNT(C35:E35)&gt;=1,M35)</f>
        <v>156</v>
      </c>
      <c r="M35">
        <f>IF(COUNT($C$6:E35)&gt;=1,TRUNC(SUM($C$6:E35)/COUNT($C$6:E35)),0)</f>
        <v>156</v>
      </c>
      <c r="N35">
        <f>IF(COUNT($C$6:E35)&lt;=6,0,TRUNC((230-M34)*0.9))</f>
        <v>67</v>
      </c>
      <c r="O35">
        <f>_xlfn.IFS(SUM(C35:E35)&lt;1,"",COUNT($C$6:E35)&gt;9,TRUNC((230-M34)*(0.9)),COUNT($C$6:E35)&lt;=9,0)</f>
        <v>67</v>
      </c>
      <c r="P35">
        <f>_xlfn.IFS(SUM(C35:E35)&lt;1,"",COUNT($C$6:E35)&gt;9,N35*3+H35,COUNT($C$6:E35)&lt;=9,0)</f>
        <v>740</v>
      </c>
      <c r="Q35" t="str">
        <f t="shared" si="1"/>
        <v xml:space="preserve"> </v>
      </c>
      <c r="R35" t="str">
        <f t="shared" si="2"/>
        <v xml:space="preserve"> </v>
      </c>
      <c r="S35">
        <f>IF(COUNT($C$6:E35)&gt;9,IF(P35=MAX($P$6:$P$35),P35," "),"")</f>
        <v>740</v>
      </c>
      <c r="T35">
        <f t="shared" si="3"/>
        <v>271</v>
      </c>
      <c r="V35">
        <f>IF(COUNT(C35:E35)&lt;1,0,IF(COUNT($C$6:E35)&gt;9,C35+N35,0))</f>
        <v>242</v>
      </c>
      <c r="W35">
        <f>IF(COUNT(C35:E35)&lt;1,0,IF(COUNT($C$6:E35)&gt;9,D35+N35,0))</f>
        <v>227</v>
      </c>
      <c r="X35">
        <f>IF(COUNT(C35:E35)&lt;1,0,IF(COUNT($C$6:E35)&gt;9,E35+N35,0))</f>
        <v>271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155</v>
      </c>
      <c r="D36" s="2">
        <f>(IF(COUNT(D6:D35)=0," ",(SUM(D6:D35))/COUNT(D6:D35)))</f>
        <v>159.42307692307693</v>
      </c>
      <c r="E36" s="2">
        <f>(IF(COUNT(E6:E35)=0," ",(SUM(E6:E35))/COUNT(E6:E35)))</f>
        <v>154.30769230769232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E3A4-DCFC-4851-AD17-5C8D227105FF}">
  <sheetPr codeName="Sheet56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88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133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195</v>
      </c>
      <c r="W5">
        <f>MAX(V6:X35)</f>
        <v>280</v>
      </c>
    </row>
    <row r="6" spans="1:29" x14ac:dyDescent="0.2">
      <c r="A6" t="s">
        <v>7</v>
      </c>
      <c r="B6" s="7">
        <f>Calendar!B6</f>
        <v>43348</v>
      </c>
      <c r="C6">
        <v>136</v>
      </c>
      <c r="D6">
        <v>104</v>
      </c>
      <c r="E6">
        <v>157</v>
      </c>
      <c r="H6">
        <f t="shared" ref="H6:H35" si="0">IF(COUNT(C6:E6)&lt;1," ",SUM(C6:E6))</f>
        <v>397</v>
      </c>
      <c r="I6">
        <f>IF(COUNT(C6:E6)&lt;1," ",TRUNC(H6/COUNT(C6:E6)))</f>
        <v>132</v>
      </c>
      <c r="J6">
        <f>_xlfn.IFS(SUM(C6:E6)&lt;1,"",SUM(C6:E6)&gt;=1,SUM($C$6:E6))</f>
        <v>397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133</v>
      </c>
      <c r="M6">
        <f>IF(COUNT($C$6:E6)&gt;=1,TRUNC(SUM($C$6:E6)/COUNT($C$6:E6)),0)</f>
        <v>132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120</v>
      </c>
      <c r="D7">
        <v>117</v>
      </c>
      <c r="E7">
        <v>135</v>
      </c>
      <c r="H7">
        <f t="shared" si="0"/>
        <v>372</v>
      </c>
      <c r="I7">
        <f t="shared" ref="I7:I35" si="5">IF(COUNT(C7:E7)&lt;1," ",TRUNC(H7/COUNT(C7:E7)))</f>
        <v>124</v>
      </c>
      <c r="J7">
        <f>_xlfn.IFS(SUM(C7:E7)&lt;1,"",SUM(C7:E7)&gt;=1,SUM($C$6:E7))</f>
        <v>769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133</v>
      </c>
      <c r="M7">
        <f>IF(COUNT($C$6:E7)&gt;=1,TRUNC(SUM($C$6:E7)/COUNT($C$6:E7)),0)</f>
        <v>128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146</v>
      </c>
      <c r="D8">
        <v>167</v>
      </c>
      <c r="E8">
        <v>159</v>
      </c>
      <c r="H8">
        <f t="shared" si="0"/>
        <v>472</v>
      </c>
      <c r="I8">
        <f t="shared" si="5"/>
        <v>157</v>
      </c>
      <c r="J8">
        <f>_xlfn.IFS(SUM(C8:E8)&lt;1,"",SUM(C8:E8)&gt;=1,SUM($C$6:E8))</f>
        <v>1241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133</v>
      </c>
      <c r="M8">
        <f>IF(COUNT($C$6:E8)&gt;=1,TRUNC(SUM($C$6:E8)/COUNT($C$6:E8)),0)</f>
        <v>137</v>
      </c>
      <c r="N8">
        <f>IF(COUNT($C$6:E8)&lt;=6,0,TRUNC((230-M7)*0.9))</f>
        <v>91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145</v>
      </c>
      <c r="D9">
        <v>140</v>
      </c>
      <c r="E9">
        <v>139</v>
      </c>
      <c r="H9">
        <f t="shared" si="0"/>
        <v>424</v>
      </c>
      <c r="I9">
        <f t="shared" si="5"/>
        <v>141</v>
      </c>
      <c r="J9">
        <f>_xlfn.IFS(SUM(C9:E9)&lt;1,"",SUM(C9:E9)&gt;=1,SUM($C$6:E9))</f>
        <v>1665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138</v>
      </c>
      <c r="M9">
        <f>IF(COUNT($C$6:E9)&gt;=1,TRUNC(SUM($C$6:E9)/COUNT($C$6:E9)),0)</f>
        <v>138</v>
      </c>
      <c r="N9">
        <f>IF(COUNT($C$6:E9)&lt;=6,0,TRUNC((230-M8)*0.9))</f>
        <v>83</v>
      </c>
      <c r="O9">
        <f>_xlfn.IFS(SUM(C9:E9)&lt;1,"",COUNT($C$6:E9)&gt;9,TRUNC((230-M8)*(0.9)),COUNT($C$6:E9)&lt;=9,0)</f>
        <v>83</v>
      </c>
      <c r="P9">
        <f>_xlfn.IFS(SUM(C9:E9)&lt;1,"",COUNT($C$6:E9)&gt;9,N9*3+H9,COUNT($C$6:E9)&lt;=9,0)</f>
        <v>673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228</v>
      </c>
      <c r="W9">
        <f>IF(COUNT(C9:E9)&lt;1,0,IF(COUNT($C$6:E9)&gt;9,D9+N9,0))</f>
        <v>223</v>
      </c>
      <c r="X9">
        <f>IF(COUNT(C9:E9)&lt;1,0,IF(COUNT($C$6:E9)&gt;9,E9+N9,0))</f>
        <v>222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127</v>
      </c>
      <c r="D10">
        <v>148</v>
      </c>
      <c r="E10">
        <v>165</v>
      </c>
      <c r="F10" t="str">
        <f>IF(COUNT(C10:E10)&lt;1," ",IF(AND(C10&gt;M9,D10&gt;M9,E10&gt;M9,COUNT($C$6:E9)&gt;=12),"*"," "))</f>
        <v xml:space="preserve"> </v>
      </c>
      <c r="H10">
        <f t="shared" si="0"/>
        <v>440</v>
      </c>
      <c r="I10">
        <f t="shared" si="5"/>
        <v>146</v>
      </c>
      <c r="J10">
        <f>_xlfn.IFS(SUM(C10:E10)&lt;1,"",SUM(C10:E10)&gt;=1,SUM($C$6:E10))</f>
        <v>2105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140</v>
      </c>
      <c r="M10">
        <f>IF(COUNT($C$6:E10)&gt;=1,TRUNC(SUM($C$6:E10)/COUNT($C$6:E10)),0)</f>
        <v>140</v>
      </c>
      <c r="N10">
        <f>IF(COUNT($C$6:E10)&lt;=6,0,TRUNC((230-M9)*0.9))</f>
        <v>82</v>
      </c>
      <c r="O10">
        <f>_xlfn.IFS(SUM(C10:E10)&lt;1,"",COUNT($C$6:E10)&gt;9,TRUNC((230-M9)*(0.9)),COUNT($C$6:E10)&lt;=9,0)</f>
        <v>82</v>
      </c>
      <c r="P10">
        <f>_xlfn.IFS(SUM(C10:E10)&lt;1,"",COUNT($C$6:E10)&gt;9,N10*3+H10,COUNT($C$6:E10)&lt;=9,0)</f>
        <v>686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209</v>
      </c>
      <c r="W10">
        <f>IF(COUNT(C10:E10)&lt;1,0,IF(COUNT($C$6:E10)&gt;9,D10+N10,0))</f>
        <v>230</v>
      </c>
      <c r="X10">
        <f>IF(COUNT(C10:E10)&lt;1,0,IF(COUNT($C$6:E10)&gt;9,E10+N10,0))</f>
        <v>247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133</v>
      </c>
      <c r="D11">
        <v>161</v>
      </c>
      <c r="E11">
        <v>105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399</v>
      </c>
      <c r="I11">
        <f t="shared" si="5"/>
        <v>133</v>
      </c>
      <c r="J11">
        <f>_xlfn.IFS(SUM(C11:E11)&lt;1,"",SUM(C11:E11)&gt;=1,SUM($C$6:E11))</f>
        <v>2504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139</v>
      </c>
      <c r="M11">
        <f>IF(COUNT($C$6:E11)&gt;=1,TRUNC(SUM($C$6:E11)/COUNT($C$6:E11)),0)</f>
        <v>139</v>
      </c>
      <c r="N11">
        <f>IF(COUNT($C$6:E11)&lt;=6,0,TRUNC((230-M10)*0.9))</f>
        <v>81</v>
      </c>
      <c r="O11">
        <f>_xlfn.IFS(SUM(C11:E11)&lt;1,"",COUNT($C$6:E11)&gt;9,TRUNC((230-M10)*(0.9)),COUNT($C$6:E11)&lt;=9,0)</f>
        <v>81</v>
      </c>
      <c r="P11">
        <f>_xlfn.IFS(SUM(C11:E11)&lt;1,"",COUNT($C$6:E11)&gt;9,N11*3+H11,COUNT($C$6:E11)&lt;=9,0)</f>
        <v>642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214</v>
      </c>
      <c r="W11">
        <f>IF(COUNT(C11:E11)&lt;1,0,IF(COUNT($C$6:E11)&gt;9,D11+N11,0))</f>
        <v>242</v>
      </c>
      <c r="X11">
        <f>IF(COUNT(C11:E11)&lt;1,0,IF(COUNT($C$6:E11)&gt;9,E11+N11,0))</f>
        <v>186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133</v>
      </c>
      <c r="D12">
        <v>155</v>
      </c>
      <c r="E12">
        <v>132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420</v>
      </c>
      <c r="I12">
        <f t="shared" si="5"/>
        <v>140</v>
      </c>
      <c r="J12">
        <f>_xlfn.IFS(SUM(C12:E12)&lt;1,"",SUM(C12:E12)&gt;=1,SUM($C$6:E12))</f>
        <v>2924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139</v>
      </c>
      <c r="M12">
        <f>IF(COUNT($C$6:E12)&gt;=1,TRUNC(SUM($C$6:E12)/COUNT($C$6:E12)),0)</f>
        <v>139</v>
      </c>
      <c r="N12">
        <f>IF(COUNT($C$6:E12)&lt;=6,0,TRUNC((230-M11)*0.9))</f>
        <v>81</v>
      </c>
      <c r="O12">
        <f>_xlfn.IFS(SUM(C12:E12)&lt;1,"",COUNT($C$6:E12)&gt;9,TRUNC((230-M11)*(0.9)),COUNT($C$6:E12)&lt;=9,0)</f>
        <v>81</v>
      </c>
      <c r="P12">
        <f>_xlfn.IFS(SUM(C12:E12)&lt;1,"",COUNT($C$6:E12)&gt;9,N12*3+H12,COUNT($C$6:E12)&lt;=9,0)</f>
        <v>663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214</v>
      </c>
      <c r="W12">
        <f>IF(COUNT(C12:E12)&lt;1,0,IF(COUNT($C$6:E12)&gt;9,D12+N12,0))</f>
        <v>236</v>
      </c>
      <c r="X12">
        <f>IF(COUNT(C12:E12)&lt;1,0,IF(COUNT($C$6:E12)&gt;9,E12+N12,0))</f>
        <v>213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121</v>
      </c>
      <c r="D13">
        <v>121</v>
      </c>
      <c r="E13">
        <v>118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360</v>
      </c>
      <c r="I13">
        <f t="shared" si="5"/>
        <v>120</v>
      </c>
      <c r="J13">
        <f>_xlfn.IFS(SUM(C13:E13)&lt;1,"",SUM(C13:E13)&gt;=1,SUM($C$6:E13))</f>
        <v>3284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136</v>
      </c>
      <c r="M13">
        <f>IF(COUNT($C$6:E13)&gt;=1,TRUNC(SUM($C$6:E13)/COUNT($C$6:E13)),0)</f>
        <v>136</v>
      </c>
      <c r="N13">
        <f>IF(COUNT($C$6:E13)&lt;=6,0,TRUNC((230-M12)*0.9))</f>
        <v>81</v>
      </c>
      <c r="O13">
        <f>_xlfn.IFS(SUM(C13:E13)&lt;1,"",COUNT($C$6:E13)&gt;9,TRUNC((230-M12)*(0.9)),COUNT($C$6:E13)&lt;=9,0)</f>
        <v>81</v>
      </c>
      <c r="P13">
        <f>_xlfn.IFS(SUM(C13:E13)&lt;1,"",COUNT($C$6:E13)&gt;9,N13*3+H13,COUNT($C$6:E13)&lt;=9,0)</f>
        <v>603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202</v>
      </c>
      <c r="W13">
        <f>IF(COUNT(C13:E13)&lt;1,0,IF(COUNT($C$6:E13)&gt;9,D13+N13,0))</f>
        <v>202</v>
      </c>
      <c r="X13">
        <f>IF(COUNT(C13:E13)&lt;1,0,IF(COUNT($C$6:E13)&gt;9,E13+N13,0))</f>
        <v>199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137</v>
      </c>
      <c r="D14">
        <v>167</v>
      </c>
      <c r="E14">
        <v>116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420</v>
      </c>
      <c r="I14">
        <f t="shared" si="5"/>
        <v>140</v>
      </c>
      <c r="J14">
        <f>_xlfn.IFS(SUM(C14:E14)&lt;1,"",SUM(C14:E14)&gt;=1,SUM($C$6:E14))</f>
        <v>3704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137</v>
      </c>
      <c r="M14">
        <f>IF(COUNT($C$6:E14)&gt;=1,TRUNC(SUM($C$6:E14)/COUNT($C$6:E14)),0)</f>
        <v>137</v>
      </c>
      <c r="N14">
        <f>IF(COUNT($C$6:E14)&lt;=6,0,TRUNC((230-M13)*0.9))</f>
        <v>84</v>
      </c>
      <c r="O14">
        <f>_xlfn.IFS(SUM(C14:E14)&lt;1,"",COUNT($C$6:E14)&gt;9,TRUNC((230-M13)*(0.9)),COUNT($C$6:E14)&lt;=9,0)</f>
        <v>84</v>
      </c>
      <c r="P14">
        <f>_xlfn.IFS(SUM(C14:E14)&lt;1,"",COUNT($C$6:E14)&gt;9,N14*3+H14,COUNT($C$6:E14)&lt;=9,0)</f>
        <v>672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221</v>
      </c>
      <c r="W14">
        <f>IF(COUNT(C14:E14)&lt;1,0,IF(COUNT($C$6:E14)&gt;9,D14+N14,0))</f>
        <v>251</v>
      </c>
      <c r="X14">
        <f>IF(COUNT(C14:E14)&lt;1,0,IF(COUNT($C$6:E14)&gt;9,E14+N14,0))</f>
        <v>200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149</v>
      </c>
      <c r="D15">
        <v>127</v>
      </c>
      <c r="E15">
        <v>107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383</v>
      </c>
      <c r="I15">
        <f t="shared" si="5"/>
        <v>127</v>
      </c>
      <c r="J15">
        <f>_xlfn.IFS(SUM(C15:E15)&lt;1,"",SUM(C15:E15)&gt;=1,SUM($C$6:E15))</f>
        <v>4087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136</v>
      </c>
      <c r="M15">
        <f>IF(COUNT($C$6:E15)&gt;=1,TRUNC(SUM($C$6:E15)/COUNT($C$6:E15)),0)</f>
        <v>136</v>
      </c>
      <c r="N15">
        <f>IF(COUNT($C$6:E15)&lt;=6,0,TRUNC((230-M14)*0.9))</f>
        <v>83</v>
      </c>
      <c r="O15">
        <f>_xlfn.IFS(SUM(C15:E15)&lt;1,"",COUNT($C$6:E15)&gt;9,TRUNC((230-M14)*(0.9)),COUNT($C$6:E15)&lt;=9,0)</f>
        <v>83</v>
      </c>
      <c r="P15">
        <f>_xlfn.IFS(SUM(C15:E15)&lt;1,"",COUNT($C$6:E15)&gt;9,N15*3+H15,COUNT($C$6:E15)&lt;=9,0)</f>
        <v>632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232</v>
      </c>
      <c r="W15">
        <f>IF(COUNT(C15:E15)&lt;1,0,IF(COUNT($C$6:E15)&gt;9,D15+N15,0))</f>
        <v>210</v>
      </c>
      <c r="X15">
        <f>IF(COUNT(C15:E15)&lt;1,0,IF(COUNT($C$6:E15)&gt;9,E15+N15,0))</f>
        <v>190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127</v>
      </c>
      <c r="D16">
        <v>112</v>
      </c>
      <c r="E16">
        <v>102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341</v>
      </c>
      <c r="I16">
        <f t="shared" si="5"/>
        <v>113</v>
      </c>
      <c r="J16">
        <f>_xlfn.IFS(SUM(C16:E16)&lt;1,"",SUM(C16:E16)&gt;=1,SUM($C$6:E16))</f>
        <v>4428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134</v>
      </c>
      <c r="M16">
        <f>IF(COUNT($C$6:E16)&gt;=1,TRUNC(SUM($C$6:E16)/COUNT($C$6:E16)),0)</f>
        <v>134</v>
      </c>
      <c r="N16">
        <f>IF(COUNT($C$6:E16)&lt;=6,0,TRUNC((230-M15)*0.9))</f>
        <v>84</v>
      </c>
      <c r="O16">
        <f>_xlfn.IFS(SUM(C16:E16)&lt;1,"",COUNT($C$6:E16)&gt;9,TRUNC((230-M15)*(0.9)),COUNT($C$6:E16)&lt;=9,0)</f>
        <v>84</v>
      </c>
      <c r="P16">
        <f>_xlfn.IFS(SUM(C16:E16)&lt;1,"",COUNT($C$6:E16)&gt;9,N16*3+H16,COUNT($C$6:E16)&lt;=9,0)</f>
        <v>593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211</v>
      </c>
      <c r="W16">
        <f>IF(COUNT(C16:E16)&lt;1,0,IF(COUNT($C$6:E16)&gt;9,D16+N16,0))</f>
        <v>196</v>
      </c>
      <c r="X16">
        <f>IF(COUNT(C16:E16)&lt;1,0,IF(COUNT($C$6:E16)&gt;9,E16+N16,0))</f>
        <v>186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141</v>
      </c>
      <c r="D17">
        <v>164</v>
      </c>
      <c r="E17">
        <v>175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>*</v>
      </c>
      <c r="H17">
        <f t="shared" si="0"/>
        <v>480</v>
      </c>
      <c r="I17">
        <f t="shared" si="5"/>
        <v>160</v>
      </c>
      <c r="J17">
        <f>_xlfn.IFS(SUM(C17:E17)&lt;1,"",SUM(C17:E17)&gt;=1,SUM($C$6:E17))</f>
        <v>4908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136</v>
      </c>
      <c r="M17">
        <f>IF(COUNT($C$6:E17)&gt;=1,TRUNC(SUM($C$6:E17)/COUNT($C$6:E17)),0)</f>
        <v>136</v>
      </c>
      <c r="N17">
        <f>IF(COUNT($C$6:E17)&lt;=6,0,TRUNC((230-M16)*0.9))</f>
        <v>86</v>
      </c>
      <c r="O17">
        <f>_xlfn.IFS(SUM(C17:E17)&lt;1,"",COUNT($C$6:E17)&gt;9,TRUNC((230-M16)*(0.9)),COUNT($C$6:E17)&lt;=9,0)</f>
        <v>86</v>
      </c>
      <c r="P17">
        <f>_xlfn.IFS(SUM(C17:E17)&lt;1,"",COUNT($C$6:E17)&gt;9,N17*3+H17,COUNT($C$6:E17)&lt;=9,0)</f>
        <v>738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227</v>
      </c>
      <c r="W17">
        <f>IF(COUNT(C17:E17)&lt;1,0,IF(COUNT($C$6:E17)&gt;9,D17+N17,0))</f>
        <v>250</v>
      </c>
      <c r="X17">
        <f>IF(COUNT(C17:E17)&lt;1,0,IF(COUNT($C$6:E17)&gt;9,E17+N17,0))</f>
        <v>261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105</v>
      </c>
      <c r="D18">
        <v>138</v>
      </c>
      <c r="E18">
        <v>124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367</v>
      </c>
      <c r="I18">
        <f t="shared" si="5"/>
        <v>122</v>
      </c>
      <c r="J18">
        <f>_xlfn.IFS(SUM(C18:E18)&lt;1,"",SUM(C18:E18)&gt;=1,SUM($C$6:E18))</f>
        <v>5275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135</v>
      </c>
      <c r="M18">
        <f>IF(COUNT($C$6:E18)&gt;=1,TRUNC(SUM($C$6:E18)/COUNT($C$6:E18)),0)</f>
        <v>135</v>
      </c>
      <c r="N18">
        <f>IF(COUNT($C$6:E18)&lt;=6,0,TRUNC((230-M17)*0.9))</f>
        <v>84</v>
      </c>
      <c r="O18">
        <f>_xlfn.IFS(SUM(C18:E18)&lt;1,"",COUNT($C$6:E18)&gt;9,TRUNC((230-M17)*(0.9)),COUNT($C$6:E18)&lt;=9,0)</f>
        <v>84</v>
      </c>
      <c r="P18">
        <f>_xlfn.IFS(SUM(C18:E18)&lt;1,"",COUNT($C$6:E18)&gt;9,N18*3+H18,COUNT($C$6:E18)&lt;=9,0)</f>
        <v>619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189</v>
      </c>
      <c r="W18">
        <f>IF(COUNT(C18:E18)&lt;1,0,IF(COUNT($C$6:E18)&gt;9,D18+N18,0))</f>
        <v>222</v>
      </c>
      <c r="X18">
        <f>IF(COUNT(C18:E18)&lt;1,0,IF(COUNT($C$6:E18)&gt;9,E18+N18,0))</f>
        <v>208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135</v>
      </c>
      <c r="N19">
        <f>IF(COUNT($C$6:E19)&lt;=6,0,TRUNC((230-M18)*0.9))</f>
        <v>85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131</v>
      </c>
      <c r="D20">
        <v>131</v>
      </c>
      <c r="E20">
        <v>125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387</v>
      </c>
      <c r="I20">
        <f t="shared" si="5"/>
        <v>129</v>
      </c>
      <c r="J20">
        <f>_xlfn.IFS(SUM(C20:E20)&lt;1,"",SUM(C20:E20)&gt;=1,SUM($C$6:E20))</f>
        <v>5662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134</v>
      </c>
      <c r="M20">
        <f>IF(COUNT($C$6:E20)&gt;=1,TRUNC(SUM($C$6:E20)/COUNT($C$6:E20)),0)</f>
        <v>134</v>
      </c>
      <c r="N20">
        <f>IF(COUNT($C$6:E20)&lt;=6,0,TRUNC((230-M19)*0.9))</f>
        <v>85</v>
      </c>
      <c r="O20">
        <f>_xlfn.IFS(SUM(C20:E20)&lt;1,"",COUNT($C$6:E20)&gt;9,TRUNC((230-M19)*(0.9)),COUNT($C$6:E20)&lt;=9,0)</f>
        <v>85</v>
      </c>
      <c r="P20">
        <f>_xlfn.IFS(SUM(C20:E20)&lt;1,"",COUNT($C$6:E20)&gt;9,N20*3+H20,COUNT($C$6:E20)&lt;=9,0)</f>
        <v>642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216</v>
      </c>
      <c r="W20">
        <f>IF(COUNT(C20:E20)&lt;1,0,IF(COUNT($C$6:E20)&gt;9,D20+N20,0))</f>
        <v>216</v>
      </c>
      <c r="X20">
        <f>IF(COUNT(C20:E20)&lt;1,0,IF(COUNT($C$6:E20)&gt;9,E20+N20,0))</f>
        <v>210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134</v>
      </c>
      <c r="N21">
        <f>IF(COUNT($C$6:E21)&lt;=6,0,TRUNC((230-M20)*0.9))</f>
        <v>86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150</v>
      </c>
      <c r="D22">
        <v>115</v>
      </c>
      <c r="E22">
        <v>96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361</v>
      </c>
      <c r="I22">
        <f t="shared" si="5"/>
        <v>120</v>
      </c>
      <c r="J22">
        <f>_xlfn.IFS(SUM(C22:E22)&lt;1,"",SUM(C22:E22)&gt;=1,SUM($C$6:E22))</f>
        <v>6023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133</v>
      </c>
      <c r="M22">
        <f>IF(COUNT($C$6:E22)&gt;=1,TRUNC(SUM($C$6:E22)/COUNT($C$6:E22)),0)</f>
        <v>133</v>
      </c>
      <c r="N22">
        <f>IF(COUNT($C$6:E22)&lt;=6,0,TRUNC((230-M21)*0.9))</f>
        <v>86</v>
      </c>
      <c r="O22">
        <f>_xlfn.IFS(SUM(C22:E22)&lt;1,"",COUNT($C$6:E22)&gt;9,TRUNC((230-M21)*(0.9)),COUNT($C$6:E22)&lt;=9,0)</f>
        <v>86</v>
      </c>
      <c r="P22">
        <f>_xlfn.IFS(SUM(C22:E22)&lt;1,"",COUNT($C$6:E22)&gt;9,N22*3+H22,COUNT($C$6:E22)&lt;=9,0)</f>
        <v>619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236</v>
      </c>
      <c r="W22">
        <f>IF(COUNT(C22:E22)&lt;1,0,IF(COUNT($C$6:E22)&gt;9,D22+N22,0))</f>
        <v>201</v>
      </c>
      <c r="X22">
        <f>IF(COUNT(C22:E22)&lt;1,0,IF(COUNT($C$6:E22)&gt;9,E22+N22,0))</f>
        <v>182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143</v>
      </c>
      <c r="D23">
        <v>133</v>
      </c>
      <c r="E23">
        <v>133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409</v>
      </c>
      <c r="I23">
        <f t="shared" si="5"/>
        <v>136</v>
      </c>
      <c r="J23">
        <f>_xlfn.IFS(SUM(C23:E23)&lt;1,"",SUM(C23:E23)&gt;=1,SUM($C$6:E23))</f>
        <v>6432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134</v>
      </c>
      <c r="M23">
        <f>IF(COUNT($C$6:E23)&gt;=1,TRUNC(SUM($C$6:E23)/COUNT($C$6:E23)),0)</f>
        <v>134</v>
      </c>
      <c r="N23">
        <f>IF(COUNT($C$6:E23)&lt;=6,0,TRUNC((230-M22)*0.9))</f>
        <v>87</v>
      </c>
      <c r="O23">
        <f>_xlfn.IFS(SUM(C23:E23)&lt;1,"",COUNT($C$6:E23)&gt;9,TRUNC((230-M22)*(0.9)),COUNT($C$6:E23)&lt;=9,0)</f>
        <v>87</v>
      </c>
      <c r="P23">
        <f>_xlfn.IFS(SUM(C23:E23)&lt;1,"",COUNT($C$6:E23)&gt;9,N23*3+H23,COUNT($C$6:E23)&lt;=9,0)</f>
        <v>670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230</v>
      </c>
      <c r="W23">
        <f>IF(COUNT(C23:E23)&lt;1,0,IF(COUNT($C$6:E23)&gt;9,D23+N23,0))</f>
        <v>220</v>
      </c>
      <c r="X23">
        <f>IF(COUNT(C23:E23)&lt;1,0,IF(COUNT($C$6:E23)&gt;9,E23+N23,0))</f>
        <v>220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151</v>
      </c>
      <c r="D24">
        <v>112</v>
      </c>
      <c r="E24">
        <v>165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428</v>
      </c>
      <c r="I24">
        <f t="shared" si="5"/>
        <v>142</v>
      </c>
      <c r="J24">
        <f>_xlfn.IFS(SUM(C24:E24)&lt;1,"",SUM(C24:E24)&gt;=1,SUM($C$6:E24))</f>
        <v>6860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134</v>
      </c>
      <c r="M24">
        <f>IF(COUNT($C$6:E24)&gt;=1,TRUNC(SUM($C$6:E24)/COUNT($C$6:E24)),0)</f>
        <v>134</v>
      </c>
      <c r="N24">
        <f>IF(COUNT($C$6:E24)&lt;=6,0,TRUNC((230-M23)*0.9))</f>
        <v>86</v>
      </c>
      <c r="O24">
        <f>_xlfn.IFS(SUM(C24:E24)&lt;1,"",COUNT($C$6:E24)&gt;9,TRUNC((230-M23)*(0.9)),COUNT($C$6:E24)&lt;=9,0)</f>
        <v>86</v>
      </c>
      <c r="P24">
        <f>_xlfn.IFS(SUM(C24:E24)&lt;1,"",COUNT($C$6:E24)&gt;9,N24*3+H24,COUNT($C$6:E24)&lt;=9,0)</f>
        <v>686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237</v>
      </c>
      <c r="W24">
        <f>IF(COUNT(C24:E24)&lt;1,0,IF(COUNT($C$6:E24)&gt;9,D24+N24,0))</f>
        <v>198</v>
      </c>
      <c r="X24">
        <f>IF(COUNT(C24:E24)&lt;1,0,IF(COUNT($C$6:E24)&gt;9,E24+N24,0))</f>
        <v>251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160</v>
      </c>
      <c r="D25">
        <v>157</v>
      </c>
      <c r="E25">
        <v>142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459</v>
      </c>
      <c r="I25">
        <f t="shared" si="5"/>
        <v>153</v>
      </c>
      <c r="J25">
        <f>_xlfn.IFS(SUM(C25:E25)&lt;1,"",SUM(C25:E25)&gt;=1,SUM($C$6:E25))</f>
        <v>7319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135</v>
      </c>
      <c r="M25">
        <f>IF(COUNT($C$6:E25)&gt;=1,TRUNC(SUM($C$6:E25)/COUNT($C$6:E25)),0)</f>
        <v>135</v>
      </c>
      <c r="N25">
        <f>IF(COUNT($C$6:E25)&lt;=6,0,TRUNC((230-M24)*0.9))</f>
        <v>86</v>
      </c>
      <c r="O25">
        <f>_xlfn.IFS(SUM(C25:E25)&lt;1,"",COUNT($C$6:E25)&gt;9,TRUNC((230-M24)*(0.9)),COUNT($C$6:E25)&lt;=9,0)</f>
        <v>86</v>
      </c>
      <c r="P25">
        <f>_xlfn.IFS(SUM(C25:E25)&lt;1,"",COUNT($C$6:E25)&gt;9,N25*3+H25,COUNT($C$6:E25)&lt;=9,0)</f>
        <v>717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246</v>
      </c>
      <c r="W25">
        <f>IF(COUNT(C25:E25)&lt;1,0,IF(COUNT($C$6:E25)&gt;9,D25+N25,0))</f>
        <v>243</v>
      </c>
      <c r="X25">
        <f>IF(COUNT(C25:E25)&lt;1,0,IF(COUNT($C$6:E25)&gt;9,E25+N25,0))</f>
        <v>228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116</v>
      </c>
      <c r="D26">
        <v>151</v>
      </c>
      <c r="E26">
        <v>143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410</v>
      </c>
      <c r="I26">
        <f t="shared" si="5"/>
        <v>136</v>
      </c>
      <c r="J26">
        <f>_xlfn.IFS(SUM(C26:E26)&lt;1,"",SUM(C26:E26)&gt;=1,SUM($C$6:E26))</f>
        <v>7729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135</v>
      </c>
      <c r="M26">
        <f>IF(COUNT($C$6:E26)&gt;=1,TRUNC(SUM($C$6:E26)/COUNT($C$6:E26)),0)</f>
        <v>135</v>
      </c>
      <c r="N26">
        <f>IF(COUNT($C$6:E26)&lt;=6,0,TRUNC((230-M25)*0.9))</f>
        <v>85</v>
      </c>
      <c r="O26">
        <f>_xlfn.IFS(SUM(C26:E26)&lt;1,"",COUNT($C$6:E26)&gt;9,TRUNC((230-M25)*(0.9)),COUNT($C$6:E26)&lt;=9,0)</f>
        <v>85</v>
      </c>
      <c r="P26">
        <f>_xlfn.IFS(SUM(C26:E26)&lt;1,"",COUNT($C$6:E26)&gt;9,N26*3+H26,COUNT($C$6:E26)&lt;=9,0)</f>
        <v>665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201</v>
      </c>
      <c r="W26">
        <f>IF(COUNT(C26:E26)&lt;1,0,IF(COUNT($C$6:E26)&gt;9,D26+N26,0))</f>
        <v>236</v>
      </c>
      <c r="X26">
        <f>IF(COUNT(C26:E26)&lt;1,0,IF(COUNT($C$6:E26)&gt;9,E26+N26,0))</f>
        <v>228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195</v>
      </c>
      <c r="D27">
        <v>140</v>
      </c>
      <c r="E27">
        <v>167</v>
      </c>
      <c r="F27" t="str">
        <f>IF(COUNT(C27:E27)&lt;1," ",IF(AND(C27&gt;M26,D27&gt;M26,E27&gt;M26,COUNT($C$6:E26)&gt;=12),"*"," "))</f>
        <v>*</v>
      </c>
      <c r="G27" t="str">
        <f>IF(COUNT(C27:E27)&lt;1," ",IF(AND(C27&gt;M25,D27&gt;M25,E27&gt;M25,COUNT($C$6:E25)&gt;=12),"*"," "))</f>
        <v>*</v>
      </c>
      <c r="H27">
        <f t="shared" si="0"/>
        <v>502</v>
      </c>
      <c r="I27">
        <f t="shared" si="5"/>
        <v>167</v>
      </c>
      <c r="J27">
        <f>_xlfn.IFS(SUM(C27:E27)&lt;1,"",SUM(C27:E27)&gt;=1,SUM($C$6:E27))</f>
        <v>8231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137</v>
      </c>
      <c r="M27">
        <f>IF(COUNT($C$6:E27)&gt;=1,TRUNC(SUM($C$6:E27)/COUNT($C$6:E27)),0)</f>
        <v>137</v>
      </c>
      <c r="N27">
        <f>IF(COUNT($C$6:E27)&lt;=6,0,TRUNC((230-M26)*0.9))</f>
        <v>85</v>
      </c>
      <c r="O27">
        <f>_xlfn.IFS(SUM(C27:E27)&lt;1,"",COUNT($C$6:E27)&gt;9,TRUNC((230-M26)*(0.9)),COUNT($C$6:E27)&lt;=9,0)</f>
        <v>85</v>
      </c>
      <c r="P27">
        <f>_xlfn.IFS(SUM(C27:E27)&lt;1,"",COUNT($C$6:E27)&gt;9,N27*3+H27,COUNT($C$6:E27)&lt;=9,0)</f>
        <v>757</v>
      </c>
      <c r="Q27">
        <f t="shared" si="1"/>
        <v>502</v>
      </c>
      <c r="R27">
        <f t="shared" si="2"/>
        <v>195</v>
      </c>
      <c r="S27">
        <f>IF(COUNT($C$6:E27)&gt;9,IF(P27=MAX($P$6:$P$35),P27," "),"")</f>
        <v>757</v>
      </c>
      <c r="T27">
        <f t="shared" si="3"/>
        <v>280</v>
      </c>
      <c r="V27">
        <f>IF(COUNT(C27:E27)&lt;1,0,IF(COUNT($C$6:E27)&gt;9,C27+N27,0))</f>
        <v>280</v>
      </c>
      <c r="W27">
        <f>IF(COUNT(C27:E27)&lt;1,0,IF(COUNT($C$6:E27)&gt;9,D27+N27,0))</f>
        <v>225</v>
      </c>
      <c r="X27">
        <f>IF(COUNT(C27:E27)&lt;1,0,IF(COUNT($C$6:E27)&gt;9,E27+N27,0))</f>
        <v>252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118</v>
      </c>
      <c r="D28">
        <v>119</v>
      </c>
      <c r="E28">
        <v>135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372</v>
      </c>
      <c r="I28">
        <f t="shared" si="5"/>
        <v>124</v>
      </c>
      <c r="J28">
        <f>_xlfn.IFS(SUM(C28:E28)&lt;1,"",SUM(C28:E28)&gt;=1,SUM($C$6:E28))</f>
        <v>8603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136</v>
      </c>
      <c r="M28">
        <f>IF(COUNT($C$6:E28)&gt;=1,TRUNC(SUM($C$6:E28)/COUNT($C$6:E28)),0)</f>
        <v>136</v>
      </c>
      <c r="N28">
        <f>IF(COUNT($C$6:E28)&lt;=6,0,TRUNC((230-M27)*0.9))</f>
        <v>83</v>
      </c>
      <c r="O28">
        <f>_xlfn.IFS(SUM(C28:E28)&lt;1,"",COUNT($C$6:E28)&gt;9,TRUNC((230-M27)*(0.9)),COUNT($C$6:E28)&lt;=9,0)</f>
        <v>83</v>
      </c>
      <c r="P28">
        <f>_xlfn.IFS(SUM(C28:E28)&lt;1,"",COUNT($C$6:E28)&gt;9,N28*3+H28,COUNT($C$6:E28)&lt;=9,0)</f>
        <v>621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201</v>
      </c>
      <c r="W28">
        <f>IF(COUNT(C28:E28)&lt;1,0,IF(COUNT($C$6:E28)&gt;9,D28+N28,0))</f>
        <v>202</v>
      </c>
      <c r="X28">
        <f>IF(COUNT(C28:E28)&lt;1,0,IF(COUNT($C$6:E28)&gt;9,E28+N28,0))</f>
        <v>218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107</v>
      </c>
      <c r="D29">
        <v>121</v>
      </c>
      <c r="E29">
        <v>123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351</v>
      </c>
      <c r="I29">
        <f t="shared" si="5"/>
        <v>117</v>
      </c>
      <c r="J29">
        <f>_xlfn.IFS(SUM(C29:E29)&lt;1,"",SUM(C29:E29)&gt;=1,SUM($C$6:E29))</f>
        <v>8954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135</v>
      </c>
      <c r="M29">
        <f>IF(COUNT($C$6:E29)&gt;=1,TRUNC(SUM($C$6:E29)/COUNT($C$6:E29)),0)</f>
        <v>135</v>
      </c>
      <c r="N29">
        <f>IF(COUNT($C$6:E29)&lt;=6,0,TRUNC((230-M28)*0.9))</f>
        <v>84</v>
      </c>
      <c r="O29">
        <f>_xlfn.IFS(SUM(C29:E29)&lt;1,"",COUNT($C$6:E29)&gt;9,TRUNC((230-M28)*(0.9)),COUNT($C$6:E29)&lt;=9,0)</f>
        <v>84</v>
      </c>
      <c r="P29">
        <f>_xlfn.IFS(SUM(C29:E29)&lt;1,"",COUNT($C$6:E29)&gt;9,N29*3+H29,COUNT($C$6:E29)&lt;=9,0)</f>
        <v>603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191</v>
      </c>
      <c r="W29">
        <f>IF(COUNT(C29:E29)&lt;1,0,IF(COUNT($C$6:E29)&gt;9,D29+N29,0))</f>
        <v>205</v>
      </c>
      <c r="X29">
        <f>IF(COUNT(C29:E29)&lt;1,0,IF(COUNT($C$6:E29)&gt;9,E29+N29,0))</f>
        <v>207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135</v>
      </c>
      <c r="N30">
        <f>IF(COUNT($C$6:E30)&lt;=6,0,TRUNC((230-M29)*0.9))</f>
        <v>85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135</v>
      </c>
      <c r="N31">
        <f>IF(COUNT($C$6:E31)&lt;=6,0,TRUNC((230-M30)*0.9))</f>
        <v>85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125</v>
      </c>
      <c r="D32">
        <v>143</v>
      </c>
      <c r="E32">
        <v>152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420</v>
      </c>
      <c r="I32">
        <f t="shared" si="5"/>
        <v>140</v>
      </c>
      <c r="J32">
        <f>_xlfn.IFS(SUM(C32:E32)&lt;1,"",SUM(C32:E32)&gt;=1,SUM($C$6:E32))</f>
        <v>9374</v>
      </c>
      <c r="K32">
        <f>_xlfn.IFS(COUNT(C32:E32)&lt;1,"",COUNT($C$6:E32)&gt;=1,COUNT($C$6:E32))</f>
        <v>69</v>
      </c>
      <c r="L32">
        <f>_xlfn.IFS(COUNT(C32:E32)&lt;1,"",AND(COUNT($C$6:E32)&lt;=9,$C$4&gt;1),$C$4,COUNT(C32:E32)&gt;=1,M32)</f>
        <v>135</v>
      </c>
      <c r="M32">
        <f>IF(COUNT($C$6:E32)&gt;=1,TRUNC(SUM($C$6:E32)/COUNT($C$6:E32)),0)</f>
        <v>135</v>
      </c>
      <c r="N32">
        <f>IF(COUNT($C$6:E32)&lt;=6,0,TRUNC((230-M31)*0.9))</f>
        <v>85</v>
      </c>
      <c r="O32">
        <f>_xlfn.IFS(SUM(C32:E32)&lt;1,"",COUNT($C$6:E32)&gt;9,TRUNC((230-M31)*(0.9)),COUNT($C$6:E32)&lt;=9,0)</f>
        <v>85</v>
      </c>
      <c r="P32">
        <f>_xlfn.IFS(SUM(C32:E32)&lt;1,"",COUNT($C$6:E32)&gt;9,N32*3+H32,COUNT($C$6:E32)&lt;=9,0)</f>
        <v>675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210</v>
      </c>
      <c r="W32">
        <f>IF(COUNT(C32:E32)&lt;1,0,IF(COUNT($C$6:E32)&gt;9,D32+N32,0))</f>
        <v>228</v>
      </c>
      <c r="X32">
        <f>IF(COUNT(C32:E32)&lt;1,0,IF(COUNT($C$6:E32)&gt;9,E32+N32,0))</f>
        <v>237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100</v>
      </c>
      <c r="D33">
        <v>143</v>
      </c>
      <c r="E33">
        <v>137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380</v>
      </c>
      <c r="I33">
        <f t="shared" si="5"/>
        <v>126</v>
      </c>
      <c r="J33">
        <f>_xlfn.IFS(SUM(C33:E33)&lt;1,"",SUM(C33:E33)&gt;=1,SUM($C$6:E33))</f>
        <v>9754</v>
      </c>
      <c r="K33">
        <f>_xlfn.IFS(COUNT(C33:E33)&lt;1,"",COUNT($C$6:E33)&gt;=1,COUNT($C$6:E33))</f>
        <v>72</v>
      </c>
      <c r="L33">
        <f>_xlfn.IFS(COUNT(C33:E33)&lt;1,"",AND(COUNT($C$6:E33)&lt;=9,$C$4&gt;1),$C$4,COUNT(C33:E33)&gt;=1,M33)</f>
        <v>135</v>
      </c>
      <c r="M33">
        <f>IF(COUNT($C$6:E33)&gt;=1,TRUNC(SUM($C$6:E33)/COUNT($C$6:E33)),0)</f>
        <v>135</v>
      </c>
      <c r="N33">
        <f>IF(COUNT($C$6:E33)&lt;=6,0,TRUNC((230-M32)*0.9))</f>
        <v>85</v>
      </c>
      <c r="O33">
        <f>_xlfn.IFS(SUM(C33:E33)&lt;1,"",COUNT($C$6:E33)&gt;9,TRUNC((230-M32)*(0.9)),COUNT($C$6:E33)&lt;=9,0)</f>
        <v>85</v>
      </c>
      <c r="P33">
        <f>_xlfn.IFS(SUM(C33:E33)&lt;1,"",COUNT($C$6:E33)&gt;9,N33*3+H33,COUNT($C$6:E33)&lt;=9,0)</f>
        <v>635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185</v>
      </c>
      <c r="W33">
        <f>IF(COUNT(C33:E33)&lt;1,0,IF(COUNT($C$6:E33)&gt;9,D33+N33,0))</f>
        <v>228</v>
      </c>
      <c r="X33">
        <f>IF(COUNT(C33:E33)&lt;1,0,IF(COUNT($C$6:E33)&gt;9,E33+N33,0))</f>
        <v>222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157</v>
      </c>
      <c r="D34">
        <v>152</v>
      </c>
      <c r="E34">
        <v>130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439</v>
      </c>
      <c r="I34">
        <f t="shared" si="5"/>
        <v>146</v>
      </c>
      <c r="J34">
        <f>_xlfn.IFS(SUM(C34:E34)&lt;1,"",SUM(C34:E34)&gt;=1,SUM($C$6:E34))</f>
        <v>10193</v>
      </c>
      <c r="K34">
        <f>_xlfn.IFS(COUNT(C34:E34)&lt;1,"",COUNT($C$6:E34)&gt;=1,COUNT($C$6:E34))</f>
        <v>75</v>
      </c>
      <c r="L34">
        <f>_xlfn.IFS(COUNT(C34:E34)&lt;1,"",AND(COUNT($C$6:E34)&lt;=9,$C$4&gt;1),$C$4,COUNT(C34:E34)&gt;=1,M34)</f>
        <v>135</v>
      </c>
      <c r="M34">
        <f>IF(COUNT($C$6:E34)&gt;=1,TRUNC(SUM($C$6:E34)/COUNT($C$6:E34)),0)</f>
        <v>135</v>
      </c>
      <c r="N34">
        <f>IF(COUNT($C$6:E34)&lt;=6,0,TRUNC((230-M33)*0.9))</f>
        <v>85</v>
      </c>
      <c r="O34">
        <f>_xlfn.IFS(SUM(C34:E34)&lt;1,"",COUNT($C$6:E34)&gt;9,TRUNC((230-M33)*(0.9)),COUNT($C$6:E34)&lt;=9,0)</f>
        <v>85</v>
      </c>
      <c r="P34">
        <f>_xlfn.IFS(SUM(C34:E34)&lt;1,"",COUNT($C$6:E34)&gt;9,N34*3+H34,COUNT($C$6:E34)&lt;=9,0)</f>
        <v>694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242</v>
      </c>
      <c r="W34">
        <f>IF(COUNT(C34:E34)&lt;1,0,IF(COUNT($C$6:E34)&gt;9,D34+N34,0))</f>
        <v>237</v>
      </c>
      <c r="X34">
        <f>IF(COUNT(C34:E34)&lt;1,0,IF(COUNT($C$6:E34)&gt;9,E34+N34,0))</f>
        <v>215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150</v>
      </c>
      <c r="D35">
        <v>109</v>
      </c>
      <c r="E35">
        <v>161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420</v>
      </c>
      <c r="I35">
        <f t="shared" si="5"/>
        <v>140</v>
      </c>
      <c r="J35">
        <f>_xlfn.IFS(SUM(C35:E35)&lt;1,"",SUM(C35:E35)&gt;=1,SUM($C$6:E35))</f>
        <v>10613</v>
      </c>
      <c r="K35">
        <f>_xlfn.IFS(COUNT(C35:E35)&lt;1,"",COUNT($C$6:E35)&gt;=1,COUNT($C$6:E35))</f>
        <v>78</v>
      </c>
      <c r="L35">
        <f>_xlfn.IFS(COUNT(C35:E35)&lt;1,"",AND(COUNT($C$6:E35)&lt;=9,$C$4&gt;1),$C$4,COUNT(C35:E35)&gt;=1,M35)</f>
        <v>136</v>
      </c>
      <c r="M35">
        <f>IF(COUNT($C$6:E35)&gt;=1,TRUNC(SUM($C$6:E35)/COUNT($C$6:E35)),0)</f>
        <v>136</v>
      </c>
      <c r="N35">
        <f>IF(COUNT($C$6:E35)&lt;=6,0,TRUNC((230-M34)*0.9))</f>
        <v>85</v>
      </c>
      <c r="O35">
        <f>_xlfn.IFS(SUM(C35:E35)&lt;1,"",COUNT($C$6:E35)&gt;9,TRUNC((230-M34)*(0.9)),COUNT($C$6:E35)&lt;=9,0)</f>
        <v>85</v>
      </c>
      <c r="P35">
        <f>_xlfn.IFS(SUM(C35:E35)&lt;1,"",COUNT($C$6:E35)&gt;9,N35*3+H35,COUNT($C$6:E35)&lt;=9,0)</f>
        <v>675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235</v>
      </c>
      <c r="W35">
        <f>IF(COUNT(C35:E35)&lt;1,0,IF(COUNT($C$6:E35)&gt;9,D35+N35,0))</f>
        <v>194</v>
      </c>
      <c r="X35">
        <f>IF(COUNT(C35:E35)&lt;1,0,IF(COUNT($C$6:E35)&gt;9,E35+N35,0))</f>
        <v>246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135.5</v>
      </c>
      <c r="D36" s="2">
        <f>(IF(COUNT(D6:D35)=0," ",(SUM(D6:D35))/COUNT(D6:D35)))</f>
        <v>136.42307692307693</v>
      </c>
      <c r="E36" s="2">
        <f>(IF(COUNT(E6:E35)=0," ",(SUM(E6:E35))/COUNT(E6:E35)))</f>
        <v>136.26923076923077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AC7B-18DE-491B-B35E-4DF5D47822DF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s="10" t="s">
        <v>103</v>
      </c>
    </row>
    <row r="2" spans="1:29" x14ac:dyDescent="0.2">
      <c r="A2" s="4" t="s">
        <v>53</v>
      </c>
      <c r="B2">
        <f>MAX(AB6:AB35)</f>
        <v>30</v>
      </c>
    </row>
    <row r="3" spans="1:29" x14ac:dyDescent="0.2">
      <c r="A3" t="s">
        <v>45</v>
      </c>
      <c r="B3" s="3" t="s">
        <v>124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C4">
        <v>139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182</v>
      </c>
      <c r="W5">
        <f>MAX(V6:X35)</f>
        <v>258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0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0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0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0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0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0</v>
      </c>
      <c r="N15">
        <f>IF(COUNT($C$6:E15)&lt;=6,0,TRUNC((230-M14)*0.9))</f>
        <v>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0</v>
      </c>
      <c r="N16">
        <f>IF(COUNT($C$6:E16)&lt;=6,0,TRUNC((230-M15)*0.9))</f>
        <v>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0</v>
      </c>
      <c r="N17">
        <f>IF(COUNT($C$6:E17)&lt;=6,0,TRUNC((230-M16)*0.9))</f>
        <v>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0</v>
      </c>
      <c r="N18">
        <f>IF(COUNT($C$6:E18)&lt;=6,0,TRUNC((230-M17)*0.9))</f>
        <v>0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/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D19">
        <v>151</v>
      </c>
      <c r="E19">
        <v>114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265</v>
      </c>
      <c r="I19">
        <f t="shared" si="5"/>
        <v>132</v>
      </c>
      <c r="J19">
        <f>_xlfn.IFS(SUM(C19:E19)&lt;1,"",SUM(C19:E19)&gt;=1,SUM($C$6:E19))</f>
        <v>265</v>
      </c>
      <c r="K19">
        <f>_xlfn.IFS(COUNT(C19:E19)&lt;1,"",COUNT($C$6:E19)&gt;=1,COUNT($C$6:E19))</f>
        <v>2</v>
      </c>
      <c r="L19">
        <f>_xlfn.IFS(COUNT(C19:E19)&lt;1,"",AND(COUNT($C$6:E19)&lt;=9,$C$4&gt;1),$C$4,COUNT(C19:E19)&gt;=1,M19)</f>
        <v>139</v>
      </c>
      <c r="M19">
        <f>IF(COUNT($C$6:E19)&gt;=1,TRUNC(SUM($C$6:E19)/COUNT($C$6:E19)),0)</f>
        <v>132</v>
      </c>
      <c r="N19">
        <f>IF(COUNT($C$6:E19)&lt;=6,0,TRUNC((230-M18)*0.9))</f>
        <v>0</v>
      </c>
      <c r="O19">
        <f>_xlfn.IFS(SUM(C19:E19)&lt;1,"",COUNT($C$6:E19)&gt;9,TRUNC((230-M18)*(0.9)),COUNT($C$6:E19)&lt;=9,0)</f>
        <v>0</v>
      </c>
      <c r="P19">
        <f>_xlfn.IFS(SUM(C19:E19)&lt;1,"",COUNT($C$6:E19)&gt;9,N19*3+H19,COUNT($C$6:E19)&lt;=9,0)</f>
        <v>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182</v>
      </c>
      <c r="D20">
        <v>140</v>
      </c>
      <c r="E20">
        <v>114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436</v>
      </c>
      <c r="I20">
        <f t="shared" si="5"/>
        <v>145</v>
      </c>
      <c r="J20">
        <f>_xlfn.IFS(SUM(C20:E20)&lt;1,"",SUM(C20:E20)&gt;=1,SUM($C$6:E20))</f>
        <v>701</v>
      </c>
      <c r="K20">
        <f>_xlfn.IFS(COUNT(C20:E20)&lt;1,"",COUNT($C$6:E20)&gt;=1,COUNT($C$6:E20))</f>
        <v>5</v>
      </c>
      <c r="L20">
        <f>_xlfn.IFS(COUNT(C20:E20)&lt;1,"",AND(COUNT($C$6:E20)&lt;=9,$C$4&gt;1),$C$4,COUNT(C20:E20)&gt;=1,M20)</f>
        <v>139</v>
      </c>
      <c r="M20">
        <f>IF(COUNT($C$6:E20)&gt;=1,TRUNC(SUM($C$6:E20)/COUNT($C$6:E20)),0)</f>
        <v>140</v>
      </c>
      <c r="N20">
        <f>IF(COUNT($C$6:E20)&lt;=6,0,TRUNC((230-M19)*0.9))</f>
        <v>0</v>
      </c>
      <c r="O20">
        <f>_xlfn.IFS(SUM(C20:E20)&lt;1,"",COUNT($C$6:E20)&gt;9,TRUNC((230-M19)*(0.9)),COUNT($C$6:E20)&lt;=9,0)</f>
        <v>0</v>
      </c>
      <c r="P20">
        <f>_xlfn.IFS(SUM(C20:E20)&lt;1,"",COUNT($C$6:E20)&gt;9,N20*3+H20,COUNT($C$6:E20)&lt;=9,0)</f>
        <v>0</v>
      </c>
      <c r="Q20" t="str">
        <f t="shared" si="1"/>
        <v xml:space="preserve"> </v>
      </c>
      <c r="R20">
        <f t="shared" si="2"/>
        <v>182</v>
      </c>
      <c r="S20" t="str">
        <f>IF(COUNT($C$6:E20)&gt;9,IF(P20=MAX($P$6:$P$35),P20," "),"")</f>
        <v/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118</v>
      </c>
      <c r="D21">
        <v>106</v>
      </c>
      <c r="E21">
        <v>132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356</v>
      </c>
      <c r="I21">
        <f t="shared" si="5"/>
        <v>118</v>
      </c>
      <c r="J21">
        <f>_xlfn.IFS(SUM(C21:E21)&lt;1,"",SUM(C21:E21)&gt;=1,SUM($C$6:E21))</f>
        <v>1057</v>
      </c>
      <c r="K21">
        <f>_xlfn.IFS(COUNT(C21:E21)&lt;1,"",COUNT($C$6:E21)&gt;=1,COUNT($C$6:E21))</f>
        <v>8</v>
      </c>
      <c r="L21">
        <f>_xlfn.IFS(COUNT(C21:E21)&lt;1,"",AND(COUNT($C$6:E21)&lt;=9,$C$4&gt;1),$C$4,COUNT(C21:E21)&gt;=1,M21)</f>
        <v>139</v>
      </c>
      <c r="M21">
        <f>IF(COUNT($C$6:E21)&gt;=1,TRUNC(SUM($C$6:E21)/COUNT($C$6:E21)),0)</f>
        <v>132</v>
      </c>
      <c r="N21">
        <f>IF(COUNT($C$6:E21)&lt;=6,0,TRUNC((230-M20)*0.9))</f>
        <v>81</v>
      </c>
      <c r="O21">
        <f>_xlfn.IFS(SUM(C21:E21)&lt;1,"",COUNT($C$6:E21)&gt;9,TRUNC((230-M20)*(0.9)),COUNT($C$6:E21)&lt;=9,0)</f>
        <v>0</v>
      </c>
      <c r="P21">
        <f>_xlfn.IFS(SUM(C21:E21)&lt;1,"",COUNT($C$6:E21)&gt;9,N21*3+H21,COUNT($C$6:E21)&lt;=9,0)</f>
        <v>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/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148</v>
      </c>
      <c r="D22">
        <v>114</v>
      </c>
      <c r="E22">
        <v>146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408</v>
      </c>
      <c r="I22">
        <f t="shared" si="5"/>
        <v>136</v>
      </c>
      <c r="J22">
        <f>_xlfn.IFS(SUM(C22:E22)&lt;1,"",SUM(C22:E22)&gt;=1,SUM($C$6:E22))</f>
        <v>1465</v>
      </c>
      <c r="K22">
        <f>_xlfn.IFS(COUNT(C22:E22)&lt;1,"",COUNT($C$6:E22)&gt;=1,COUNT($C$6:E22))</f>
        <v>11</v>
      </c>
      <c r="L22">
        <f>_xlfn.IFS(COUNT(C22:E22)&lt;1,"",AND(COUNT($C$6:E22)&lt;=9,$C$4&gt;1),$C$4,COUNT(C22:E22)&gt;=1,M22)</f>
        <v>133</v>
      </c>
      <c r="M22">
        <f>IF(COUNT($C$6:E22)&gt;=1,TRUNC(SUM($C$6:E22)/COUNT($C$6:E22)),0)</f>
        <v>133</v>
      </c>
      <c r="N22">
        <f>IF(COUNT($C$6:E22)&lt;=6,0,TRUNC((230-M21)*0.9))</f>
        <v>88</v>
      </c>
      <c r="O22">
        <f>_xlfn.IFS(SUM(C22:E22)&lt;1,"",COUNT($C$6:E22)&gt;9,TRUNC((230-M21)*(0.9)),COUNT($C$6:E22)&lt;=9,0)</f>
        <v>88</v>
      </c>
      <c r="P22">
        <f>_xlfn.IFS(SUM(C22:E22)&lt;1,"",COUNT($C$6:E22)&gt;9,N22*3+H22,COUNT($C$6:E22)&lt;=9,0)</f>
        <v>672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236</v>
      </c>
      <c r="W22">
        <f>IF(COUNT(C22:E22)&lt;1,0,IF(COUNT($C$6:E22)&gt;9,D22+N22,0))</f>
        <v>202</v>
      </c>
      <c r="X22">
        <f>IF(COUNT(C22:E22)&lt;1,0,IF(COUNT($C$6:E22)&gt;9,E22+N22,0))</f>
        <v>234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103</v>
      </c>
      <c r="D23">
        <v>167</v>
      </c>
      <c r="E23">
        <v>135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405</v>
      </c>
      <c r="I23">
        <f t="shared" si="5"/>
        <v>135</v>
      </c>
      <c r="J23">
        <f>_xlfn.IFS(SUM(C23:E23)&lt;1,"",SUM(C23:E23)&gt;=1,SUM($C$6:E23))</f>
        <v>1870</v>
      </c>
      <c r="K23">
        <f>_xlfn.IFS(COUNT(C23:E23)&lt;1,"",COUNT($C$6:E23)&gt;=1,COUNT($C$6:E23))</f>
        <v>14</v>
      </c>
      <c r="L23">
        <f>_xlfn.IFS(COUNT(C23:E23)&lt;1,"",AND(COUNT($C$6:E23)&lt;=9,$C$4&gt;1),$C$4,COUNT(C23:E23)&gt;=1,M23)</f>
        <v>133</v>
      </c>
      <c r="M23">
        <f>IF(COUNT($C$6:E23)&gt;=1,TRUNC(SUM($C$6:E23)/COUNT($C$6:E23)),0)</f>
        <v>133</v>
      </c>
      <c r="N23">
        <f>IF(COUNT($C$6:E23)&lt;=6,0,TRUNC((230-M22)*0.9))</f>
        <v>87</v>
      </c>
      <c r="O23">
        <f>_xlfn.IFS(SUM(C23:E23)&lt;1,"",COUNT($C$6:E23)&gt;9,TRUNC((230-M22)*(0.9)),COUNT($C$6:E23)&lt;=9,0)</f>
        <v>87</v>
      </c>
      <c r="P23">
        <f>_xlfn.IFS(SUM(C23:E23)&lt;1,"",COUNT($C$6:E23)&gt;9,N23*3+H23,COUNT($C$6:E23)&lt;=9,0)</f>
        <v>666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190</v>
      </c>
      <c r="W23">
        <f>IF(COUNT(C23:E23)&lt;1,0,IF(COUNT($C$6:E23)&gt;9,D23+N23,0))</f>
        <v>254</v>
      </c>
      <c r="X23">
        <f>IF(COUNT(C23:E23)&lt;1,0,IF(COUNT($C$6:E23)&gt;9,E23+N23,0))</f>
        <v>222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99</v>
      </c>
      <c r="D24">
        <v>149</v>
      </c>
      <c r="E24">
        <v>135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383</v>
      </c>
      <c r="I24">
        <f t="shared" si="5"/>
        <v>127</v>
      </c>
      <c r="J24">
        <f>_xlfn.IFS(SUM(C24:E24)&lt;1,"",SUM(C24:E24)&gt;=1,SUM($C$6:E24))</f>
        <v>2253</v>
      </c>
      <c r="K24">
        <f>_xlfn.IFS(COUNT(C24:E24)&lt;1,"",COUNT($C$6:E24)&gt;=1,COUNT($C$6:E24))</f>
        <v>17</v>
      </c>
      <c r="L24">
        <f>_xlfn.IFS(COUNT(C24:E24)&lt;1,"",AND(COUNT($C$6:E24)&lt;=9,$C$4&gt;1),$C$4,COUNT(C24:E24)&gt;=1,M24)</f>
        <v>132</v>
      </c>
      <c r="M24">
        <f>IF(COUNT($C$6:E24)&gt;=1,TRUNC(SUM($C$6:E24)/COUNT($C$6:E24)),0)</f>
        <v>132</v>
      </c>
      <c r="N24">
        <f>IF(COUNT($C$6:E24)&lt;=6,0,TRUNC((230-M23)*0.9))</f>
        <v>87</v>
      </c>
      <c r="O24">
        <f>_xlfn.IFS(SUM(C24:E24)&lt;1,"",COUNT($C$6:E24)&gt;9,TRUNC((230-M23)*(0.9)),COUNT($C$6:E24)&lt;=9,0)</f>
        <v>87</v>
      </c>
      <c r="P24">
        <f>_xlfn.IFS(SUM(C24:E24)&lt;1,"",COUNT($C$6:E24)&gt;9,N24*3+H24,COUNT($C$6:E24)&lt;=9,0)</f>
        <v>644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186</v>
      </c>
      <c r="W24">
        <f>IF(COUNT(C24:E24)&lt;1,0,IF(COUNT($C$6:E24)&gt;9,D24+N24,0))</f>
        <v>236</v>
      </c>
      <c r="X24">
        <f>IF(COUNT(C24:E24)&lt;1,0,IF(COUNT($C$6:E24)&gt;9,E24+N24,0))</f>
        <v>222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D25">
        <v>131</v>
      </c>
      <c r="E25">
        <v>117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248</v>
      </c>
      <c r="I25">
        <f t="shared" si="5"/>
        <v>124</v>
      </c>
      <c r="J25">
        <f>_xlfn.IFS(SUM(C25:E25)&lt;1,"",SUM(C25:E25)&gt;=1,SUM($C$6:E25))</f>
        <v>2501</v>
      </c>
      <c r="K25">
        <f>_xlfn.IFS(COUNT(C25:E25)&lt;1,"",COUNT($C$6:E25)&gt;=1,COUNT($C$6:E25))</f>
        <v>19</v>
      </c>
      <c r="L25">
        <f>_xlfn.IFS(COUNT(C25:E25)&lt;1,"",AND(COUNT($C$6:E25)&lt;=9,$C$4&gt;1),$C$4,COUNT(C25:E25)&gt;=1,M25)</f>
        <v>131</v>
      </c>
      <c r="M25">
        <f>IF(COUNT($C$6:E25)&gt;=1,TRUNC(SUM($C$6:E25)/COUNT($C$6:E25)),0)</f>
        <v>131</v>
      </c>
      <c r="N25">
        <f>IF(COUNT($C$6:E25)&lt;=6,0,TRUNC((230-M24)*0.9))</f>
        <v>88</v>
      </c>
      <c r="O25">
        <f>_xlfn.IFS(SUM(C25:E25)&lt;1,"",COUNT($C$6:E25)&gt;9,TRUNC((230-M24)*(0.9)),COUNT($C$6:E25)&lt;=9,0)</f>
        <v>88</v>
      </c>
      <c r="P25">
        <f>_xlfn.IFS(SUM(C25:E25)&lt;1,"",COUNT($C$6:E25)&gt;9,N25*3+H25,COUNT($C$6:E25)&lt;=9,0)</f>
        <v>512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88</v>
      </c>
      <c r="W25">
        <f>IF(COUNT(C25:E25)&lt;1,0,IF(COUNT($C$6:E25)&gt;9,D25+N25,0))</f>
        <v>219</v>
      </c>
      <c r="X25">
        <f>IF(COUNT(C25:E25)&lt;1,0,IF(COUNT($C$6:E25)&gt;9,E25+N25,0))</f>
        <v>205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137</v>
      </c>
      <c r="D26">
        <v>132</v>
      </c>
      <c r="E26">
        <v>145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 xml:space="preserve"> </v>
      </c>
      <c r="H26">
        <f t="shared" si="0"/>
        <v>414</v>
      </c>
      <c r="I26">
        <f t="shared" si="5"/>
        <v>138</v>
      </c>
      <c r="J26">
        <f>_xlfn.IFS(SUM(C26:E26)&lt;1,"",SUM(C26:E26)&gt;=1,SUM($C$6:E26))</f>
        <v>2915</v>
      </c>
      <c r="K26">
        <f>_xlfn.IFS(COUNT(C26:E26)&lt;1,"",COUNT($C$6:E26)&gt;=1,COUNT($C$6:E26))</f>
        <v>22</v>
      </c>
      <c r="L26">
        <f>_xlfn.IFS(COUNT(C26:E26)&lt;1,"",AND(COUNT($C$6:E26)&lt;=9,$C$4&gt;1),$C$4,COUNT(C26:E26)&gt;=1,M26)</f>
        <v>132</v>
      </c>
      <c r="M26">
        <f>IF(COUNT($C$6:E26)&gt;=1,TRUNC(SUM($C$6:E26)/COUNT($C$6:E26)),0)</f>
        <v>132</v>
      </c>
      <c r="N26">
        <f>IF(COUNT($C$6:E26)&lt;=6,0,TRUNC((230-M25)*0.9))</f>
        <v>89</v>
      </c>
      <c r="O26">
        <f>_xlfn.IFS(SUM(C26:E26)&lt;1,"",COUNT($C$6:E26)&gt;9,TRUNC((230-M25)*(0.9)),COUNT($C$6:E26)&lt;=9,0)</f>
        <v>89</v>
      </c>
      <c r="P26">
        <f>_xlfn.IFS(SUM(C26:E26)&lt;1,"",COUNT($C$6:E26)&gt;9,N26*3+H26,COUNT($C$6:E26)&lt;=9,0)</f>
        <v>681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226</v>
      </c>
      <c r="W26">
        <f>IF(COUNT(C26:E26)&lt;1,0,IF(COUNT($C$6:E26)&gt;9,D26+N26,0))</f>
        <v>221</v>
      </c>
      <c r="X26">
        <f>IF(COUNT(C26:E26)&lt;1,0,IF(COUNT($C$6:E26)&gt;9,E26+N26,0))</f>
        <v>234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138</v>
      </c>
      <c r="D27">
        <v>129</v>
      </c>
      <c r="E27">
        <v>131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398</v>
      </c>
      <c r="I27">
        <f t="shared" si="5"/>
        <v>132</v>
      </c>
      <c r="J27">
        <f>_xlfn.IFS(SUM(C27:E27)&lt;1,"",SUM(C27:E27)&gt;=1,SUM($C$6:E27))</f>
        <v>3313</v>
      </c>
      <c r="K27">
        <f>_xlfn.IFS(COUNT(C27:E27)&lt;1,"",COUNT($C$6:E27)&gt;=1,COUNT($C$6:E27))</f>
        <v>25</v>
      </c>
      <c r="L27">
        <f>_xlfn.IFS(COUNT(C27:E27)&lt;1,"",AND(COUNT($C$6:E27)&lt;=9,$C$4&gt;1),$C$4,COUNT(C27:E27)&gt;=1,M27)</f>
        <v>132</v>
      </c>
      <c r="M27">
        <f>IF(COUNT($C$6:E27)&gt;=1,TRUNC(SUM($C$6:E27)/COUNT($C$6:E27)),0)</f>
        <v>132</v>
      </c>
      <c r="N27">
        <f>IF(COUNT($C$6:E27)&lt;=6,0,TRUNC((230-M26)*0.9))</f>
        <v>88</v>
      </c>
      <c r="O27">
        <f>_xlfn.IFS(SUM(C27:E27)&lt;1,"",COUNT($C$6:E27)&gt;9,TRUNC((230-M26)*(0.9)),COUNT($C$6:E27)&lt;=9,0)</f>
        <v>88</v>
      </c>
      <c r="P27">
        <f>_xlfn.IFS(SUM(C27:E27)&lt;1,"",COUNT($C$6:E27)&gt;9,N27*3+H27,COUNT($C$6:E27)&lt;=9,0)</f>
        <v>662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226</v>
      </c>
      <c r="W27">
        <f>IF(COUNT(C27:E27)&lt;1,0,IF(COUNT($C$6:E27)&gt;9,D27+N27,0))</f>
        <v>217</v>
      </c>
      <c r="X27">
        <f>IF(COUNT(C27:E27)&lt;1,0,IF(COUNT($C$6:E27)&gt;9,E27+N27,0))</f>
        <v>219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129</v>
      </c>
      <c r="D28">
        <v>150</v>
      </c>
      <c r="E28">
        <v>144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423</v>
      </c>
      <c r="I28">
        <f t="shared" si="5"/>
        <v>141</v>
      </c>
      <c r="J28">
        <f>_xlfn.IFS(SUM(C28:E28)&lt;1,"",SUM(C28:E28)&gt;=1,SUM($C$6:E28))</f>
        <v>3736</v>
      </c>
      <c r="K28">
        <f>_xlfn.IFS(COUNT(C28:E28)&lt;1,"",COUNT($C$6:E28)&gt;=1,COUNT($C$6:E28))</f>
        <v>28</v>
      </c>
      <c r="L28">
        <f>_xlfn.IFS(COUNT(C28:E28)&lt;1,"",AND(COUNT($C$6:E28)&lt;=9,$C$4&gt;1),$C$4,COUNT(C28:E28)&gt;=1,M28)</f>
        <v>133</v>
      </c>
      <c r="M28">
        <f>IF(COUNT($C$6:E28)&gt;=1,TRUNC(SUM($C$6:E28)/COUNT($C$6:E28)),0)</f>
        <v>133</v>
      </c>
      <c r="N28">
        <f>IF(COUNT($C$6:E28)&lt;=6,0,TRUNC((230-M27)*0.9))</f>
        <v>88</v>
      </c>
      <c r="O28">
        <f>_xlfn.IFS(SUM(C28:E28)&lt;1,"",COUNT($C$6:E28)&gt;9,TRUNC((230-M27)*(0.9)),COUNT($C$6:E28)&lt;=9,0)</f>
        <v>88</v>
      </c>
      <c r="P28">
        <f>_xlfn.IFS(SUM(C28:E28)&lt;1,"",COUNT($C$6:E28)&gt;9,N28*3+H28,COUNT($C$6:E28)&lt;=9,0)</f>
        <v>687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217</v>
      </c>
      <c r="W28">
        <f>IF(COUNT(C28:E28)&lt;1,0,IF(COUNT($C$6:E28)&gt;9,D28+N28,0))</f>
        <v>238</v>
      </c>
      <c r="X28">
        <f>IF(COUNT(C28:E28)&lt;1,0,IF(COUNT($C$6:E28)&gt;9,E28+N28,0))</f>
        <v>232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122</v>
      </c>
      <c r="D29">
        <v>142</v>
      </c>
      <c r="E29">
        <v>156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420</v>
      </c>
      <c r="I29">
        <f t="shared" si="5"/>
        <v>140</v>
      </c>
      <c r="J29">
        <f>_xlfn.IFS(SUM(C29:E29)&lt;1,"",SUM(C29:E29)&gt;=1,SUM($C$6:E29))</f>
        <v>4156</v>
      </c>
      <c r="K29">
        <f>_xlfn.IFS(COUNT(C29:E29)&lt;1,"",COUNT($C$6:E29)&gt;=1,COUNT($C$6:E29))</f>
        <v>31</v>
      </c>
      <c r="L29">
        <f>_xlfn.IFS(COUNT(C29:E29)&lt;1,"",AND(COUNT($C$6:E29)&lt;=9,$C$4&gt;1),$C$4,COUNT(C29:E29)&gt;=1,M29)</f>
        <v>134</v>
      </c>
      <c r="M29">
        <f>IF(COUNT($C$6:E29)&gt;=1,TRUNC(SUM($C$6:E29)/COUNT($C$6:E29)),0)</f>
        <v>134</v>
      </c>
      <c r="N29">
        <f>IF(COUNT($C$6:E29)&lt;=6,0,TRUNC((230-M28)*0.9))</f>
        <v>87</v>
      </c>
      <c r="O29">
        <f>_xlfn.IFS(SUM(C29:E29)&lt;1,"",COUNT($C$6:E29)&gt;9,TRUNC((230-M28)*(0.9)),COUNT($C$6:E29)&lt;=9,0)</f>
        <v>87</v>
      </c>
      <c r="P29">
        <f>_xlfn.IFS(SUM(C29:E29)&lt;1,"",COUNT($C$6:E29)&gt;9,N29*3+H29,COUNT($C$6:E29)&lt;=9,0)</f>
        <v>681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209</v>
      </c>
      <c r="W29">
        <f>IF(COUNT(C29:E29)&lt;1,0,IF(COUNT($C$6:E29)&gt;9,D29+N29,0))</f>
        <v>229</v>
      </c>
      <c r="X29">
        <f>IF(COUNT(C29:E29)&lt;1,0,IF(COUNT($C$6:E29)&gt;9,E29+N29,0))</f>
        <v>243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146</v>
      </c>
      <c r="D30">
        <v>100</v>
      </c>
      <c r="E30">
        <v>102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348</v>
      </c>
      <c r="I30">
        <f t="shared" si="5"/>
        <v>116</v>
      </c>
      <c r="J30">
        <f>_xlfn.IFS(SUM(C30:E30)&lt;1,"",SUM(C30:E30)&gt;=1,SUM($C$6:E30))</f>
        <v>4504</v>
      </c>
      <c r="K30">
        <f>_xlfn.IFS(COUNT(C30:E30)&lt;1,"",COUNT($C$6:E30)&gt;=1,COUNT($C$6:E30))</f>
        <v>34</v>
      </c>
      <c r="L30">
        <f>_xlfn.IFS(COUNT(C30:E30)&lt;1,"",AND(COUNT($C$6:E30)&lt;=9,$C$4&gt;1),$C$4,COUNT(C30:E30)&gt;=1,M30)</f>
        <v>132</v>
      </c>
      <c r="M30">
        <f>IF(COUNT($C$6:E30)&gt;=1,TRUNC(SUM($C$6:E30)/COUNT($C$6:E30)),0)</f>
        <v>132</v>
      </c>
      <c r="N30">
        <f>IF(COUNT($C$6:E30)&lt;=6,0,TRUNC((230-M29)*0.9))</f>
        <v>86</v>
      </c>
      <c r="O30">
        <f>_xlfn.IFS(SUM(C30:E30)&lt;1,"",COUNT($C$6:E30)&gt;9,TRUNC((230-M29)*(0.9)),COUNT($C$6:E30)&lt;=9,0)</f>
        <v>86</v>
      </c>
      <c r="P30">
        <f>_xlfn.IFS(SUM(C30:E30)&lt;1,"",COUNT($C$6:E30)&gt;9,N30*3+H30,COUNT($C$6:E30)&lt;=9,0)</f>
        <v>606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232</v>
      </c>
      <c r="W30">
        <f>IF(COUNT(C30:E30)&lt;1,0,IF(COUNT($C$6:E30)&gt;9,D30+N30,0))</f>
        <v>186</v>
      </c>
      <c r="X30">
        <f>IF(COUNT(C30:E30)&lt;1,0,IF(COUNT($C$6:E30)&gt;9,E30+N30,0))</f>
        <v>188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130</v>
      </c>
      <c r="D31">
        <v>113</v>
      </c>
      <c r="E31">
        <v>133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376</v>
      </c>
      <c r="I31">
        <f t="shared" si="5"/>
        <v>125</v>
      </c>
      <c r="J31">
        <f>_xlfn.IFS(SUM(C31:E31)&lt;1,"",SUM(C31:E31)&gt;=1,SUM($C$6:E31))</f>
        <v>4880</v>
      </c>
      <c r="K31">
        <f>_xlfn.IFS(COUNT(C31:E31)&lt;1,"",COUNT($C$6:E31)&gt;=1,COUNT($C$6:E31))</f>
        <v>37</v>
      </c>
      <c r="L31">
        <f>_xlfn.IFS(COUNT(C31:E31)&lt;1,"",AND(COUNT($C$6:E31)&lt;=9,$C$4&gt;1),$C$4,COUNT(C31:E31)&gt;=1,M31)</f>
        <v>131</v>
      </c>
      <c r="M31">
        <f>IF(COUNT($C$6:E31)&gt;=1,TRUNC(SUM($C$6:E31)/COUNT($C$6:E31)),0)</f>
        <v>131</v>
      </c>
      <c r="N31">
        <f>IF(COUNT($C$6:E31)&lt;=6,0,TRUNC((230-M30)*0.9))</f>
        <v>88</v>
      </c>
      <c r="O31">
        <f>_xlfn.IFS(SUM(C31:E31)&lt;1,"",COUNT($C$6:E31)&gt;9,TRUNC((230-M30)*(0.9)),COUNT($C$6:E31)&lt;=9,0)</f>
        <v>88</v>
      </c>
      <c r="P31">
        <f>_xlfn.IFS(SUM(C31:E31)&lt;1,"",COUNT($C$6:E31)&gt;9,N31*3+H31,COUNT($C$6:E31)&lt;=9,0)</f>
        <v>640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218</v>
      </c>
      <c r="W31">
        <f>IF(COUNT(C31:E31)&lt;1,0,IF(COUNT($C$6:E31)&gt;9,D31+N31,0))</f>
        <v>201</v>
      </c>
      <c r="X31">
        <f>IF(COUNT(C31:E31)&lt;1,0,IF(COUNT($C$6:E31)&gt;9,E31+N31,0))</f>
        <v>221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157</v>
      </c>
      <c r="D32">
        <v>144</v>
      </c>
      <c r="E32">
        <v>126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427</v>
      </c>
      <c r="I32">
        <f t="shared" si="5"/>
        <v>142</v>
      </c>
      <c r="J32">
        <f>_xlfn.IFS(SUM(C32:E32)&lt;1,"",SUM(C32:E32)&gt;=1,SUM($C$6:E32))</f>
        <v>5307</v>
      </c>
      <c r="K32">
        <f>_xlfn.IFS(COUNT(C32:E32)&lt;1,"",COUNT($C$6:E32)&gt;=1,COUNT($C$6:E32))</f>
        <v>40</v>
      </c>
      <c r="L32">
        <f>_xlfn.IFS(COUNT(C32:E32)&lt;1,"",AND(COUNT($C$6:E32)&lt;=9,$C$4&gt;1),$C$4,COUNT(C32:E32)&gt;=1,M32)</f>
        <v>132</v>
      </c>
      <c r="M32">
        <f>IF(COUNT($C$6:E32)&gt;=1,TRUNC(SUM($C$6:E32)/COUNT($C$6:E32)),0)</f>
        <v>132</v>
      </c>
      <c r="N32">
        <f>IF(COUNT($C$6:E32)&lt;=6,0,TRUNC((230-M31)*0.9))</f>
        <v>89</v>
      </c>
      <c r="O32">
        <f>_xlfn.IFS(SUM(C32:E32)&lt;1,"",COUNT($C$6:E32)&gt;9,TRUNC((230-M31)*(0.9)),COUNT($C$6:E32)&lt;=9,0)</f>
        <v>89</v>
      </c>
      <c r="P32">
        <f>_xlfn.IFS(SUM(C32:E32)&lt;1,"",COUNT($C$6:E32)&gt;9,N32*3+H32,COUNT($C$6:E32)&lt;=9,0)</f>
        <v>694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246</v>
      </c>
      <c r="W32">
        <f>IF(COUNT(C32:E32)&lt;1,0,IF(COUNT($C$6:E32)&gt;9,D32+N32,0))</f>
        <v>233</v>
      </c>
      <c r="X32">
        <f>IF(COUNT(C32:E32)&lt;1,0,IF(COUNT($C$6:E32)&gt;9,E32+N32,0))</f>
        <v>215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170</v>
      </c>
      <c r="D33">
        <v>148</v>
      </c>
      <c r="E33">
        <v>110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428</v>
      </c>
      <c r="I33">
        <f t="shared" si="5"/>
        <v>142</v>
      </c>
      <c r="J33">
        <f>_xlfn.IFS(SUM(C33:E33)&lt;1,"",SUM(C33:E33)&gt;=1,SUM($C$6:E33))</f>
        <v>5735</v>
      </c>
      <c r="K33">
        <f>_xlfn.IFS(COUNT(C33:E33)&lt;1,"",COUNT($C$6:E33)&gt;=1,COUNT($C$6:E33))</f>
        <v>43</v>
      </c>
      <c r="L33">
        <f>_xlfn.IFS(COUNT(C33:E33)&lt;1,"",AND(COUNT($C$6:E33)&lt;=9,$C$4&gt;1),$C$4,COUNT(C33:E33)&gt;=1,M33)</f>
        <v>133</v>
      </c>
      <c r="M33">
        <f>IF(COUNT($C$6:E33)&gt;=1,TRUNC(SUM($C$6:E33)/COUNT($C$6:E33)),0)</f>
        <v>133</v>
      </c>
      <c r="N33">
        <f>IF(COUNT($C$6:E33)&lt;=6,0,TRUNC((230-M32)*0.9))</f>
        <v>88</v>
      </c>
      <c r="O33">
        <f>_xlfn.IFS(SUM(C33:E33)&lt;1,"",COUNT($C$6:E33)&gt;9,TRUNC((230-M32)*(0.9)),COUNT($C$6:E33)&lt;=9,0)</f>
        <v>88</v>
      </c>
      <c r="P33">
        <f>_xlfn.IFS(SUM(C33:E33)&lt;1,"",COUNT($C$6:E33)&gt;9,N33*3+H33,COUNT($C$6:E33)&lt;=9,0)</f>
        <v>692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>
        <f t="shared" si="3"/>
        <v>258</v>
      </c>
      <c r="V33">
        <f>IF(COUNT(C33:E33)&lt;1,0,IF(COUNT($C$6:E33)&gt;9,C33+N33,0))</f>
        <v>258</v>
      </c>
      <c r="W33">
        <f>IF(COUNT(C33:E33)&lt;1,0,IF(COUNT($C$6:E33)&gt;9,D33+N33,0))</f>
        <v>236</v>
      </c>
      <c r="X33">
        <f>IF(COUNT(C33:E33)&lt;1,0,IF(COUNT($C$6:E33)&gt;9,E33+N33,0))</f>
        <v>198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154</v>
      </c>
      <c r="D34">
        <v>166</v>
      </c>
      <c r="E34">
        <v>140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460</v>
      </c>
      <c r="I34">
        <f t="shared" si="5"/>
        <v>153</v>
      </c>
      <c r="J34">
        <f>_xlfn.IFS(SUM(C34:E34)&lt;1,"",SUM(C34:E34)&gt;=1,SUM($C$6:E34))</f>
        <v>6195</v>
      </c>
      <c r="K34">
        <f>_xlfn.IFS(COUNT(C34:E34)&lt;1,"",COUNT($C$6:E34)&gt;=1,COUNT($C$6:E34))</f>
        <v>46</v>
      </c>
      <c r="L34">
        <f>_xlfn.IFS(COUNT(C34:E34)&lt;1,"",AND(COUNT($C$6:E34)&lt;=9,$C$4&gt;1),$C$4,COUNT(C34:E34)&gt;=1,M34)</f>
        <v>134</v>
      </c>
      <c r="M34">
        <f>IF(COUNT($C$6:E34)&gt;=1,TRUNC(SUM($C$6:E34)/COUNT($C$6:E34)),0)</f>
        <v>134</v>
      </c>
      <c r="N34">
        <f>IF(COUNT($C$6:E34)&lt;=6,0,TRUNC((230-M33)*0.9))</f>
        <v>87</v>
      </c>
      <c r="O34">
        <f>_xlfn.IFS(SUM(C34:E34)&lt;1,"",COUNT($C$6:E34)&gt;9,TRUNC((230-M33)*(0.9)),COUNT($C$6:E34)&lt;=9,0)</f>
        <v>87</v>
      </c>
      <c r="P34">
        <f>_xlfn.IFS(SUM(C34:E34)&lt;1,"",COUNT($C$6:E34)&gt;9,N34*3+H34,COUNT($C$6:E34)&lt;=9,0)</f>
        <v>721</v>
      </c>
      <c r="Q34">
        <f t="shared" si="1"/>
        <v>460</v>
      </c>
      <c r="R34" t="str">
        <f t="shared" si="2"/>
        <v xml:space="preserve"> </v>
      </c>
      <c r="S34">
        <f>IF(COUNT($C$6:E34)&gt;9,IF(P34=MAX($P$6:$P$35),P34," "),"")</f>
        <v>721</v>
      </c>
      <c r="T34" t="str">
        <f t="shared" si="3"/>
        <v xml:space="preserve"> </v>
      </c>
      <c r="V34">
        <f>IF(COUNT(C34:E34)&lt;1,0,IF(COUNT($C$6:E34)&gt;9,C34+N34,0))</f>
        <v>241</v>
      </c>
      <c r="W34">
        <f>IF(COUNT(C34:E34)&lt;1,0,IF(COUNT($C$6:E34)&gt;9,D34+N34,0))</f>
        <v>253</v>
      </c>
      <c r="X34">
        <f>IF(COUNT(C34:E34)&lt;1,0,IF(COUNT($C$6:E34)&gt;9,E34+N34,0))</f>
        <v>227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127</v>
      </c>
      <c r="D35">
        <v>122</v>
      </c>
      <c r="E35">
        <v>117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366</v>
      </c>
      <c r="I35">
        <f t="shared" si="5"/>
        <v>122</v>
      </c>
      <c r="J35">
        <f>_xlfn.IFS(SUM(C35:E35)&lt;1,"",SUM(C35:E35)&gt;=1,SUM($C$6:E35))</f>
        <v>6561</v>
      </c>
      <c r="K35">
        <f>_xlfn.IFS(COUNT(C35:E35)&lt;1,"",COUNT($C$6:E35)&gt;=1,COUNT($C$6:E35))</f>
        <v>49</v>
      </c>
      <c r="L35">
        <f>_xlfn.IFS(COUNT(C35:E35)&lt;1,"",AND(COUNT($C$6:E35)&lt;=9,$C$4&gt;1),$C$4,COUNT(C35:E35)&gt;=1,M35)</f>
        <v>133</v>
      </c>
      <c r="M35">
        <f>IF(COUNT($C$6:E35)&gt;=1,TRUNC(SUM($C$6:E35)/COUNT($C$6:E35)),0)</f>
        <v>133</v>
      </c>
      <c r="N35">
        <f>IF(COUNT($C$6:E35)&lt;=6,0,TRUNC((230-M34)*0.9))</f>
        <v>86</v>
      </c>
      <c r="O35">
        <f>_xlfn.IFS(SUM(C35:E35)&lt;1,"",COUNT($C$6:E35)&gt;9,TRUNC((230-M34)*(0.9)),COUNT($C$6:E35)&lt;=9,0)</f>
        <v>86</v>
      </c>
      <c r="P35">
        <f>_xlfn.IFS(SUM(C35:E35)&lt;1,"",COUNT($C$6:E35)&gt;9,N35*3+H35,COUNT($C$6:E35)&lt;=9,0)</f>
        <v>624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213</v>
      </c>
      <c r="W35">
        <f>IF(COUNT(C35:E35)&lt;1,0,IF(COUNT($C$6:E35)&gt;9,D35+N35,0))</f>
        <v>208</v>
      </c>
      <c r="X35">
        <f>IF(COUNT(C35:E35)&lt;1,0,IF(COUNT($C$6:E35)&gt;9,E35+N35,0))</f>
        <v>203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137.33333333333334</v>
      </c>
      <c r="D36" s="2">
        <f>(IF(COUNT(D6:D35)=0," ",(SUM(D6:D35))/COUNT(D6:D35)))</f>
        <v>135.52941176470588</v>
      </c>
      <c r="E36" s="2">
        <f>(IF(COUNT(E6:E35)=0," ",(SUM(E6:E35))/COUNT(E6:E35)))</f>
        <v>129.23529411764707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088FA-D314-4A54-9AD3-26F92BCB0082}">
  <sheetPr codeName="Sheet55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4.85546875" hidden="1" customWidth="1"/>
    <col min="28" max="28" width="4.28515625" hidden="1" customWidth="1"/>
    <col min="29" max="29" width="6.42578125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89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154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212</v>
      </c>
      <c r="W5">
        <f>MAX(V6:X35)</f>
        <v>298</v>
      </c>
    </row>
    <row r="6" spans="1:29" x14ac:dyDescent="0.2">
      <c r="A6" t="s">
        <v>7</v>
      </c>
      <c r="B6" s="7">
        <f>Calendar!B6</f>
        <v>43348</v>
      </c>
      <c r="C6">
        <v>124</v>
      </c>
      <c r="D6">
        <v>107</v>
      </c>
      <c r="E6">
        <v>125</v>
      </c>
      <c r="H6">
        <f t="shared" ref="H6:H35" si="0">IF(COUNT(C6:E6)&lt;1," ",SUM(C6:E6))</f>
        <v>356</v>
      </c>
      <c r="I6">
        <f>IF(COUNT(C6:E6)&lt;1," ",TRUNC(H6/COUNT(C6:E6)))</f>
        <v>118</v>
      </c>
      <c r="J6">
        <f>_xlfn.IFS(SUM(C6:E6)&lt;1,"",SUM(C6:E6)&gt;=1,SUM($C$6:E6))</f>
        <v>356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154</v>
      </c>
      <c r="M6">
        <f>IF(COUNT($C$6:E6)&gt;=1,TRUNC(SUM($C$6:E6)/COUNT($C$6:E6)),0)</f>
        <v>118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105</v>
      </c>
      <c r="D7">
        <v>151</v>
      </c>
      <c r="E7">
        <v>167</v>
      </c>
      <c r="H7">
        <f t="shared" si="0"/>
        <v>423</v>
      </c>
      <c r="I7">
        <f t="shared" ref="I7:I35" si="5">IF(COUNT(C7:E7)&lt;1," ",TRUNC(H7/COUNT(C7:E7)))</f>
        <v>141</v>
      </c>
      <c r="J7">
        <f>_xlfn.IFS(SUM(C7:E7)&lt;1,"",SUM(C7:E7)&gt;=1,SUM($C$6:E7))</f>
        <v>779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154</v>
      </c>
      <c r="M7">
        <f>IF(COUNT($C$6:E7)&gt;=1,TRUNC(SUM($C$6:E7)/COUNT($C$6:E7)),0)</f>
        <v>129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115</v>
      </c>
      <c r="D8">
        <v>99</v>
      </c>
      <c r="E8">
        <v>155</v>
      </c>
      <c r="H8">
        <f t="shared" si="0"/>
        <v>369</v>
      </c>
      <c r="I8">
        <f t="shared" si="5"/>
        <v>123</v>
      </c>
      <c r="J8">
        <f>_xlfn.IFS(SUM(C8:E8)&lt;1,"",SUM(C8:E8)&gt;=1,SUM($C$6:E8))</f>
        <v>1148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154</v>
      </c>
      <c r="M8">
        <f>IF(COUNT($C$6:E8)&gt;=1,TRUNC(SUM($C$6:E8)/COUNT($C$6:E8)),0)</f>
        <v>127</v>
      </c>
      <c r="N8">
        <f>IF(COUNT($C$6:E8)&lt;=6,0,TRUNC((230-M7)*0.9))</f>
        <v>90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183</v>
      </c>
      <c r="D9">
        <v>159</v>
      </c>
      <c r="E9">
        <v>123</v>
      </c>
      <c r="H9">
        <f t="shared" si="0"/>
        <v>465</v>
      </c>
      <c r="I9">
        <f t="shared" si="5"/>
        <v>155</v>
      </c>
      <c r="J9">
        <f>_xlfn.IFS(SUM(C9:E9)&lt;1,"",SUM(C9:E9)&gt;=1,SUM($C$6:E9))</f>
        <v>1613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134</v>
      </c>
      <c r="M9">
        <f>IF(COUNT($C$6:E9)&gt;=1,TRUNC(SUM($C$6:E9)/COUNT($C$6:E9)),0)</f>
        <v>134</v>
      </c>
      <c r="N9">
        <f>IF(COUNT($C$6:E9)&lt;=6,0,TRUNC((230-M8)*0.9))</f>
        <v>92</v>
      </c>
      <c r="O9">
        <f>_xlfn.IFS(SUM(C9:E9)&lt;1,"",COUNT($C$6:E9)&gt;9,TRUNC((230-M8)*(0.9)),COUNT($C$6:E9)&lt;=9,0)</f>
        <v>92</v>
      </c>
      <c r="P9">
        <f>_xlfn.IFS(SUM(C9:E9)&lt;1,"",COUNT($C$6:E9)&gt;9,N9*3+H9,COUNT($C$6:E9)&lt;=9,0)</f>
        <v>741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275</v>
      </c>
      <c r="W9">
        <f>IF(COUNT(C9:E9)&lt;1,0,IF(COUNT($C$6:E9)&gt;9,D9+N9,0))</f>
        <v>251</v>
      </c>
      <c r="X9">
        <f>IF(COUNT(C9:E9)&lt;1,0,IF(COUNT($C$6:E9)&gt;9,E9+N9,0))</f>
        <v>215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135</v>
      </c>
      <c r="D10">
        <v>115</v>
      </c>
      <c r="E10">
        <v>145</v>
      </c>
      <c r="F10" t="str">
        <f>IF(COUNT(C10:E10)&lt;1," ",IF(AND(C10&gt;M9,D10&gt;M9,E10&gt;M9,COUNT($C$6:E9)&gt;=12),"*"," "))</f>
        <v xml:space="preserve"> </v>
      </c>
      <c r="H10">
        <f t="shared" si="0"/>
        <v>395</v>
      </c>
      <c r="I10">
        <f t="shared" si="5"/>
        <v>131</v>
      </c>
      <c r="J10">
        <f>_xlfn.IFS(SUM(C10:E10)&lt;1,"",SUM(C10:E10)&gt;=1,SUM($C$6:E10))</f>
        <v>2008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133</v>
      </c>
      <c r="M10">
        <f>IF(COUNT($C$6:E10)&gt;=1,TRUNC(SUM($C$6:E10)/COUNT($C$6:E10)),0)</f>
        <v>133</v>
      </c>
      <c r="N10">
        <f>IF(COUNT($C$6:E10)&lt;=6,0,TRUNC((230-M9)*0.9))</f>
        <v>86</v>
      </c>
      <c r="O10">
        <f>_xlfn.IFS(SUM(C10:E10)&lt;1,"",COUNT($C$6:E10)&gt;9,TRUNC((230-M9)*(0.9)),COUNT($C$6:E10)&lt;=9,0)</f>
        <v>86</v>
      </c>
      <c r="P10">
        <f>_xlfn.IFS(SUM(C10:E10)&lt;1,"",COUNT($C$6:E10)&gt;9,N10*3+H10,COUNT($C$6:E10)&lt;=9,0)</f>
        <v>653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221</v>
      </c>
      <c r="W10">
        <f>IF(COUNT(C10:E10)&lt;1,0,IF(COUNT($C$6:E10)&gt;9,D10+N10,0))</f>
        <v>201</v>
      </c>
      <c r="X10">
        <f>IF(COUNT(C10:E10)&lt;1,0,IF(COUNT($C$6:E10)&gt;9,E10+N10,0))</f>
        <v>231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147</v>
      </c>
      <c r="D11">
        <v>116</v>
      </c>
      <c r="E11">
        <v>134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397</v>
      </c>
      <c r="I11">
        <f t="shared" si="5"/>
        <v>132</v>
      </c>
      <c r="J11">
        <f>_xlfn.IFS(SUM(C11:E11)&lt;1,"",SUM(C11:E11)&gt;=1,SUM($C$6:E11))</f>
        <v>2405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133</v>
      </c>
      <c r="M11">
        <f>IF(COUNT($C$6:E11)&gt;=1,TRUNC(SUM($C$6:E11)/COUNT($C$6:E11)),0)</f>
        <v>133</v>
      </c>
      <c r="N11">
        <f>IF(COUNT($C$6:E11)&lt;=6,0,TRUNC((230-M10)*0.9))</f>
        <v>87</v>
      </c>
      <c r="O11">
        <f>_xlfn.IFS(SUM(C11:E11)&lt;1,"",COUNT($C$6:E11)&gt;9,TRUNC((230-M10)*(0.9)),COUNT($C$6:E11)&lt;=9,0)</f>
        <v>87</v>
      </c>
      <c r="P11">
        <f>_xlfn.IFS(SUM(C11:E11)&lt;1,"",COUNT($C$6:E11)&gt;9,N11*3+H11,COUNT($C$6:E11)&lt;=9,0)</f>
        <v>658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234</v>
      </c>
      <c r="W11">
        <f>IF(COUNT(C11:E11)&lt;1,0,IF(COUNT($C$6:E11)&gt;9,D11+N11,0))</f>
        <v>203</v>
      </c>
      <c r="X11">
        <f>IF(COUNT(C11:E11)&lt;1,0,IF(COUNT($C$6:E11)&gt;9,E11+N11,0))</f>
        <v>221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133</v>
      </c>
      <c r="D12">
        <v>134</v>
      </c>
      <c r="E12">
        <v>150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417</v>
      </c>
      <c r="I12">
        <f t="shared" si="5"/>
        <v>139</v>
      </c>
      <c r="J12">
        <f>_xlfn.IFS(SUM(C12:E12)&lt;1,"",SUM(C12:E12)&gt;=1,SUM($C$6:E12))</f>
        <v>2822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134</v>
      </c>
      <c r="M12">
        <f>IF(COUNT($C$6:E12)&gt;=1,TRUNC(SUM($C$6:E12)/COUNT($C$6:E12)),0)</f>
        <v>134</v>
      </c>
      <c r="N12">
        <f>IF(COUNT($C$6:E12)&lt;=6,0,TRUNC((230-M11)*0.9))</f>
        <v>87</v>
      </c>
      <c r="O12">
        <f>_xlfn.IFS(SUM(C12:E12)&lt;1,"",COUNT($C$6:E12)&gt;9,TRUNC((230-M11)*(0.9)),COUNT($C$6:E12)&lt;=9,0)</f>
        <v>87</v>
      </c>
      <c r="P12">
        <f>_xlfn.IFS(SUM(C12:E12)&lt;1,"",COUNT($C$6:E12)&gt;9,N12*3+H12,COUNT($C$6:E12)&lt;=9,0)</f>
        <v>678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220</v>
      </c>
      <c r="W12">
        <f>IF(COUNT(C12:E12)&lt;1,0,IF(COUNT($C$6:E12)&gt;9,D12+N12,0))</f>
        <v>221</v>
      </c>
      <c r="X12">
        <f>IF(COUNT(C12:E12)&lt;1,0,IF(COUNT($C$6:E12)&gt;9,E12+N12,0))</f>
        <v>237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120</v>
      </c>
      <c r="D13">
        <v>145</v>
      </c>
      <c r="E13">
        <v>152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417</v>
      </c>
      <c r="I13">
        <f t="shared" si="5"/>
        <v>139</v>
      </c>
      <c r="J13">
        <f>_xlfn.IFS(SUM(C13:E13)&lt;1,"",SUM(C13:E13)&gt;=1,SUM($C$6:E13))</f>
        <v>3239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134</v>
      </c>
      <c r="M13">
        <f>IF(COUNT($C$6:E13)&gt;=1,TRUNC(SUM($C$6:E13)/COUNT($C$6:E13)),0)</f>
        <v>134</v>
      </c>
      <c r="N13">
        <f>IF(COUNT($C$6:E13)&lt;=6,0,TRUNC((230-M12)*0.9))</f>
        <v>86</v>
      </c>
      <c r="O13">
        <f>_xlfn.IFS(SUM(C13:E13)&lt;1,"",COUNT($C$6:E13)&gt;9,TRUNC((230-M12)*(0.9)),COUNT($C$6:E13)&lt;=9,0)</f>
        <v>86</v>
      </c>
      <c r="P13">
        <f>_xlfn.IFS(SUM(C13:E13)&lt;1,"",COUNT($C$6:E13)&gt;9,N13*3+H13,COUNT($C$6:E13)&lt;=9,0)</f>
        <v>675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206</v>
      </c>
      <c r="W13">
        <f>IF(COUNT(C13:E13)&lt;1,0,IF(COUNT($C$6:E13)&gt;9,D13+N13,0))</f>
        <v>231</v>
      </c>
      <c r="X13">
        <f>IF(COUNT(C13:E13)&lt;1,0,IF(COUNT($C$6:E13)&gt;9,E13+N13,0))</f>
        <v>238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171</v>
      </c>
      <c r="D14">
        <v>150</v>
      </c>
      <c r="E14">
        <v>138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459</v>
      </c>
      <c r="I14">
        <f t="shared" si="5"/>
        <v>153</v>
      </c>
      <c r="J14">
        <f>_xlfn.IFS(SUM(C14:E14)&lt;1,"",SUM(C14:E14)&gt;=1,SUM($C$6:E14))</f>
        <v>3698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136</v>
      </c>
      <c r="M14">
        <f>IF(COUNT($C$6:E14)&gt;=1,TRUNC(SUM($C$6:E14)/COUNT($C$6:E14)),0)</f>
        <v>136</v>
      </c>
      <c r="N14">
        <f>IF(COUNT($C$6:E14)&lt;=6,0,TRUNC((230-M13)*0.9))</f>
        <v>86</v>
      </c>
      <c r="O14">
        <f>_xlfn.IFS(SUM(C14:E14)&lt;1,"",COUNT($C$6:E14)&gt;9,TRUNC((230-M13)*(0.9)),COUNT($C$6:E14)&lt;=9,0)</f>
        <v>86</v>
      </c>
      <c r="P14">
        <f>_xlfn.IFS(SUM(C14:E14)&lt;1,"",COUNT($C$6:E14)&gt;9,N14*3+H14,COUNT($C$6:E14)&lt;=9,0)</f>
        <v>717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257</v>
      </c>
      <c r="W14">
        <f>IF(COUNT(C14:E14)&lt;1,0,IF(COUNT($C$6:E14)&gt;9,D14+N14,0))</f>
        <v>236</v>
      </c>
      <c r="X14">
        <f>IF(COUNT(C14:E14)&lt;1,0,IF(COUNT($C$6:E14)&gt;9,E14+N14,0))</f>
        <v>224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138</v>
      </c>
      <c r="D15">
        <v>137</v>
      </c>
      <c r="E15">
        <v>132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407</v>
      </c>
      <c r="I15">
        <f t="shared" si="5"/>
        <v>135</v>
      </c>
      <c r="J15">
        <f>_xlfn.IFS(SUM(C15:E15)&lt;1,"",SUM(C15:E15)&gt;=1,SUM($C$6:E15))</f>
        <v>4105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136</v>
      </c>
      <c r="M15">
        <f>IF(COUNT($C$6:E15)&gt;=1,TRUNC(SUM($C$6:E15)/COUNT($C$6:E15)),0)</f>
        <v>136</v>
      </c>
      <c r="N15">
        <f>IF(COUNT($C$6:E15)&lt;=6,0,TRUNC((230-M14)*0.9))</f>
        <v>84</v>
      </c>
      <c r="O15">
        <f>_xlfn.IFS(SUM(C15:E15)&lt;1,"",COUNT($C$6:E15)&gt;9,TRUNC((230-M14)*(0.9)),COUNT($C$6:E15)&lt;=9,0)</f>
        <v>84</v>
      </c>
      <c r="P15">
        <f>_xlfn.IFS(SUM(C15:E15)&lt;1,"",COUNT($C$6:E15)&gt;9,N15*3+H15,COUNT($C$6:E15)&lt;=9,0)</f>
        <v>659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222</v>
      </c>
      <c r="W15">
        <f>IF(COUNT(C15:E15)&lt;1,0,IF(COUNT($C$6:E15)&gt;9,D15+N15,0))</f>
        <v>221</v>
      </c>
      <c r="X15">
        <f>IF(COUNT(C15:E15)&lt;1,0,IF(COUNT($C$6:E15)&gt;9,E15+N15,0))</f>
        <v>216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136</v>
      </c>
      <c r="N16">
        <f>IF(COUNT($C$6:E16)&lt;=6,0,TRUNC((230-M15)*0.9))</f>
        <v>84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163</v>
      </c>
      <c r="D17">
        <v>108</v>
      </c>
      <c r="E17">
        <v>107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378</v>
      </c>
      <c r="I17">
        <f t="shared" si="5"/>
        <v>126</v>
      </c>
      <c r="J17">
        <f>_xlfn.IFS(SUM(C17:E17)&lt;1,"",SUM(C17:E17)&gt;=1,SUM($C$6:E17))</f>
        <v>4483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135</v>
      </c>
      <c r="M17">
        <f>IF(COUNT($C$6:E17)&gt;=1,TRUNC(SUM($C$6:E17)/COUNT($C$6:E17)),0)</f>
        <v>135</v>
      </c>
      <c r="N17">
        <f>IF(COUNT($C$6:E17)&lt;=6,0,TRUNC((230-M16)*0.9))</f>
        <v>84</v>
      </c>
      <c r="O17">
        <f>_xlfn.IFS(SUM(C17:E17)&lt;1,"",COUNT($C$6:E17)&gt;9,TRUNC((230-M16)*(0.9)),COUNT($C$6:E17)&lt;=9,0)</f>
        <v>84</v>
      </c>
      <c r="P17">
        <f>_xlfn.IFS(SUM(C17:E17)&lt;1,"",COUNT($C$6:E17)&gt;9,N17*3+H17,COUNT($C$6:E17)&lt;=9,0)</f>
        <v>630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247</v>
      </c>
      <c r="W17">
        <f>IF(COUNT(C17:E17)&lt;1,0,IF(COUNT($C$6:E17)&gt;9,D17+N17,0))</f>
        <v>192</v>
      </c>
      <c r="X17">
        <f>IF(COUNT(C17:E17)&lt;1,0,IF(COUNT($C$6:E17)&gt;9,E17+N17,0))</f>
        <v>191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200</v>
      </c>
      <c r="D18">
        <v>125</v>
      </c>
      <c r="E18">
        <v>155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480</v>
      </c>
      <c r="I18">
        <f t="shared" si="5"/>
        <v>160</v>
      </c>
      <c r="J18">
        <f>_xlfn.IFS(SUM(C18:E18)&lt;1,"",SUM(C18:E18)&gt;=1,SUM($C$6:E18))</f>
        <v>4963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137</v>
      </c>
      <c r="M18">
        <f>IF(COUNT($C$6:E18)&gt;=1,TRUNC(SUM($C$6:E18)/COUNT($C$6:E18)),0)</f>
        <v>137</v>
      </c>
      <c r="N18">
        <f>IF(COUNT($C$6:E18)&lt;=6,0,TRUNC((230-M17)*0.9))</f>
        <v>85</v>
      </c>
      <c r="O18">
        <f>_xlfn.IFS(SUM(C18:E18)&lt;1,"",COUNT($C$6:E18)&gt;9,TRUNC((230-M17)*(0.9)),COUNT($C$6:E18)&lt;=9,0)</f>
        <v>85</v>
      </c>
      <c r="P18">
        <f>_xlfn.IFS(SUM(C18:E18)&lt;1,"",COUNT($C$6:E18)&gt;9,N18*3+H18,COUNT($C$6:E18)&lt;=9,0)</f>
        <v>735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285</v>
      </c>
      <c r="W18">
        <f>IF(COUNT(C18:E18)&lt;1,0,IF(COUNT($C$6:E18)&gt;9,D18+N18,0))</f>
        <v>210</v>
      </c>
      <c r="X18">
        <f>IF(COUNT(C18:E18)&lt;1,0,IF(COUNT($C$6:E18)&gt;9,E18+N18,0))</f>
        <v>240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145</v>
      </c>
      <c r="D19">
        <v>128</v>
      </c>
      <c r="E19">
        <v>158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431</v>
      </c>
      <c r="I19">
        <f t="shared" si="5"/>
        <v>143</v>
      </c>
      <c r="J19">
        <f>_xlfn.IFS(SUM(C19:E19)&lt;1,"",SUM(C19:E19)&gt;=1,SUM($C$6:E19))</f>
        <v>5394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138</v>
      </c>
      <c r="M19">
        <f>IF(COUNT($C$6:E19)&gt;=1,TRUNC(SUM($C$6:E19)/COUNT($C$6:E19)),0)</f>
        <v>138</v>
      </c>
      <c r="N19">
        <f>IF(COUNT($C$6:E19)&lt;=6,0,TRUNC((230-M18)*0.9))</f>
        <v>83</v>
      </c>
      <c r="O19">
        <f>_xlfn.IFS(SUM(C19:E19)&lt;1,"",COUNT($C$6:E19)&gt;9,TRUNC((230-M18)*(0.9)),COUNT($C$6:E19)&lt;=9,0)</f>
        <v>83</v>
      </c>
      <c r="P19">
        <f>_xlfn.IFS(SUM(C19:E19)&lt;1,"",COUNT($C$6:E19)&gt;9,N19*3+H19,COUNT($C$6:E19)&lt;=9,0)</f>
        <v>680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228</v>
      </c>
      <c r="W19">
        <f>IF(COUNT(C19:E19)&lt;1,0,IF(COUNT($C$6:E19)&gt;9,D19+N19,0))</f>
        <v>211</v>
      </c>
      <c r="X19">
        <f>IF(COUNT(C19:E19)&lt;1,0,IF(COUNT($C$6:E19)&gt;9,E19+N19,0))</f>
        <v>241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138</v>
      </c>
      <c r="N20">
        <f>IF(COUNT($C$6:E20)&lt;=6,0,TRUNC((230-M19)*0.9))</f>
        <v>82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138</v>
      </c>
      <c r="N21">
        <f>IF(COUNT($C$6:E21)&lt;=6,0,TRUNC((230-M20)*0.9))</f>
        <v>82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110</v>
      </c>
      <c r="D22">
        <v>119</v>
      </c>
      <c r="E22">
        <v>112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341</v>
      </c>
      <c r="I22">
        <f t="shared" si="5"/>
        <v>113</v>
      </c>
      <c r="J22">
        <f>_xlfn.IFS(SUM(C22:E22)&lt;1,"",SUM(C22:E22)&gt;=1,SUM($C$6:E22))</f>
        <v>5735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136</v>
      </c>
      <c r="M22">
        <f>IF(COUNT($C$6:E22)&gt;=1,TRUNC(SUM($C$6:E22)/COUNT($C$6:E22)),0)</f>
        <v>136</v>
      </c>
      <c r="N22">
        <f>IF(COUNT($C$6:E22)&lt;=6,0,TRUNC((230-M21)*0.9))</f>
        <v>82</v>
      </c>
      <c r="O22">
        <f>_xlfn.IFS(SUM(C22:E22)&lt;1,"",COUNT($C$6:E22)&gt;9,TRUNC((230-M21)*(0.9)),COUNT($C$6:E22)&lt;=9,0)</f>
        <v>82</v>
      </c>
      <c r="P22">
        <f>_xlfn.IFS(SUM(C22:E22)&lt;1,"",COUNT($C$6:E22)&gt;9,N22*3+H22,COUNT($C$6:E22)&lt;=9,0)</f>
        <v>587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192</v>
      </c>
      <c r="W22">
        <f>IF(COUNT(C22:E22)&lt;1,0,IF(COUNT($C$6:E22)&gt;9,D22+N22,0))</f>
        <v>201</v>
      </c>
      <c r="X22">
        <f>IF(COUNT(C22:E22)&lt;1,0,IF(COUNT($C$6:E22)&gt;9,E22+N22,0))</f>
        <v>194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96</v>
      </c>
      <c r="D23">
        <v>148</v>
      </c>
      <c r="E23">
        <v>157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401</v>
      </c>
      <c r="I23">
        <f t="shared" si="5"/>
        <v>133</v>
      </c>
      <c r="J23">
        <f>_xlfn.IFS(SUM(C23:E23)&lt;1,"",SUM(C23:E23)&gt;=1,SUM($C$6:E23))</f>
        <v>6136</v>
      </c>
      <c r="K23">
        <f>_xlfn.IFS(COUNT(C23:E23)&lt;1,"",COUNT($C$6:E23)&gt;=1,COUNT($C$6:E23))</f>
        <v>45</v>
      </c>
      <c r="L23">
        <f>_xlfn.IFS(COUNT(C23:E23)&lt;1,"",AND(COUNT($C$6:E23)&lt;=9,$C$4&gt;1),$C$4,COUNT(C23:E23)&gt;=1,M23)</f>
        <v>136</v>
      </c>
      <c r="M23">
        <f>IF(COUNT($C$6:E23)&gt;=1,TRUNC(SUM($C$6:E23)/COUNT($C$6:E23)),0)</f>
        <v>136</v>
      </c>
      <c r="N23">
        <f>IF(COUNT($C$6:E23)&lt;=6,0,TRUNC((230-M22)*0.9))</f>
        <v>84</v>
      </c>
      <c r="O23">
        <f>_xlfn.IFS(SUM(C23:E23)&lt;1,"",COUNT($C$6:E23)&gt;9,TRUNC((230-M22)*(0.9)),COUNT($C$6:E23)&lt;=9,0)</f>
        <v>84</v>
      </c>
      <c r="P23">
        <f>_xlfn.IFS(SUM(C23:E23)&lt;1,"",COUNT($C$6:E23)&gt;9,N23*3+H23,COUNT($C$6:E23)&lt;=9,0)</f>
        <v>653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180</v>
      </c>
      <c r="W23">
        <f>IF(COUNT(C23:E23)&lt;1,0,IF(COUNT($C$6:E23)&gt;9,D23+N23,0))</f>
        <v>232</v>
      </c>
      <c r="X23">
        <f>IF(COUNT(C23:E23)&lt;1,0,IF(COUNT($C$6:E23)&gt;9,E23+N23,0))</f>
        <v>241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148</v>
      </c>
      <c r="D24">
        <v>99</v>
      </c>
      <c r="E24">
        <v>145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392</v>
      </c>
      <c r="I24">
        <f t="shared" si="5"/>
        <v>130</v>
      </c>
      <c r="J24">
        <f>_xlfn.IFS(SUM(C24:E24)&lt;1,"",SUM(C24:E24)&gt;=1,SUM($C$6:E24))</f>
        <v>6528</v>
      </c>
      <c r="K24">
        <f>_xlfn.IFS(COUNT(C24:E24)&lt;1,"",COUNT($C$6:E24)&gt;=1,COUNT($C$6:E24))</f>
        <v>48</v>
      </c>
      <c r="L24">
        <f>_xlfn.IFS(COUNT(C24:E24)&lt;1,"",AND(COUNT($C$6:E24)&lt;=9,$C$4&gt;1),$C$4,COUNT(C24:E24)&gt;=1,M24)</f>
        <v>136</v>
      </c>
      <c r="M24">
        <f>IF(COUNT($C$6:E24)&gt;=1,TRUNC(SUM($C$6:E24)/COUNT($C$6:E24)),0)</f>
        <v>136</v>
      </c>
      <c r="N24">
        <f>IF(COUNT($C$6:E24)&lt;=6,0,TRUNC((230-M23)*0.9))</f>
        <v>84</v>
      </c>
      <c r="O24">
        <f>_xlfn.IFS(SUM(C24:E24)&lt;1,"",COUNT($C$6:E24)&gt;9,TRUNC((230-M23)*(0.9)),COUNT($C$6:E24)&lt;=9,0)</f>
        <v>84</v>
      </c>
      <c r="P24">
        <f>_xlfn.IFS(SUM(C24:E24)&lt;1,"",COUNT($C$6:E24)&gt;9,N24*3+H24,COUNT($C$6:E24)&lt;=9,0)</f>
        <v>644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232</v>
      </c>
      <c r="W24">
        <f>IF(COUNT(C24:E24)&lt;1,0,IF(COUNT($C$6:E24)&gt;9,D24+N24,0))</f>
        <v>183</v>
      </c>
      <c r="X24">
        <f>IF(COUNT(C24:E24)&lt;1,0,IF(COUNT($C$6:E24)&gt;9,E24+N24,0))</f>
        <v>229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103</v>
      </c>
      <c r="D25">
        <v>104</v>
      </c>
      <c r="E25">
        <v>128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335</v>
      </c>
      <c r="I25">
        <f t="shared" si="5"/>
        <v>111</v>
      </c>
      <c r="J25">
        <f>_xlfn.IFS(SUM(C25:E25)&lt;1,"",SUM(C25:E25)&gt;=1,SUM($C$6:E25))</f>
        <v>6863</v>
      </c>
      <c r="K25">
        <f>_xlfn.IFS(COUNT(C25:E25)&lt;1,"",COUNT($C$6:E25)&gt;=1,COUNT($C$6:E25))</f>
        <v>51</v>
      </c>
      <c r="L25">
        <f>_xlfn.IFS(COUNT(C25:E25)&lt;1,"",AND(COUNT($C$6:E25)&lt;=9,$C$4&gt;1),$C$4,COUNT(C25:E25)&gt;=1,M25)</f>
        <v>134</v>
      </c>
      <c r="M25">
        <f>IF(COUNT($C$6:E25)&gt;=1,TRUNC(SUM($C$6:E25)/COUNT($C$6:E25)),0)</f>
        <v>134</v>
      </c>
      <c r="N25">
        <f>IF(COUNT($C$6:E25)&lt;=6,0,TRUNC((230-M24)*0.9))</f>
        <v>84</v>
      </c>
      <c r="O25">
        <f>_xlfn.IFS(SUM(C25:E25)&lt;1,"",COUNT($C$6:E25)&gt;9,TRUNC((230-M24)*(0.9)),COUNT($C$6:E25)&lt;=9,0)</f>
        <v>84</v>
      </c>
      <c r="P25">
        <f>_xlfn.IFS(SUM(C25:E25)&lt;1,"",COUNT($C$6:E25)&gt;9,N25*3+H25,COUNT($C$6:E25)&lt;=9,0)</f>
        <v>587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187</v>
      </c>
      <c r="W25">
        <f>IF(COUNT(C25:E25)&lt;1,0,IF(COUNT($C$6:E25)&gt;9,D25+N25,0))</f>
        <v>188</v>
      </c>
      <c r="X25">
        <f>IF(COUNT(C25:E25)&lt;1,0,IF(COUNT($C$6:E25)&gt;9,E25+N25,0))</f>
        <v>212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74</v>
      </c>
      <c r="D26">
        <v>134</v>
      </c>
      <c r="E26">
        <v>178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386</v>
      </c>
      <c r="I26">
        <f t="shared" si="5"/>
        <v>128</v>
      </c>
      <c r="J26">
        <f>_xlfn.IFS(SUM(C26:E26)&lt;1,"",SUM(C26:E26)&gt;=1,SUM($C$6:E26))</f>
        <v>7249</v>
      </c>
      <c r="K26">
        <f>_xlfn.IFS(COUNT(C26:E26)&lt;1,"",COUNT($C$6:E26)&gt;=1,COUNT($C$6:E26))</f>
        <v>54</v>
      </c>
      <c r="L26">
        <f>_xlfn.IFS(COUNT(C26:E26)&lt;1,"",AND(COUNT($C$6:E26)&lt;=9,$C$4&gt;1),$C$4,COUNT(C26:E26)&gt;=1,M26)</f>
        <v>134</v>
      </c>
      <c r="M26">
        <f>IF(COUNT($C$6:E26)&gt;=1,TRUNC(SUM($C$6:E26)/COUNT($C$6:E26)),0)</f>
        <v>134</v>
      </c>
      <c r="N26">
        <f>IF(COUNT($C$6:E26)&lt;=6,0,TRUNC((230-M25)*0.9))</f>
        <v>86</v>
      </c>
      <c r="O26">
        <f>_xlfn.IFS(SUM(C26:E26)&lt;1,"",COUNT($C$6:E26)&gt;9,TRUNC((230-M25)*(0.9)),COUNT($C$6:E26)&lt;=9,0)</f>
        <v>86</v>
      </c>
      <c r="P26">
        <f>_xlfn.IFS(SUM(C26:E26)&lt;1,"",COUNT($C$6:E26)&gt;9,N26*3+H26,COUNT($C$6:E26)&lt;=9,0)</f>
        <v>644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160</v>
      </c>
      <c r="W26">
        <f>IF(COUNT(C26:E26)&lt;1,0,IF(COUNT($C$6:E26)&gt;9,D26+N26,0))</f>
        <v>220</v>
      </c>
      <c r="X26">
        <f>IF(COUNT(C26:E26)&lt;1,0,IF(COUNT($C$6:E26)&gt;9,E26+N26,0))</f>
        <v>264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106</v>
      </c>
      <c r="D27">
        <v>163</v>
      </c>
      <c r="E27">
        <v>95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364</v>
      </c>
      <c r="I27">
        <f t="shared" si="5"/>
        <v>121</v>
      </c>
      <c r="J27">
        <f>_xlfn.IFS(SUM(C27:E27)&lt;1,"",SUM(C27:E27)&gt;=1,SUM($C$6:E27))</f>
        <v>7613</v>
      </c>
      <c r="K27">
        <f>_xlfn.IFS(COUNT(C27:E27)&lt;1,"",COUNT($C$6:E27)&gt;=1,COUNT($C$6:E27))</f>
        <v>57</v>
      </c>
      <c r="L27">
        <f>_xlfn.IFS(COUNT(C27:E27)&lt;1,"",AND(COUNT($C$6:E27)&lt;=9,$C$4&gt;1),$C$4,COUNT(C27:E27)&gt;=1,M27)</f>
        <v>133</v>
      </c>
      <c r="M27">
        <f>IF(COUNT($C$6:E27)&gt;=1,TRUNC(SUM($C$6:E27)/COUNT($C$6:E27)),0)</f>
        <v>133</v>
      </c>
      <c r="N27">
        <f>IF(COUNT($C$6:E27)&lt;=6,0,TRUNC((230-M26)*0.9))</f>
        <v>86</v>
      </c>
      <c r="O27">
        <f>_xlfn.IFS(SUM(C27:E27)&lt;1,"",COUNT($C$6:E27)&gt;9,TRUNC((230-M26)*(0.9)),COUNT($C$6:E27)&lt;=9,0)</f>
        <v>86</v>
      </c>
      <c r="P27">
        <f>_xlfn.IFS(SUM(C27:E27)&lt;1,"",COUNT($C$6:E27)&gt;9,N27*3+H27,COUNT($C$6:E27)&lt;=9,0)</f>
        <v>622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192</v>
      </c>
      <c r="W27">
        <f>IF(COUNT(C27:E27)&lt;1,0,IF(COUNT($C$6:E27)&gt;9,D27+N27,0))</f>
        <v>249</v>
      </c>
      <c r="X27">
        <f>IF(COUNT(C27:E27)&lt;1,0,IF(COUNT($C$6:E27)&gt;9,E27+N27,0))</f>
        <v>181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125</v>
      </c>
      <c r="D28">
        <v>87</v>
      </c>
      <c r="E28">
        <v>189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401</v>
      </c>
      <c r="I28">
        <f t="shared" si="5"/>
        <v>133</v>
      </c>
      <c r="J28">
        <f>_xlfn.IFS(SUM(C28:E28)&lt;1,"",SUM(C28:E28)&gt;=1,SUM($C$6:E28))</f>
        <v>8014</v>
      </c>
      <c r="K28">
        <f>_xlfn.IFS(COUNT(C28:E28)&lt;1,"",COUNT($C$6:E28)&gt;=1,COUNT($C$6:E28))</f>
        <v>60</v>
      </c>
      <c r="L28">
        <f>_xlfn.IFS(COUNT(C28:E28)&lt;1,"",AND(COUNT($C$6:E28)&lt;=9,$C$4&gt;1),$C$4,COUNT(C28:E28)&gt;=1,M28)</f>
        <v>133</v>
      </c>
      <c r="M28">
        <f>IF(COUNT($C$6:E28)&gt;=1,TRUNC(SUM($C$6:E28)/COUNT($C$6:E28)),0)</f>
        <v>133</v>
      </c>
      <c r="N28">
        <f>IF(COUNT($C$6:E28)&lt;=6,0,TRUNC((230-M27)*0.9))</f>
        <v>87</v>
      </c>
      <c r="O28">
        <f>_xlfn.IFS(SUM(C28:E28)&lt;1,"",COUNT($C$6:E28)&gt;9,TRUNC((230-M27)*(0.9)),COUNT($C$6:E28)&lt;=9,0)</f>
        <v>87</v>
      </c>
      <c r="P28">
        <f>_xlfn.IFS(SUM(C28:E28)&lt;1,"",COUNT($C$6:E28)&gt;9,N28*3+H28,COUNT($C$6:E28)&lt;=9,0)</f>
        <v>662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212</v>
      </c>
      <c r="W28">
        <f>IF(COUNT(C28:E28)&lt;1,0,IF(COUNT($C$6:E28)&gt;9,D28+N28,0))</f>
        <v>174</v>
      </c>
      <c r="X28">
        <f>IF(COUNT(C28:E28)&lt;1,0,IF(COUNT($C$6:E28)&gt;9,E28+N28,0))</f>
        <v>276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121</v>
      </c>
      <c r="D29">
        <v>179</v>
      </c>
      <c r="E29">
        <v>161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461</v>
      </c>
      <c r="I29">
        <f t="shared" si="5"/>
        <v>153</v>
      </c>
      <c r="J29">
        <f>_xlfn.IFS(SUM(C29:E29)&lt;1,"",SUM(C29:E29)&gt;=1,SUM($C$6:E29))</f>
        <v>8475</v>
      </c>
      <c r="K29">
        <f>_xlfn.IFS(COUNT(C29:E29)&lt;1,"",COUNT($C$6:E29)&gt;=1,COUNT($C$6:E29))</f>
        <v>63</v>
      </c>
      <c r="L29">
        <f>_xlfn.IFS(COUNT(C29:E29)&lt;1,"",AND(COUNT($C$6:E29)&lt;=9,$C$4&gt;1),$C$4,COUNT(C29:E29)&gt;=1,M29)</f>
        <v>134</v>
      </c>
      <c r="M29">
        <f>IF(COUNT($C$6:E29)&gt;=1,TRUNC(SUM($C$6:E29)/COUNT($C$6:E29)),0)</f>
        <v>134</v>
      </c>
      <c r="N29">
        <f>IF(COUNT($C$6:E29)&lt;=6,0,TRUNC((230-M28)*0.9))</f>
        <v>87</v>
      </c>
      <c r="O29">
        <f>_xlfn.IFS(SUM(C29:E29)&lt;1,"",COUNT($C$6:E29)&gt;9,TRUNC((230-M28)*(0.9)),COUNT($C$6:E29)&lt;=9,0)</f>
        <v>87</v>
      </c>
      <c r="P29">
        <f>_xlfn.IFS(SUM(C29:E29)&lt;1,"",COUNT($C$6:E29)&gt;9,N29*3+H29,COUNT($C$6:E29)&lt;=9,0)</f>
        <v>722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208</v>
      </c>
      <c r="W29">
        <f>IF(COUNT(C29:E29)&lt;1,0,IF(COUNT($C$6:E29)&gt;9,D29+N29,0))</f>
        <v>266</v>
      </c>
      <c r="X29">
        <f>IF(COUNT(C29:E29)&lt;1,0,IF(COUNT($C$6:E29)&gt;9,E29+N29,0))</f>
        <v>248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111</v>
      </c>
      <c r="D30">
        <v>116</v>
      </c>
      <c r="E30">
        <v>110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337</v>
      </c>
      <c r="I30">
        <f t="shared" si="5"/>
        <v>112</v>
      </c>
      <c r="J30">
        <f>_xlfn.IFS(SUM(C30:E30)&lt;1,"",SUM(C30:E30)&gt;=1,SUM($C$6:E30))</f>
        <v>8812</v>
      </c>
      <c r="K30">
        <f>_xlfn.IFS(COUNT(C30:E30)&lt;1,"",COUNT($C$6:E30)&gt;=1,COUNT($C$6:E30))</f>
        <v>66</v>
      </c>
      <c r="L30">
        <f>_xlfn.IFS(COUNT(C30:E30)&lt;1,"",AND(COUNT($C$6:E30)&lt;=9,$C$4&gt;1),$C$4,COUNT(C30:E30)&gt;=1,M30)</f>
        <v>133</v>
      </c>
      <c r="M30">
        <f>IF(COUNT($C$6:E30)&gt;=1,TRUNC(SUM($C$6:E30)/COUNT($C$6:E30)),0)</f>
        <v>133</v>
      </c>
      <c r="N30">
        <f>IF(COUNT($C$6:E30)&lt;=6,0,TRUNC((230-M29)*0.9))</f>
        <v>86</v>
      </c>
      <c r="O30">
        <f>_xlfn.IFS(SUM(C30:E30)&lt;1,"",COUNT($C$6:E30)&gt;9,TRUNC((230-M29)*(0.9)),COUNT($C$6:E30)&lt;=9,0)</f>
        <v>86</v>
      </c>
      <c r="P30">
        <f>_xlfn.IFS(SUM(C30:E30)&lt;1,"",COUNT($C$6:E30)&gt;9,N30*3+H30,COUNT($C$6:E30)&lt;=9,0)</f>
        <v>595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197</v>
      </c>
      <c r="W30">
        <f>IF(COUNT(C30:E30)&lt;1,0,IF(COUNT($C$6:E30)&gt;9,D30+N30,0))</f>
        <v>202</v>
      </c>
      <c r="X30">
        <f>IF(COUNT(C30:E30)&lt;1,0,IF(COUNT($C$6:E30)&gt;9,E30+N30,0))</f>
        <v>196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106</v>
      </c>
      <c r="D31">
        <v>107</v>
      </c>
      <c r="E31">
        <v>152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365</v>
      </c>
      <c r="I31">
        <f t="shared" si="5"/>
        <v>121</v>
      </c>
      <c r="J31">
        <f>_xlfn.IFS(SUM(C31:E31)&lt;1,"",SUM(C31:E31)&gt;=1,SUM($C$6:E31))</f>
        <v>9177</v>
      </c>
      <c r="K31">
        <f>_xlfn.IFS(COUNT(C31:E31)&lt;1,"",COUNT($C$6:E31)&gt;=1,COUNT($C$6:E31))</f>
        <v>69</v>
      </c>
      <c r="L31">
        <f>_xlfn.IFS(COUNT(C31:E31)&lt;1,"",AND(COUNT($C$6:E31)&lt;=9,$C$4&gt;1),$C$4,COUNT(C31:E31)&gt;=1,M31)</f>
        <v>133</v>
      </c>
      <c r="M31">
        <f>IF(COUNT($C$6:E31)&gt;=1,TRUNC(SUM($C$6:E31)/COUNT($C$6:E31)),0)</f>
        <v>133</v>
      </c>
      <c r="N31">
        <f>IF(COUNT($C$6:E31)&lt;=6,0,TRUNC((230-M30)*0.9))</f>
        <v>87</v>
      </c>
      <c r="O31">
        <f>_xlfn.IFS(SUM(C31:E31)&lt;1,"",COUNT($C$6:E31)&gt;9,TRUNC((230-M30)*(0.9)),COUNT($C$6:E31)&lt;=9,0)</f>
        <v>87</v>
      </c>
      <c r="P31">
        <f>_xlfn.IFS(SUM(C31:E31)&lt;1,"",COUNT($C$6:E31)&gt;9,N31*3+H31,COUNT($C$6:E31)&lt;=9,0)</f>
        <v>626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193</v>
      </c>
      <c r="W31">
        <f>IF(COUNT(C31:E31)&lt;1,0,IF(COUNT($C$6:E31)&gt;9,D31+N31,0))</f>
        <v>194</v>
      </c>
      <c r="X31">
        <f>IF(COUNT(C31:E31)&lt;1,0,IF(COUNT($C$6:E31)&gt;9,E31+N31,0))</f>
        <v>239</v>
      </c>
      <c r="AA31">
        <v>1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105</v>
      </c>
      <c r="D32">
        <v>146</v>
      </c>
      <c r="E32">
        <v>143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394</v>
      </c>
      <c r="I32">
        <f t="shared" si="5"/>
        <v>131</v>
      </c>
      <c r="J32">
        <f>_xlfn.IFS(SUM(C32:E32)&lt;1,"",SUM(C32:E32)&gt;=1,SUM($C$6:E32))</f>
        <v>9571</v>
      </c>
      <c r="K32">
        <f>_xlfn.IFS(COUNT(C32:E32)&lt;1,"",COUNT($C$6:E32)&gt;=1,COUNT($C$6:E32))</f>
        <v>72</v>
      </c>
      <c r="L32">
        <f>_xlfn.IFS(COUNT(C32:E32)&lt;1,"",AND(COUNT($C$6:E32)&lt;=9,$C$4&gt;1),$C$4,COUNT(C32:E32)&gt;=1,M32)</f>
        <v>132</v>
      </c>
      <c r="M32">
        <f>IF(COUNT($C$6:E32)&gt;=1,TRUNC(SUM($C$6:E32)/COUNT($C$6:E32)),0)</f>
        <v>132</v>
      </c>
      <c r="N32">
        <f>IF(COUNT($C$6:E32)&lt;=6,0,TRUNC((230-M31)*0.9))</f>
        <v>87</v>
      </c>
      <c r="O32">
        <f>_xlfn.IFS(SUM(C32:E32)&lt;1,"",COUNT($C$6:E32)&gt;9,TRUNC((230-M31)*(0.9)),COUNT($C$6:E32)&lt;=9,0)</f>
        <v>87</v>
      </c>
      <c r="P32">
        <f>_xlfn.IFS(SUM(C32:E32)&lt;1,"",COUNT($C$6:E32)&gt;9,N32*3+H32,COUNT($C$6:E32)&lt;=9,0)</f>
        <v>655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192</v>
      </c>
      <c r="W32">
        <f>IF(COUNT(C32:E32)&lt;1,0,IF(COUNT($C$6:E32)&gt;9,D32+N32,0))</f>
        <v>233</v>
      </c>
      <c r="X32">
        <f>IF(COUNT(C32:E32)&lt;1,0,IF(COUNT($C$6:E32)&gt;9,E32+N32,0))</f>
        <v>230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162</v>
      </c>
      <c r="D33">
        <v>144</v>
      </c>
      <c r="E33">
        <v>176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482</v>
      </c>
      <c r="I33">
        <f t="shared" si="5"/>
        <v>160</v>
      </c>
      <c r="J33">
        <f>_xlfn.IFS(SUM(C33:E33)&lt;1,"",SUM(C33:E33)&gt;=1,SUM($C$6:E33))</f>
        <v>10053</v>
      </c>
      <c r="K33">
        <f>_xlfn.IFS(COUNT(C33:E33)&lt;1,"",COUNT($C$6:E33)&gt;=1,COUNT($C$6:E33))</f>
        <v>75</v>
      </c>
      <c r="L33">
        <f>_xlfn.IFS(COUNT(C33:E33)&lt;1,"",AND(COUNT($C$6:E33)&lt;=9,$C$4&gt;1),$C$4,COUNT(C33:E33)&gt;=1,M33)</f>
        <v>134</v>
      </c>
      <c r="M33">
        <f>IF(COUNT($C$6:E33)&gt;=1,TRUNC(SUM($C$6:E33)/COUNT($C$6:E33)),0)</f>
        <v>134</v>
      </c>
      <c r="N33">
        <f>IF(COUNT($C$6:E33)&lt;=6,0,TRUNC((230-M32)*0.9))</f>
        <v>88</v>
      </c>
      <c r="O33">
        <f>_xlfn.IFS(SUM(C33:E33)&lt;1,"",COUNT($C$6:E33)&gt;9,TRUNC((230-M32)*(0.9)),COUNT($C$6:E33)&lt;=9,0)</f>
        <v>88</v>
      </c>
      <c r="P33">
        <f>_xlfn.IFS(SUM(C33:E33)&lt;1,"",COUNT($C$6:E33)&gt;9,N33*3+H33,COUNT($C$6:E33)&lt;=9,0)</f>
        <v>746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250</v>
      </c>
      <c r="W33">
        <f>IF(COUNT(C33:E33)&lt;1,0,IF(COUNT($C$6:E33)&gt;9,D33+N33,0))</f>
        <v>232</v>
      </c>
      <c r="X33">
        <f>IF(COUNT(C33:E33)&lt;1,0,IF(COUNT($C$6:E33)&gt;9,E33+N33,0))</f>
        <v>264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154</v>
      </c>
      <c r="D34">
        <v>212</v>
      </c>
      <c r="E34">
        <v>123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489</v>
      </c>
      <c r="I34">
        <f t="shared" si="5"/>
        <v>163</v>
      </c>
      <c r="J34">
        <f>_xlfn.IFS(SUM(C34:E34)&lt;1,"",SUM(C34:E34)&gt;=1,SUM($C$6:E34))</f>
        <v>10542</v>
      </c>
      <c r="K34">
        <f>_xlfn.IFS(COUNT(C34:E34)&lt;1,"",COUNT($C$6:E34)&gt;=1,COUNT($C$6:E34))</f>
        <v>78</v>
      </c>
      <c r="L34">
        <f>_xlfn.IFS(COUNT(C34:E34)&lt;1,"",AND(COUNT($C$6:E34)&lt;=9,$C$4&gt;1),$C$4,COUNT(C34:E34)&gt;=1,M34)</f>
        <v>135</v>
      </c>
      <c r="M34">
        <f>IF(COUNT($C$6:E34)&gt;=1,TRUNC(SUM($C$6:E34)/COUNT($C$6:E34)),0)</f>
        <v>135</v>
      </c>
      <c r="N34">
        <f>IF(COUNT($C$6:E34)&lt;=6,0,TRUNC((230-M33)*0.9))</f>
        <v>86</v>
      </c>
      <c r="O34">
        <f>_xlfn.IFS(SUM(C34:E34)&lt;1,"",COUNT($C$6:E34)&gt;9,TRUNC((230-M33)*(0.9)),COUNT($C$6:E34)&lt;=9,0)</f>
        <v>86</v>
      </c>
      <c r="P34">
        <f>_xlfn.IFS(SUM(C34:E34)&lt;1,"",COUNT($C$6:E34)&gt;9,N34*3+H34,COUNT($C$6:E34)&lt;=9,0)</f>
        <v>747</v>
      </c>
      <c r="Q34">
        <f t="shared" si="1"/>
        <v>489</v>
      </c>
      <c r="R34">
        <f t="shared" si="2"/>
        <v>212</v>
      </c>
      <c r="S34">
        <f>IF(COUNT($C$6:E34)&gt;9,IF(P34=MAX($P$6:$P$35),P34," "),"")</f>
        <v>747</v>
      </c>
      <c r="T34">
        <f t="shared" si="3"/>
        <v>298</v>
      </c>
      <c r="V34">
        <f>IF(COUNT(C34:E34)&lt;1,0,IF(COUNT($C$6:E34)&gt;9,C34+N34,0))</f>
        <v>240</v>
      </c>
      <c r="W34">
        <f>IF(COUNT(C34:E34)&lt;1,0,IF(COUNT($C$6:E34)&gt;9,D34+N34,0))</f>
        <v>298</v>
      </c>
      <c r="X34">
        <f>IF(COUNT(C34:E34)&lt;1,0,IF(COUNT($C$6:E34)&gt;9,E34+N34,0))</f>
        <v>209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142</v>
      </c>
      <c r="D35">
        <v>137</v>
      </c>
      <c r="E35">
        <v>99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378</v>
      </c>
      <c r="I35">
        <f t="shared" si="5"/>
        <v>126</v>
      </c>
      <c r="J35">
        <f>_xlfn.IFS(SUM(C35:E35)&lt;1,"",SUM(C35:E35)&gt;=1,SUM($C$6:E35))</f>
        <v>10920</v>
      </c>
      <c r="K35">
        <f>_xlfn.IFS(COUNT(C35:E35)&lt;1,"",COUNT($C$6:E35)&gt;=1,COUNT($C$6:E35))</f>
        <v>81</v>
      </c>
      <c r="L35">
        <f>_xlfn.IFS(COUNT(C35:E35)&lt;1,"",AND(COUNT($C$6:E35)&lt;=9,$C$4&gt;1),$C$4,COUNT(C35:E35)&gt;=1,M35)</f>
        <v>134</v>
      </c>
      <c r="M35">
        <f>IF(COUNT($C$6:E35)&gt;=1,TRUNC(SUM($C$6:E35)/COUNT($C$6:E35)),0)</f>
        <v>134</v>
      </c>
      <c r="N35">
        <f>IF(COUNT($C$6:E35)&lt;=6,0,TRUNC((230-M34)*0.9))</f>
        <v>85</v>
      </c>
      <c r="O35">
        <f>_xlfn.IFS(SUM(C35:E35)&lt;1,"",COUNT($C$6:E35)&gt;9,TRUNC((230-M34)*(0.9)),COUNT($C$6:E35)&lt;=9,0)</f>
        <v>85</v>
      </c>
      <c r="P35">
        <f>_xlfn.IFS(SUM(C35:E35)&lt;1,"",COUNT($C$6:E35)&gt;9,N35*3+H35,COUNT($C$6:E35)&lt;=9,0)</f>
        <v>633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227</v>
      </c>
      <c r="W35">
        <f>IF(COUNT(C35:E35)&lt;1,0,IF(COUNT($C$6:E35)&gt;9,D35+N35,0))</f>
        <v>222</v>
      </c>
      <c r="X35">
        <f>IF(COUNT(C35:E35)&lt;1,0,IF(COUNT($C$6:E35)&gt;9,E35+N35,0))</f>
        <v>184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131.18518518518519</v>
      </c>
      <c r="D36" s="2">
        <f>(IF(COUNT(D6:D35)=0," ",(SUM(D6:D35))/COUNT(D6:D35)))</f>
        <v>132.18518518518519</v>
      </c>
      <c r="E36" s="2">
        <f>(IF(COUNT(E6:E35)=0," ",(SUM(E6:E35))/COUNT(E6:E35)))</f>
        <v>141.07407407407408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68F1-347C-428E-93C4-C7FFC63AEE7D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156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good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209</v>
      </c>
      <c r="W5">
        <f>MAX(V6:X35)</f>
        <v>275</v>
      </c>
    </row>
    <row r="6" spans="1:29" x14ac:dyDescent="0.2">
      <c r="A6" t="s">
        <v>7</v>
      </c>
      <c r="B6" s="7">
        <f>Calendar!B6</f>
        <v>43348</v>
      </c>
      <c r="C6">
        <v>130</v>
      </c>
      <c r="D6">
        <v>153</v>
      </c>
      <c r="E6">
        <v>156</v>
      </c>
      <c r="H6">
        <f t="shared" ref="H6:H35" si="0">IF(COUNT(C6:E6)&lt;1," ",SUM(C6:E6))</f>
        <v>439</v>
      </c>
      <c r="I6">
        <f>IF(COUNT(C6:E6)&lt;1," ",TRUNC(H6/COUNT(C6:E6)))</f>
        <v>146</v>
      </c>
      <c r="J6">
        <f>_xlfn.IFS(SUM(C6:E6)&lt;1,"",SUM(C6:E6)&gt;=1,SUM($C$6:E6))</f>
        <v>439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146</v>
      </c>
      <c r="M6">
        <f>IF(COUNT($C$6:E6)&gt;=1,TRUNC(SUM($C$6:E6)/COUNT($C$6:E6)),0)</f>
        <v>146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163</v>
      </c>
      <c r="D7">
        <v>187</v>
      </c>
      <c r="E7">
        <v>163</v>
      </c>
      <c r="H7">
        <f t="shared" si="0"/>
        <v>513</v>
      </c>
      <c r="I7">
        <f t="shared" ref="I7:I35" si="5">IF(COUNT(C7:E7)&lt;1," ",TRUNC(H7/COUNT(C7:E7)))</f>
        <v>171</v>
      </c>
      <c r="J7">
        <f>_xlfn.IFS(SUM(C7:E7)&lt;1,"",SUM(C7:E7)&gt;=1,SUM($C$6:E7))</f>
        <v>952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158</v>
      </c>
      <c r="M7">
        <f>IF(COUNT($C$6:E7)&gt;=1,TRUNC(SUM($C$6:E7)/COUNT($C$6:E7)),0)</f>
        <v>158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186</v>
      </c>
      <c r="D8">
        <v>159</v>
      </c>
      <c r="E8">
        <v>181</v>
      </c>
      <c r="H8">
        <f t="shared" si="0"/>
        <v>526</v>
      </c>
      <c r="I8">
        <f t="shared" si="5"/>
        <v>175</v>
      </c>
      <c r="J8">
        <f>_xlfn.IFS(SUM(C8:E8)&lt;1,"",SUM(C8:E8)&gt;=1,SUM($C$6:E8))</f>
        <v>1478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164</v>
      </c>
      <c r="M8">
        <f>IF(COUNT($C$6:E8)&gt;=1,TRUNC(SUM($C$6:E8)/COUNT($C$6:E8)),0)</f>
        <v>164</v>
      </c>
      <c r="N8">
        <f>IF(COUNT($C$6:E8)&lt;=6,0,TRUNC((230-M7)*0.9))</f>
        <v>64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143</v>
      </c>
      <c r="D9">
        <v>127</v>
      </c>
      <c r="E9">
        <v>191</v>
      </c>
      <c r="H9">
        <f t="shared" si="0"/>
        <v>461</v>
      </c>
      <c r="I9">
        <f t="shared" si="5"/>
        <v>153</v>
      </c>
      <c r="J9">
        <f>_xlfn.IFS(SUM(C9:E9)&lt;1,"",SUM(C9:E9)&gt;=1,SUM($C$6:E9))</f>
        <v>1939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161</v>
      </c>
      <c r="M9">
        <f>IF(COUNT($C$6:E9)&gt;=1,TRUNC(SUM($C$6:E9)/COUNT($C$6:E9)),0)</f>
        <v>161</v>
      </c>
      <c r="N9">
        <f>IF(COUNT($C$6:E9)&lt;=6,0,TRUNC((230-M8)*0.9))</f>
        <v>59</v>
      </c>
      <c r="O9">
        <f>_xlfn.IFS(SUM(C9:E9)&lt;1,"",COUNT($C$6:E9)&gt;9,TRUNC((230-M8)*(0.9)),COUNT($C$6:E9)&lt;=9,0)</f>
        <v>59</v>
      </c>
      <c r="P9">
        <f>_xlfn.IFS(SUM(C9:E9)&lt;1,"",COUNT($C$6:E9)&gt;9,N9*3+H9,COUNT($C$6:E9)&lt;=9,0)</f>
        <v>638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202</v>
      </c>
      <c r="W9">
        <f>IF(COUNT(C9:E9)&lt;1,0,IF(COUNT($C$6:E9)&gt;9,D9+N9,0))</f>
        <v>186</v>
      </c>
      <c r="X9">
        <f>IF(COUNT(C9:E9)&lt;1,0,IF(COUNT($C$6:E9)&gt;9,E9+N9,0))</f>
        <v>250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157</v>
      </c>
      <c r="D10">
        <v>149</v>
      </c>
      <c r="E10">
        <v>151</v>
      </c>
      <c r="F10" t="str">
        <f>IF(COUNT(C10:E10)&lt;1," ",IF(AND(C10&gt;M9,D10&gt;M9,E10&gt;M9,COUNT($C$6:E9)&gt;=12),"*"," "))</f>
        <v xml:space="preserve"> </v>
      </c>
      <c r="H10">
        <f t="shared" si="0"/>
        <v>457</v>
      </c>
      <c r="I10">
        <f t="shared" si="5"/>
        <v>152</v>
      </c>
      <c r="J10">
        <f>_xlfn.IFS(SUM(C10:E10)&lt;1,"",SUM(C10:E10)&gt;=1,SUM($C$6:E10))</f>
        <v>2396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159</v>
      </c>
      <c r="M10">
        <f>IF(COUNT($C$6:E10)&gt;=1,TRUNC(SUM($C$6:E10)/COUNT($C$6:E10)),0)</f>
        <v>159</v>
      </c>
      <c r="N10">
        <f>IF(COUNT($C$6:E10)&lt;=6,0,TRUNC((230-M9)*0.9))</f>
        <v>62</v>
      </c>
      <c r="O10">
        <f>_xlfn.IFS(SUM(C10:E10)&lt;1,"",COUNT($C$6:E10)&gt;9,TRUNC((230-M9)*(0.9)),COUNT($C$6:E10)&lt;=9,0)</f>
        <v>62</v>
      </c>
      <c r="P10">
        <f>_xlfn.IFS(SUM(C10:E10)&lt;1,"",COUNT($C$6:E10)&gt;9,N10*3+H10,COUNT($C$6:E10)&lt;=9,0)</f>
        <v>643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219</v>
      </c>
      <c r="W10">
        <f>IF(COUNT(C10:E10)&lt;1,0,IF(COUNT($C$6:E10)&gt;9,D10+N10,0))</f>
        <v>211</v>
      </c>
      <c r="X10">
        <f>IF(COUNT(C10:E10)&lt;1,0,IF(COUNT($C$6:E10)&gt;9,E10+N10,0))</f>
        <v>213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189</v>
      </c>
      <c r="D11">
        <v>186</v>
      </c>
      <c r="E11">
        <v>141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516</v>
      </c>
      <c r="I11">
        <f t="shared" si="5"/>
        <v>172</v>
      </c>
      <c r="J11">
        <f>_xlfn.IFS(SUM(C11:E11)&lt;1,"",SUM(C11:E11)&gt;=1,SUM($C$6:E11))</f>
        <v>2912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161</v>
      </c>
      <c r="M11">
        <f>IF(COUNT($C$6:E11)&gt;=1,TRUNC(SUM($C$6:E11)/COUNT($C$6:E11)),0)</f>
        <v>161</v>
      </c>
      <c r="N11">
        <f>IF(COUNT($C$6:E11)&lt;=6,0,TRUNC((230-M10)*0.9))</f>
        <v>63</v>
      </c>
      <c r="O11">
        <f>_xlfn.IFS(SUM(C11:E11)&lt;1,"",COUNT($C$6:E11)&gt;9,TRUNC((230-M10)*(0.9)),COUNT($C$6:E11)&lt;=9,0)</f>
        <v>63</v>
      </c>
      <c r="P11">
        <f>_xlfn.IFS(SUM(C11:E11)&lt;1,"",COUNT($C$6:E11)&gt;9,N11*3+H11,COUNT($C$6:E11)&lt;=9,0)</f>
        <v>705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252</v>
      </c>
      <c r="W11">
        <f>IF(COUNT(C11:E11)&lt;1,0,IF(COUNT($C$6:E11)&gt;9,D11+N11,0))</f>
        <v>249</v>
      </c>
      <c r="X11">
        <f>IF(COUNT(C11:E11)&lt;1,0,IF(COUNT($C$6:E11)&gt;9,E11+N11,0))</f>
        <v>204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156</v>
      </c>
      <c r="D12">
        <v>158</v>
      </c>
      <c r="E12">
        <v>119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433</v>
      </c>
      <c r="I12">
        <f t="shared" si="5"/>
        <v>144</v>
      </c>
      <c r="J12">
        <f>_xlfn.IFS(SUM(C12:E12)&lt;1,"",SUM(C12:E12)&gt;=1,SUM($C$6:E12))</f>
        <v>3345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159</v>
      </c>
      <c r="M12">
        <f>IF(COUNT($C$6:E12)&gt;=1,TRUNC(SUM($C$6:E12)/COUNT($C$6:E12)),0)</f>
        <v>159</v>
      </c>
      <c r="N12">
        <f>IF(COUNT($C$6:E12)&lt;=6,0,TRUNC((230-M11)*0.9))</f>
        <v>62</v>
      </c>
      <c r="O12">
        <f>_xlfn.IFS(SUM(C12:E12)&lt;1,"",COUNT($C$6:E12)&gt;9,TRUNC((230-M11)*(0.9)),COUNT($C$6:E12)&lt;=9,0)</f>
        <v>62</v>
      </c>
      <c r="P12">
        <f>_xlfn.IFS(SUM(C12:E12)&lt;1,"",COUNT($C$6:E12)&gt;9,N12*3+H12,COUNT($C$6:E12)&lt;=9,0)</f>
        <v>619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218</v>
      </c>
      <c r="W12">
        <f>IF(COUNT(C12:E12)&lt;1,0,IF(COUNT($C$6:E12)&gt;9,D12+N12,0))</f>
        <v>220</v>
      </c>
      <c r="X12">
        <f>IF(COUNT(C12:E12)&lt;1,0,IF(COUNT($C$6:E12)&gt;9,E12+N12,0))</f>
        <v>181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139</v>
      </c>
      <c r="D13">
        <v>209</v>
      </c>
      <c r="E13">
        <v>153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501</v>
      </c>
      <c r="I13">
        <f t="shared" si="5"/>
        <v>167</v>
      </c>
      <c r="J13">
        <f>_xlfn.IFS(SUM(C13:E13)&lt;1,"",SUM(C13:E13)&gt;=1,SUM($C$6:E13))</f>
        <v>3846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160</v>
      </c>
      <c r="M13">
        <f>IF(COUNT($C$6:E13)&gt;=1,TRUNC(SUM($C$6:E13)/COUNT($C$6:E13)),0)</f>
        <v>160</v>
      </c>
      <c r="N13">
        <f>IF(COUNT($C$6:E13)&lt;=6,0,TRUNC((230-M12)*0.9))</f>
        <v>63</v>
      </c>
      <c r="O13">
        <f>_xlfn.IFS(SUM(C13:E13)&lt;1,"",COUNT($C$6:E13)&gt;9,TRUNC((230-M12)*(0.9)),COUNT($C$6:E13)&lt;=9,0)</f>
        <v>63</v>
      </c>
      <c r="P13">
        <f>_xlfn.IFS(SUM(C13:E13)&lt;1,"",COUNT($C$6:E13)&gt;9,N13*3+H13,COUNT($C$6:E13)&lt;=9,0)</f>
        <v>690</v>
      </c>
      <c r="Q13" t="str">
        <f t="shared" si="1"/>
        <v xml:space="preserve"> </v>
      </c>
      <c r="R13">
        <f t="shared" si="2"/>
        <v>209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202</v>
      </c>
      <c r="W13">
        <f>IF(COUNT(C13:E13)&lt;1,0,IF(COUNT($C$6:E13)&gt;9,D13+N13,0))</f>
        <v>272</v>
      </c>
      <c r="X13">
        <f>IF(COUNT(C13:E13)&lt;1,0,IF(COUNT($C$6:E13)&gt;9,E13+N13,0))</f>
        <v>216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165</v>
      </c>
      <c r="D14">
        <v>148</v>
      </c>
      <c r="E14">
        <v>159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472</v>
      </c>
      <c r="I14">
        <f t="shared" si="5"/>
        <v>157</v>
      </c>
      <c r="J14">
        <f>_xlfn.IFS(SUM(C14:E14)&lt;1,"",SUM(C14:E14)&gt;=1,SUM($C$6:E14))</f>
        <v>4318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159</v>
      </c>
      <c r="M14">
        <f>IF(COUNT($C$6:E14)&gt;=1,TRUNC(SUM($C$6:E14)/COUNT($C$6:E14)),0)</f>
        <v>159</v>
      </c>
      <c r="N14">
        <f>IF(COUNT($C$6:E14)&lt;=6,0,TRUNC((230-M13)*0.9))</f>
        <v>63</v>
      </c>
      <c r="O14">
        <f>_xlfn.IFS(SUM(C14:E14)&lt;1,"",COUNT($C$6:E14)&gt;9,TRUNC((230-M13)*(0.9)),COUNT($C$6:E14)&lt;=9,0)</f>
        <v>63</v>
      </c>
      <c r="P14">
        <f>_xlfn.IFS(SUM(C14:E14)&lt;1,"",COUNT($C$6:E14)&gt;9,N14*3+H14,COUNT($C$6:E14)&lt;=9,0)</f>
        <v>661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228</v>
      </c>
      <c r="W14">
        <f>IF(COUNT(C14:E14)&lt;1,0,IF(COUNT($C$6:E14)&gt;9,D14+N14,0))</f>
        <v>211</v>
      </c>
      <c r="X14">
        <f>IF(COUNT(C14:E14)&lt;1,0,IF(COUNT($C$6:E14)&gt;9,E14+N14,0))</f>
        <v>222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153</v>
      </c>
      <c r="D15">
        <v>169</v>
      </c>
      <c r="E15">
        <v>127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449</v>
      </c>
      <c r="I15">
        <f t="shared" si="5"/>
        <v>149</v>
      </c>
      <c r="J15">
        <f>_xlfn.IFS(SUM(C15:E15)&lt;1,"",SUM(C15:E15)&gt;=1,SUM($C$6:E15))</f>
        <v>4767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158</v>
      </c>
      <c r="M15">
        <f>IF(COUNT($C$6:E15)&gt;=1,TRUNC(SUM($C$6:E15)/COUNT($C$6:E15)),0)</f>
        <v>158</v>
      </c>
      <c r="N15">
        <f>IF(COUNT($C$6:E15)&lt;=6,0,TRUNC((230-M14)*0.9))</f>
        <v>63</v>
      </c>
      <c r="O15">
        <f>_xlfn.IFS(SUM(C15:E15)&lt;1,"",COUNT($C$6:E15)&gt;9,TRUNC((230-M14)*(0.9)),COUNT($C$6:E15)&lt;=9,0)</f>
        <v>63</v>
      </c>
      <c r="P15">
        <f>_xlfn.IFS(SUM(C15:E15)&lt;1,"",COUNT($C$6:E15)&gt;9,N15*3+H15,COUNT($C$6:E15)&lt;=9,0)</f>
        <v>638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216</v>
      </c>
      <c r="W15">
        <f>IF(COUNT(C15:E15)&lt;1,0,IF(COUNT($C$6:E15)&gt;9,D15+N15,0))</f>
        <v>232</v>
      </c>
      <c r="X15">
        <f>IF(COUNT(C15:E15)&lt;1,0,IF(COUNT($C$6:E15)&gt;9,E15+N15,0))</f>
        <v>190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148</v>
      </c>
      <c r="D16">
        <v>120</v>
      </c>
      <c r="E16">
        <v>123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391</v>
      </c>
      <c r="I16">
        <f t="shared" si="5"/>
        <v>130</v>
      </c>
      <c r="J16">
        <f>_xlfn.IFS(SUM(C16:E16)&lt;1,"",SUM(C16:E16)&gt;=1,SUM($C$6:E16))</f>
        <v>5158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156</v>
      </c>
      <c r="M16">
        <f>IF(COUNT($C$6:E16)&gt;=1,TRUNC(SUM($C$6:E16)/COUNT($C$6:E16)),0)</f>
        <v>156</v>
      </c>
      <c r="N16">
        <f>IF(COUNT($C$6:E16)&lt;=6,0,TRUNC((230-M15)*0.9))</f>
        <v>64</v>
      </c>
      <c r="O16">
        <f>_xlfn.IFS(SUM(C16:E16)&lt;1,"",COUNT($C$6:E16)&gt;9,TRUNC((230-M15)*(0.9)),COUNT($C$6:E16)&lt;=9,0)</f>
        <v>64</v>
      </c>
      <c r="P16">
        <f>_xlfn.IFS(SUM(C16:E16)&lt;1,"",COUNT($C$6:E16)&gt;9,N16*3+H16,COUNT($C$6:E16)&lt;=9,0)</f>
        <v>583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212</v>
      </c>
      <c r="W16">
        <f>IF(COUNT(C16:E16)&lt;1,0,IF(COUNT($C$6:E16)&gt;9,D16+N16,0))</f>
        <v>184</v>
      </c>
      <c r="X16">
        <f>IF(COUNT(C16:E16)&lt;1,0,IF(COUNT($C$6:E16)&gt;9,E16+N16,0))</f>
        <v>187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148</v>
      </c>
      <c r="D17">
        <v>141</v>
      </c>
      <c r="E17">
        <v>159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448</v>
      </c>
      <c r="I17">
        <f t="shared" si="5"/>
        <v>149</v>
      </c>
      <c r="J17">
        <f>_xlfn.IFS(SUM(C17:E17)&lt;1,"",SUM(C17:E17)&gt;=1,SUM($C$6:E17))</f>
        <v>5606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155</v>
      </c>
      <c r="M17">
        <f>IF(COUNT($C$6:E17)&gt;=1,TRUNC(SUM($C$6:E17)/COUNT($C$6:E17)),0)</f>
        <v>155</v>
      </c>
      <c r="N17">
        <f>IF(COUNT($C$6:E17)&lt;=6,0,TRUNC((230-M16)*0.9))</f>
        <v>66</v>
      </c>
      <c r="O17">
        <f>_xlfn.IFS(SUM(C17:E17)&lt;1,"",COUNT($C$6:E17)&gt;9,TRUNC((230-M16)*(0.9)),COUNT($C$6:E17)&lt;=9,0)</f>
        <v>66</v>
      </c>
      <c r="P17">
        <f>_xlfn.IFS(SUM(C17:E17)&lt;1,"",COUNT($C$6:E17)&gt;9,N17*3+H17,COUNT($C$6:E17)&lt;=9,0)</f>
        <v>646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214</v>
      </c>
      <c r="W17">
        <f>IF(COUNT(C17:E17)&lt;1,0,IF(COUNT($C$6:E17)&gt;9,D17+N17,0))</f>
        <v>207</v>
      </c>
      <c r="X17">
        <f>IF(COUNT(C17:E17)&lt;1,0,IF(COUNT($C$6:E17)&gt;9,E17+N17,0))</f>
        <v>225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151</v>
      </c>
      <c r="D18">
        <v>194</v>
      </c>
      <c r="E18">
        <v>127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472</v>
      </c>
      <c r="I18">
        <f t="shared" si="5"/>
        <v>157</v>
      </c>
      <c r="J18">
        <f>_xlfn.IFS(SUM(C18:E18)&lt;1,"",SUM(C18:E18)&gt;=1,SUM($C$6:E18))</f>
        <v>6078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155</v>
      </c>
      <c r="M18">
        <f>IF(COUNT($C$6:E18)&gt;=1,TRUNC(SUM($C$6:E18)/COUNT($C$6:E18)),0)</f>
        <v>155</v>
      </c>
      <c r="N18">
        <f>IF(COUNT($C$6:E18)&lt;=6,0,TRUNC((230-M17)*0.9))</f>
        <v>67</v>
      </c>
      <c r="O18">
        <f>_xlfn.IFS(SUM(C18:E18)&lt;1,"",COUNT($C$6:E18)&gt;9,TRUNC((230-M17)*(0.9)),COUNT($C$6:E18)&lt;=9,0)</f>
        <v>67</v>
      </c>
      <c r="P18">
        <f>_xlfn.IFS(SUM(C18:E18)&lt;1,"",COUNT($C$6:E18)&gt;9,N18*3+H18,COUNT($C$6:E18)&lt;=9,0)</f>
        <v>673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218</v>
      </c>
      <c r="W18">
        <f>IF(COUNT(C18:E18)&lt;1,0,IF(COUNT($C$6:E18)&gt;9,D18+N18,0))</f>
        <v>261</v>
      </c>
      <c r="X18">
        <f>IF(COUNT(C18:E18)&lt;1,0,IF(COUNT($C$6:E18)&gt;9,E18+N18,0))</f>
        <v>194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126</v>
      </c>
      <c r="D19">
        <v>153</v>
      </c>
      <c r="E19">
        <v>178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457</v>
      </c>
      <c r="I19">
        <f t="shared" si="5"/>
        <v>152</v>
      </c>
      <c r="J19">
        <f>_xlfn.IFS(SUM(C19:E19)&lt;1,"",SUM(C19:E19)&gt;=1,SUM($C$6:E19))</f>
        <v>6535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155</v>
      </c>
      <c r="M19">
        <f>IF(COUNT($C$6:E19)&gt;=1,TRUNC(SUM($C$6:E19)/COUNT($C$6:E19)),0)</f>
        <v>155</v>
      </c>
      <c r="N19">
        <f>IF(COUNT($C$6:E19)&lt;=6,0,TRUNC((230-M18)*0.9))</f>
        <v>67</v>
      </c>
      <c r="O19">
        <f>_xlfn.IFS(SUM(C19:E19)&lt;1,"",COUNT($C$6:E19)&gt;9,TRUNC((230-M18)*(0.9)),COUNT($C$6:E19)&lt;=9,0)</f>
        <v>67</v>
      </c>
      <c r="P19">
        <f>_xlfn.IFS(SUM(C19:E19)&lt;1,"",COUNT($C$6:E19)&gt;9,N19*3+H19,COUNT($C$6:E19)&lt;=9,0)</f>
        <v>658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193</v>
      </c>
      <c r="W19">
        <f>IF(COUNT(C19:E19)&lt;1,0,IF(COUNT($C$6:E19)&gt;9,D19+N19,0))</f>
        <v>220</v>
      </c>
      <c r="X19">
        <f>IF(COUNT(C19:E19)&lt;1,0,IF(COUNT($C$6:E19)&gt;9,E19+N19,0))</f>
        <v>245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169</v>
      </c>
      <c r="D20">
        <v>147</v>
      </c>
      <c r="E20">
        <v>146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462</v>
      </c>
      <c r="I20">
        <f t="shared" si="5"/>
        <v>154</v>
      </c>
      <c r="J20">
        <f>_xlfn.IFS(SUM(C20:E20)&lt;1,"",SUM(C20:E20)&gt;=1,SUM($C$6:E20))</f>
        <v>6997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155</v>
      </c>
      <c r="M20">
        <f>IF(COUNT($C$6:E20)&gt;=1,TRUNC(SUM($C$6:E20)/COUNT($C$6:E20)),0)</f>
        <v>155</v>
      </c>
      <c r="N20">
        <f>IF(COUNT($C$6:E20)&lt;=6,0,TRUNC((230-M19)*0.9))</f>
        <v>67</v>
      </c>
      <c r="O20">
        <f>_xlfn.IFS(SUM(C20:E20)&lt;1,"",COUNT($C$6:E20)&gt;9,TRUNC((230-M19)*(0.9)),COUNT($C$6:E20)&lt;=9,0)</f>
        <v>67</v>
      </c>
      <c r="P20">
        <f>_xlfn.IFS(SUM(C20:E20)&lt;1,"",COUNT($C$6:E20)&gt;9,N20*3+H20,COUNT($C$6:E20)&lt;=9,0)</f>
        <v>663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236</v>
      </c>
      <c r="W20">
        <f>IF(COUNT(C20:E20)&lt;1,0,IF(COUNT($C$6:E20)&gt;9,D20+N20,0))</f>
        <v>214</v>
      </c>
      <c r="X20">
        <f>IF(COUNT(C20:E20)&lt;1,0,IF(COUNT($C$6:E20)&gt;9,E20+N20,0))</f>
        <v>213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170</v>
      </c>
      <c r="D21">
        <v>159</v>
      </c>
      <c r="E21">
        <v>157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486</v>
      </c>
      <c r="I21">
        <f t="shared" si="5"/>
        <v>162</v>
      </c>
      <c r="J21">
        <f>_xlfn.IFS(SUM(C21:E21)&lt;1,"",SUM(C21:E21)&gt;=1,SUM($C$6:E21))</f>
        <v>7483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155</v>
      </c>
      <c r="M21">
        <f>IF(COUNT($C$6:E21)&gt;=1,TRUNC(SUM($C$6:E21)/COUNT($C$6:E21)),0)</f>
        <v>155</v>
      </c>
      <c r="N21">
        <f>IF(COUNT($C$6:E21)&lt;=6,0,TRUNC((230-M20)*0.9))</f>
        <v>67</v>
      </c>
      <c r="O21">
        <f>_xlfn.IFS(SUM(C21:E21)&lt;1,"",COUNT($C$6:E21)&gt;9,TRUNC((230-M20)*(0.9)),COUNT($C$6:E21)&lt;=9,0)</f>
        <v>67</v>
      </c>
      <c r="P21">
        <f>_xlfn.IFS(SUM(C21:E21)&lt;1,"",COUNT($C$6:E21)&gt;9,N21*3+H21,COUNT($C$6:E21)&lt;=9,0)</f>
        <v>687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237</v>
      </c>
      <c r="W21">
        <f>IF(COUNT(C21:E21)&lt;1,0,IF(COUNT($C$6:E21)&gt;9,D21+N21,0))</f>
        <v>226</v>
      </c>
      <c r="X21">
        <f>IF(COUNT(C21:E21)&lt;1,0,IF(COUNT($C$6:E21)&gt;9,E21+N21,0))</f>
        <v>224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172</v>
      </c>
      <c r="D22">
        <v>132</v>
      </c>
      <c r="E22">
        <v>127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431</v>
      </c>
      <c r="I22">
        <f t="shared" si="5"/>
        <v>143</v>
      </c>
      <c r="J22">
        <f>_xlfn.IFS(SUM(C22:E22)&lt;1,"",SUM(C22:E22)&gt;=1,SUM($C$6:E22))</f>
        <v>7914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155</v>
      </c>
      <c r="M22">
        <f>IF(COUNT($C$6:E22)&gt;=1,TRUNC(SUM($C$6:E22)/COUNT($C$6:E22)),0)</f>
        <v>155</v>
      </c>
      <c r="N22">
        <f>IF(COUNT($C$6:E22)&lt;=6,0,TRUNC((230-M21)*0.9))</f>
        <v>67</v>
      </c>
      <c r="O22">
        <f>_xlfn.IFS(SUM(C22:E22)&lt;1,"",COUNT($C$6:E22)&gt;9,TRUNC((230-M21)*(0.9)),COUNT($C$6:E22)&lt;=9,0)</f>
        <v>67</v>
      </c>
      <c r="P22">
        <f>_xlfn.IFS(SUM(C22:E22)&lt;1,"",COUNT($C$6:E22)&gt;9,N22*3+H22,COUNT($C$6:E22)&lt;=9,0)</f>
        <v>632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239</v>
      </c>
      <c r="W22">
        <f>IF(COUNT(C22:E22)&lt;1,0,IF(COUNT($C$6:E22)&gt;9,D22+N22,0))</f>
        <v>199</v>
      </c>
      <c r="X22">
        <f>IF(COUNT(C22:E22)&lt;1,0,IF(COUNT($C$6:E22)&gt;9,E22+N22,0))</f>
        <v>194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107</v>
      </c>
      <c r="D23">
        <v>135</v>
      </c>
      <c r="E23">
        <v>119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361</v>
      </c>
      <c r="I23">
        <f t="shared" si="5"/>
        <v>120</v>
      </c>
      <c r="J23">
        <f>_xlfn.IFS(SUM(C23:E23)&lt;1,"",SUM(C23:E23)&gt;=1,SUM($C$6:E23))</f>
        <v>8275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153</v>
      </c>
      <c r="M23">
        <f>IF(COUNT($C$6:E23)&gt;=1,TRUNC(SUM($C$6:E23)/COUNT($C$6:E23)),0)</f>
        <v>153</v>
      </c>
      <c r="N23">
        <f>IF(COUNT($C$6:E23)&lt;=6,0,TRUNC((230-M22)*0.9))</f>
        <v>67</v>
      </c>
      <c r="O23">
        <f>_xlfn.IFS(SUM(C23:E23)&lt;1,"",COUNT($C$6:E23)&gt;9,TRUNC((230-M22)*(0.9)),COUNT($C$6:E23)&lt;=9,0)</f>
        <v>67</v>
      </c>
      <c r="P23">
        <f>_xlfn.IFS(SUM(C23:E23)&lt;1,"",COUNT($C$6:E23)&gt;9,N23*3+H23,COUNT($C$6:E23)&lt;=9,0)</f>
        <v>562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174</v>
      </c>
      <c r="W23">
        <f>IF(COUNT(C23:E23)&lt;1,0,IF(COUNT($C$6:E23)&gt;9,D23+N23,0))</f>
        <v>202</v>
      </c>
      <c r="X23">
        <f>IF(COUNT(C23:E23)&lt;1,0,IF(COUNT($C$6:E23)&gt;9,E23+N23,0))</f>
        <v>186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132</v>
      </c>
      <c r="D24">
        <v>136</v>
      </c>
      <c r="E24">
        <v>123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391</v>
      </c>
      <c r="I24">
        <f t="shared" si="5"/>
        <v>130</v>
      </c>
      <c r="J24">
        <f>_xlfn.IFS(SUM(C24:E24)&lt;1,"",SUM(C24:E24)&gt;=1,SUM($C$6:E24))</f>
        <v>8666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152</v>
      </c>
      <c r="M24">
        <f>IF(COUNT($C$6:E24)&gt;=1,TRUNC(SUM($C$6:E24)/COUNT($C$6:E24)),0)</f>
        <v>152</v>
      </c>
      <c r="N24">
        <f>IF(COUNT($C$6:E24)&lt;=6,0,TRUNC((230-M23)*0.9))</f>
        <v>69</v>
      </c>
      <c r="O24">
        <f>_xlfn.IFS(SUM(C24:E24)&lt;1,"",COUNT($C$6:E24)&gt;9,TRUNC((230-M23)*(0.9)),COUNT($C$6:E24)&lt;=9,0)</f>
        <v>69</v>
      </c>
      <c r="P24">
        <f>_xlfn.IFS(SUM(C24:E24)&lt;1,"",COUNT($C$6:E24)&gt;9,N24*3+H24,COUNT($C$6:E24)&lt;=9,0)</f>
        <v>598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201</v>
      </c>
      <c r="W24">
        <f>IF(COUNT(C24:E24)&lt;1,0,IF(COUNT($C$6:E24)&gt;9,D24+N24,0))</f>
        <v>205</v>
      </c>
      <c r="X24">
        <f>IF(COUNT(C24:E24)&lt;1,0,IF(COUNT($C$6:E24)&gt;9,E24+N24,0))</f>
        <v>192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138</v>
      </c>
      <c r="D25">
        <v>146</v>
      </c>
      <c r="E25">
        <v>182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466</v>
      </c>
      <c r="I25">
        <f t="shared" si="5"/>
        <v>155</v>
      </c>
      <c r="J25">
        <f>_xlfn.IFS(SUM(C25:E25)&lt;1,"",SUM(C25:E25)&gt;=1,SUM($C$6:E25))</f>
        <v>9132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152</v>
      </c>
      <c r="M25">
        <f>IF(COUNT($C$6:E25)&gt;=1,TRUNC(SUM($C$6:E25)/COUNT($C$6:E25)),0)</f>
        <v>152</v>
      </c>
      <c r="N25">
        <f>IF(COUNT($C$6:E25)&lt;=6,0,TRUNC((230-M24)*0.9))</f>
        <v>70</v>
      </c>
      <c r="O25">
        <f>_xlfn.IFS(SUM(C25:E25)&lt;1,"",COUNT($C$6:E25)&gt;9,TRUNC((230-M24)*(0.9)),COUNT($C$6:E25)&lt;=9,0)</f>
        <v>70</v>
      </c>
      <c r="P25">
        <f>_xlfn.IFS(SUM(C25:E25)&lt;1,"",COUNT($C$6:E25)&gt;9,N25*3+H25,COUNT($C$6:E25)&lt;=9,0)</f>
        <v>676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208</v>
      </c>
      <c r="W25">
        <f>IF(COUNT(C25:E25)&lt;1,0,IF(COUNT($C$6:E25)&gt;9,D25+N25,0))</f>
        <v>216</v>
      </c>
      <c r="X25">
        <f>IF(COUNT(C25:E25)&lt;1,0,IF(COUNT($C$6:E25)&gt;9,E25+N25,0))</f>
        <v>252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156</v>
      </c>
      <c r="D26">
        <v>125</v>
      </c>
      <c r="E26">
        <v>155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436</v>
      </c>
      <c r="I26">
        <f t="shared" si="5"/>
        <v>145</v>
      </c>
      <c r="J26">
        <f>_xlfn.IFS(SUM(C26:E26)&lt;1,"",SUM(C26:E26)&gt;=1,SUM($C$6:E26))</f>
        <v>9568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151</v>
      </c>
      <c r="M26">
        <f>IF(COUNT($C$6:E26)&gt;=1,TRUNC(SUM($C$6:E26)/COUNT($C$6:E26)),0)</f>
        <v>151</v>
      </c>
      <c r="N26">
        <f>IF(COUNT($C$6:E26)&lt;=6,0,TRUNC((230-M25)*0.9))</f>
        <v>70</v>
      </c>
      <c r="O26">
        <f>_xlfn.IFS(SUM(C26:E26)&lt;1,"",COUNT($C$6:E26)&gt;9,TRUNC((230-M25)*(0.9)),COUNT($C$6:E26)&lt;=9,0)</f>
        <v>70</v>
      </c>
      <c r="P26">
        <f>_xlfn.IFS(SUM(C26:E26)&lt;1,"",COUNT($C$6:E26)&gt;9,N26*3+H26,COUNT($C$6:E26)&lt;=9,0)</f>
        <v>646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226</v>
      </c>
      <c r="W26">
        <f>IF(COUNT(C26:E26)&lt;1,0,IF(COUNT($C$6:E26)&gt;9,D26+N26,0))</f>
        <v>195</v>
      </c>
      <c r="X26">
        <f>IF(COUNT(C26:E26)&lt;1,0,IF(COUNT($C$6:E26)&gt;9,E26+N26,0))</f>
        <v>225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159</v>
      </c>
      <c r="D27">
        <v>186</v>
      </c>
      <c r="E27">
        <v>137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482</v>
      </c>
      <c r="I27">
        <f t="shared" si="5"/>
        <v>160</v>
      </c>
      <c r="J27">
        <f>_xlfn.IFS(SUM(C27:E27)&lt;1,"",SUM(C27:E27)&gt;=1,SUM($C$6:E27))</f>
        <v>10050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152</v>
      </c>
      <c r="M27">
        <f>IF(COUNT($C$6:E27)&gt;=1,TRUNC(SUM($C$6:E27)/COUNT($C$6:E27)),0)</f>
        <v>152</v>
      </c>
      <c r="N27">
        <f>IF(COUNT($C$6:E27)&lt;=6,0,TRUNC((230-M26)*0.9))</f>
        <v>71</v>
      </c>
      <c r="O27">
        <f>_xlfn.IFS(SUM(C27:E27)&lt;1,"",COUNT($C$6:E27)&gt;9,TRUNC((230-M26)*(0.9)),COUNT($C$6:E27)&lt;=9,0)</f>
        <v>71</v>
      </c>
      <c r="P27">
        <f>_xlfn.IFS(SUM(C27:E27)&lt;1,"",COUNT($C$6:E27)&gt;9,N27*3+H27,COUNT($C$6:E27)&lt;=9,0)</f>
        <v>695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230</v>
      </c>
      <c r="W27">
        <f>IF(COUNT(C27:E27)&lt;1,0,IF(COUNT($C$6:E27)&gt;9,D27+N27,0))</f>
        <v>257</v>
      </c>
      <c r="X27">
        <f>IF(COUNT(C27:E27)&lt;1,0,IF(COUNT($C$6:E27)&gt;9,E27+N27,0))</f>
        <v>208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160</v>
      </c>
      <c r="D28">
        <v>178</v>
      </c>
      <c r="E28">
        <v>169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507</v>
      </c>
      <c r="I28">
        <f t="shared" si="5"/>
        <v>169</v>
      </c>
      <c r="J28">
        <f>_xlfn.IFS(SUM(C28:E28)&lt;1,"",SUM(C28:E28)&gt;=1,SUM($C$6:E28))</f>
        <v>10557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153</v>
      </c>
      <c r="M28">
        <f>IF(COUNT($C$6:E28)&gt;=1,TRUNC(SUM($C$6:E28)/COUNT($C$6:E28)),0)</f>
        <v>153</v>
      </c>
      <c r="N28">
        <f>IF(COUNT($C$6:E28)&lt;=6,0,TRUNC((230-M27)*0.9))</f>
        <v>70</v>
      </c>
      <c r="O28">
        <f>_xlfn.IFS(SUM(C28:E28)&lt;1,"",COUNT($C$6:E28)&gt;9,TRUNC((230-M27)*(0.9)),COUNT($C$6:E28)&lt;=9,0)</f>
        <v>70</v>
      </c>
      <c r="P28">
        <f>_xlfn.IFS(SUM(C28:E28)&lt;1,"",COUNT($C$6:E28)&gt;9,N28*3+H28,COUNT($C$6:E28)&lt;=9,0)</f>
        <v>717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230</v>
      </c>
      <c r="W28">
        <f>IF(COUNT(C28:E28)&lt;1,0,IF(COUNT($C$6:E28)&gt;9,D28+N28,0))</f>
        <v>248</v>
      </c>
      <c r="X28">
        <f>IF(COUNT(C28:E28)&lt;1,0,IF(COUNT($C$6:E28)&gt;9,E28+N28,0))</f>
        <v>239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135</v>
      </c>
      <c r="D29">
        <v>142</v>
      </c>
      <c r="E29">
        <v>135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412</v>
      </c>
      <c r="I29">
        <f t="shared" si="5"/>
        <v>137</v>
      </c>
      <c r="J29">
        <f>_xlfn.IFS(SUM(C29:E29)&lt;1,"",SUM(C29:E29)&gt;=1,SUM($C$6:E29))</f>
        <v>10969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152</v>
      </c>
      <c r="M29">
        <f>IF(COUNT($C$6:E29)&gt;=1,TRUNC(SUM($C$6:E29)/COUNT($C$6:E29)),0)</f>
        <v>152</v>
      </c>
      <c r="N29">
        <f>IF(COUNT($C$6:E29)&lt;=6,0,TRUNC((230-M28)*0.9))</f>
        <v>69</v>
      </c>
      <c r="O29">
        <f>_xlfn.IFS(SUM(C29:E29)&lt;1,"",COUNT($C$6:E29)&gt;9,TRUNC((230-M28)*(0.9)),COUNT($C$6:E29)&lt;=9,0)</f>
        <v>69</v>
      </c>
      <c r="P29">
        <f>_xlfn.IFS(SUM(C29:E29)&lt;1,"",COUNT($C$6:E29)&gt;9,N29*3+H29,COUNT($C$6:E29)&lt;=9,0)</f>
        <v>619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204</v>
      </c>
      <c r="W29">
        <f>IF(COUNT(C29:E29)&lt;1,0,IF(COUNT($C$6:E29)&gt;9,D29+N29,0))</f>
        <v>211</v>
      </c>
      <c r="X29">
        <f>IF(COUNT(C29:E29)&lt;1,0,IF(COUNT($C$6:E29)&gt;9,E29+N29,0))</f>
        <v>204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117</v>
      </c>
      <c r="D30">
        <v>154</v>
      </c>
      <c r="E30">
        <v>156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427</v>
      </c>
      <c r="I30">
        <f t="shared" si="5"/>
        <v>142</v>
      </c>
      <c r="J30">
        <f>_xlfn.IFS(SUM(C30:E30)&lt;1,"",SUM(C30:E30)&gt;=1,SUM($C$6:E30))</f>
        <v>11396</v>
      </c>
      <c r="K30">
        <f>_xlfn.IFS(COUNT(C30:E30)&lt;1,"",COUNT($C$6:E30)&gt;=1,COUNT($C$6:E30))</f>
        <v>75</v>
      </c>
      <c r="L30">
        <f>_xlfn.IFS(COUNT(C30:E30)&lt;1,"",AND(COUNT($C$6:E30)&lt;=9,$C$4&gt;1),$C$4,COUNT(C30:E30)&gt;=1,M30)</f>
        <v>151</v>
      </c>
      <c r="M30">
        <f>IF(COUNT($C$6:E30)&gt;=1,TRUNC(SUM($C$6:E30)/COUNT($C$6:E30)),0)</f>
        <v>151</v>
      </c>
      <c r="N30">
        <f>IF(COUNT($C$6:E30)&lt;=6,0,TRUNC((230-M29)*0.9))</f>
        <v>70</v>
      </c>
      <c r="O30">
        <f>_xlfn.IFS(SUM(C30:E30)&lt;1,"",COUNT($C$6:E30)&gt;9,TRUNC((230-M29)*(0.9)),COUNT($C$6:E30)&lt;=9,0)</f>
        <v>70</v>
      </c>
      <c r="P30">
        <f>_xlfn.IFS(SUM(C30:E30)&lt;1,"",COUNT($C$6:E30)&gt;9,N30*3+H30,COUNT($C$6:E30)&lt;=9,0)</f>
        <v>637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187</v>
      </c>
      <c r="W30">
        <f>IF(COUNT(C30:E30)&lt;1,0,IF(COUNT($C$6:E30)&gt;9,D30+N30,0))</f>
        <v>224</v>
      </c>
      <c r="X30">
        <f>IF(COUNT(C30:E30)&lt;1,0,IF(COUNT($C$6:E30)&gt;9,E30+N30,0))</f>
        <v>226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120</v>
      </c>
      <c r="D31">
        <v>157</v>
      </c>
      <c r="E31">
        <v>171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448</v>
      </c>
      <c r="I31">
        <f t="shared" si="5"/>
        <v>149</v>
      </c>
      <c r="J31">
        <f>_xlfn.IFS(SUM(C31:E31)&lt;1,"",SUM(C31:E31)&gt;=1,SUM($C$6:E31))</f>
        <v>11844</v>
      </c>
      <c r="K31">
        <f>_xlfn.IFS(COUNT(C31:E31)&lt;1,"",COUNT($C$6:E31)&gt;=1,COUNT($C$6:E31))</f>
        <v>78</v>
      </c>
      <c r="L31">
        <f>_xlfn.IFS(COUNT(C31:E31)&lt;1,"",AND(COUNT($C$6:E31)&lt;=9,$C$4&gt;1),$C$4,COUNT(C31:E31)&gt;=1,M31)</f>
        <v>151</v>
      </c>
      <c r="M31">
        <f>IF(COUNT($C$6:E31)&gt;=1,TRUNC(SUM($C$6:E31)/COUNT($C$6:E31)),0)</f>
        <v>151</v>
      </c>
      <c r="N31">
        <f>IF(COUNT($C$6:E31)&lt;=6,0,TRUNC((230-M30)*0.9))</f>
        <v>71</v>
      </c>
      <c r="O31">
        <f>_xlfn.IFS(SUM(C31:E31)&lt;1,"",COUNT($C$6:E31)&gt;9,TRUNC((230-M30)*(0.9)),COUNT($C$6:E31)&lt;=9,0)</f>
        <v>71</v>
      </c>
      <c r="P31">
        <f>_xlfn.IFS(SUM(C31:E31)&lt;1,"",COUNT($C$6:E31)&gt;9,N31*3+H31,COUNT($C$6:E31)&lt;=9,0)</f>
        <v>661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191</v>
      </c>
      <c r="W31">
        <f>IF(COUNT(C31:E31)&lt;1,0,IF(COUNT($C$6:E31)&gt;9,D31+N31,0))</f>
        <v>228</v>
      </c>
      <c r="X31">
        <f>IF(COUNT(C31:E31)&lt;1,0,IF(COUNT($C$6:E31)&gt;9,E31+N31,0))</f>
        <v>242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140</v>
      </c>
      <c r="D32">
        <v>144</v>
      </c>
      <c r="E32">
        <v>145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429</v>
      </c>
      <c r="I32">
        <f t="shared" si="5"/>
        <v>143</v>
      </c>
      <c r="J32">
        <f>_xlfn.IFS(SUM(C32:E32)&lt;1,"",SUM(C32:E32)&gt;=1,SUM($C$6:E32))</f>
        <v>12273</v>
      </c>
      <c r="K32">
        <f>_xlfn.IFS(COUNT(C32:E32)&lt;1,"",COUNT($C$6:E32)&gt;=1,COUNT($C$6:E32))</f>
        <v>81</v>
      </c>
      <c r="L32">
        <f>_xlfn.IFS(COUNT(C32:E32)&lt;1,"",AND(COUNT($C$6:E32)&lt;=9,$C$4&gt;1),$C$4,COUNT(C32:E32)&gt;=1,M32)</f>
        <v>151</v>
      </c>
      <c r="M32">
        <f>IF(COUNT($C$6:E32)&gt;=1,TRUNC(SUM($C$6:E32)/COUNT($C$6:E32)),0)</f>
        <v>151</v>
      </c>
      <c r="N32">
        <f>IF(COUNT($C$6:E32)&lt;=6,0,TRUNC((230-M31)*0.9))</f>
        <v>71</v>
      </c>
      <c r="O32">
        <f>_xlfn.IFS(SUM(C32:E32)&lt;1,"",COUNT($C$6:E32)&gt;9,TRUNC((230-M31)*(0.9)),COUNT($C$6:E32)&lt;=9,0)</f>
        <v>71</v>
      </c>
      <c r="P32">
        <f>_xlfn.IFS(SUM(C32:E32)&lt;1,"",COUNT($C$6:E32)&gt;9,N32*3+H32,COUNT($C$6:E32)&lt;=9,0)</f>
        <v>642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211</v>
      </c>
      <c r="W32">
        <f>IF(COUNT(C32:E32)&lt;1,0,IF(COUNT($C$6:E32)&gt;9,D32+N32,0))</f>
        <v>215</v>
      </c>
      <c r="X32">
        <f>IF(COUNT(C32:E32)&lt;1,0,IF(COUNT($C$6:E32)&gt;9,E32+N32,0))</f>
        <v>216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174</v>
      </c>
      <c r="D33">
        <v>194</v>
      </c>
      <c r="E33">
        <v>164</v>
      </c>
      <c r="F33" t="str">
        <f>IF(COUNT(C33:E33)&lt;1," ",IF(AND(C33&gt;M32,D33&gt;M32,E33&gt;M32,COUNT($C$6:E32)&gt;=12),"*"," "))</f>
        <v>*</v>
      </c>
      <c r="G33" t="str">
        <f>IF(COUNT(C33:E33)&lt;1," ",IF(AND(C33&gt;M31,D33&gt;M31,E33&gt;M31,COUNT($C$6:E31)&gt;=12),"*"," "))</f>
        <v>*</v>
      </c>
      <c r="H33">
        <f t="shared" si="0"/>
        <v>532</v>
      </c>
      <c r="I33">
        <f t="shared" si="5"/>
        <v>177</v>
      </c>
      <c r="J33">
        <f>_xlfn.IFS(SUM(C33:E33)&lt;1,"",SUM(C33:E33)&gt;=1,SUM($C$6:E33))</f>
        <v>12805</v>
      </c>
      <c r="K33">
        <f>_xlfn.IFS(COUNT(C33:E33)&lt;1,"",COUNT($C$6:E33)&gt;=1,COUNT($C$6:E33))</f>
        <v>84</v>
      </c>
      <c r="L33">
        <f>_xlfn.IFS(COUNT(C33:E33)&lt;1,"",AND(COUNT($C$6:E33)&lt;=9,$C$4&gt;1),$C$4,COUNT(C33:E33)&gt;=1,M33)</f>
        <v>152</v>
      </c>
      <c r="M33">
        <f>IF(COUNT($C$6:E33)&gt;=1,TRUNC(SUM($C$6:E33)/COUNT($C$6:E33)),0)</f>
        <v>152</v>
      </c>
      <c r="N33">
        <f>IF(COUNT($C$6:E33)&lt;=6,0,TRUNC((230-M32)*0.9))</f>
        <v>71</v>
      </c>
      <c r="O33">
        <f>_xlfn.IFS(SUM(C33:E33)&lt;1,"",COUNT($C$6:E33)&gt;9,TRUNC((230-M32)*(0.9)),COUNT($C$6:E33)&lt;=9,0)</f>
        <v>71</v>
      </c>
      <c r="P33">
        <f>_xlfn.IFS(SUM(C33:E33)&lt;1,"",COUNT($C$6:E33)&gt;9,N33*3+H33,COUNT($C$6:E33)&lt;=9,0)</f>
        <v>745</v>
      </c>
      <c r="Q33">
        <f t="shared" si="1"/>
        <v>532</v>
      </c>
      <c r="R33" t="str">
        <f t="shared" si="2"/>
        <v xml:space="preserve"> </v>
      </c>
      <c r="S33">
        <f>IF(COUNT($C$6:E33)&gt;9,IF(P33=MAX($P$6:$P$35),P33," "),"")</f>
        <v>745</v>
      </c>
      <c r="T33" t="str">
        <f t="shared" si="3"/>
        <v xml:space="preserve"> </v>
      </c>
      <c r="V33">
        <f>IF(COUNT(C33:E33)&lt;1,0,IF(COUNT($C$6:E33)&gt;9,C33+N33,0))</f>
        <v>245</v>
      </c>
      <c r="W33">
        <f>IF(COUNT(C33:E33)&lt;1,0,IF(COUNT($C$6:E33)&gt;9,D33+N33,0))</f>
        <v>265</v>
      </c>
      <c r="X33">
        <f>IF(COUNT(C33:E33)&lt;1,0,IF(COUNT($C$6:E33)&gt;9,E33+N33,0))</f>
        <v>235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150</v>
      </c>
      <c r="D34">
        <v>168</v>
      </c>
      <c r="E34">
        <v>134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452</v>
      </c>
      <c r="I34">
        <f t="shared" si="5"/>
        <v>150</v>
      </c>
      <c r="J34">
        <f>_xlfn.IFS(SUM(C34:E34)&lt;1,"",SUM(C34:E34)&gt;=1,SUM($C$6:E34))</f>
        <v>13257</v>
      </c>
      <c r="K34">
        <f>_xlfn.IFS(COUNT(C34:E34)&lt;1,"",COUNT($C$6:E34)&gt;=1,COUNT($C$6:E34))</f>
        <v>87</v>
      </c>
      <c r="L34">
        <f>_xlfn.IFS(COUNT(C34:E34)&lt;1,"",AND(COUNT($C$6:E34)&lt;=9,$C$4&gt;1),$C$4,COUNT(C34:E34)&gt;=1,M34)</f>
        <v>152</v>
      </c>
      <c r="M34">
        <f>IF(COUNT($C$6:E34)&gt;=1,TRUNC(SUM($C$6:E34)/COUNT($C$6:E34)),0)</f>
        <v>152</v>
      </c>
      <c r="N34">
        <f>IF(COUNT($C$6:E34)&lt;=6,0,TRUNC((230-M33)*0.9))</f>
        <v>70</v>
      </c>
      <c r="O34">
        <f>_xlfn.IFS(SUM(C34:E34)&lt;1,"",COUNT($C$6:E34)&gt;9,TRUNC((230-M33)*(0.9)),COUNT($C$6:E34)&lt;=9,0)</f>
        <v>70</v>
      </c>
      <c r="P34">
        <f>_xlfn.IFS(SUM(C34:E34)&lt;1,"",COUNT($C$6:E34)&gt;9,N34*3+H34,COUNT($C$6:E34)&lt;=9,0)</f>
        <v>662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220</v>
      </c>
      <c r="W34">
        <f>IF(COUNT(C34:E34)&lt;1,0,IF(COUNT($C$6:E34)&gt;9,D34+N34,0))</f>
        <v>238</v>
      </c>
      <c r="X34">
        <f>IF(COUNT(C34:E34)&lt;1,0,IF(COUNT($C$6:E34)&gt;9,E34+N34,0))</f>
        <v>204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205</v>
      </c>
      <c r="D35">
        <v>161</v>
      </c>
      <c r="E35">
        <v>135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501</v>
      </c>
      <c r="I35">
        <f t="shared" si="5"/>
        <v>167</v>
      </c>
      <c r="J35">
        <f>_xlfn.IFS(SUM(C35:E35)&lt;1,"",SUM(C35:E35)&gt;=1,SUM($C$6:E35))</f>
        <v>13758</v>
      </c>
      <c r="K35">
        <f>_xlfn.IFS(COUNT(C35:E35)&lt;1,"",COUNT($C$6:E35)&gt;=1,COUNT($C$6:E35))</f>
        <v>90</v>
      </c>
      <c r="L35">
        <f>_xlfn.IFS(COUNT(C35:E35)&lt;1,"",AND(COUNT($C$6:E35)&lt;=9,$C$4&gt;1),$C$4,COUNT(C35:E35)&gt;=1,M35)</f>
        <v>152</v>
      </c>
      <c r="M35">
        <f>IF(COUNT($C$6:E35)&gt;=1,TRUNC(SUM($C$6:E35)/COUNT($C$6:E35)),0)</f>
        <v>152</v>
      </c>
      <c r="N35">
        <f>IF(COUNT($C$6:E35)&lt;=6,0,TRUNC((230-M34)*0.9))</f>
        <v>70</v>
      </c>
      <c r="O35">
        <f>_xlfn.IFS(SUM(C35:E35)&lt;1,"",COUNT($C$6:E35)&gt;9,TRUNC((230-M34)*(0.9)),COUNT($C$6:E35)&lt;=9,0)</f>
        <v>70</v>
      </c>
      <c r="P35">
        <f>_xlfn.IFS(SUM(C35:E35)&lt;1,"",COUNT($C$6:E35)&gt;9,N35*3+H35,COUNT($C$6:E35)&lt;=9,0)</f>
        <v>711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>
        <f t="shared" si="3"/>
        <v>275</v>
      </c>
      <c r="V35">
        <f>IF(COUNT(C35:E35)&lt;1,0,IF(COUNT($C$6:E35)&gt;9,C35+N35,0))</f>
        <v>275</v>
      </c>
      <c r="W35">
        <f>IF(COUNT(C35:E35)&lt;1,0,IF(COUNT($C$6:E35)&gt;9,D35+N35,0))</f>
        <v>231</v>
      </c>
      <c r="X35">
        <f>IF(COUNT(C35:E35)&lt;1,0,IF(COUNT($C$6:E35)&gt;9,E35+N35,0))</f>
        <v>205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151.93333333333334</v>
      </c>
      <c r="D36" s="2">
        <f>(IF(COUNT(D6:D35)=0," ",(SUM(D6:D35))/COUNT(D6:D35)))</f>
        <v>157.23333333333332</v>
      </c>
      <c r="E36" s="2">
        <f>(IF(COUNT(E6:E35)=0," ",(SUM(E6:E35))/COUNT(E6:E35)))</f>
        <v>149.43333333333334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EEC2-2BBB-4B8F-9821-2C8F45A5A696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13</v>
      </c>
    </row>
    <row r="3" spans="1:29" x14ac:dyDescent="0.2">
      <c r="A3" t="s">
        <v>45</v>
      </c>
      <c r="B3" s="3" t="s">
        <v>118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192</v>
      </c>
      <c r="W5">
        <f>MAX(V6:X35)</f>
        <v>284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0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0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0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111</v>
      </c>
      <c r="D13">
        <v>100</v>
      </c>
      <c r="E13">
        <v>119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330</v>
      </c>
      <c r="I13">
        <f t="shared" si="5"/>
        <v>110</v>
      </c>
      <c r="J13">
        <f>_xlfn.IFS(SUM(C13:E13)&lt;1,"",SUM(C13:E13)&gt;=1,SUM($C$6:E13))</f>
        <v>330</v>
      </c>
      <c r="K13">
        <f>_xlfn.IFS(COUNT(C13:E13)&lt;1,"",COUNT($C$6:E13)&gt;=1,COUNT($C$6:E13))</f>
        <v>3</v>
      </c>
      <c r="L13">
        <f>_xlfn.IFS(COUNT(C13:E13)&lt;1,"",AND(COUNT($C$6:E13)&lt;=9,$C$4&gt;1),$C$4,COUNT(C13:E13)&gt;=1,M13)</f>
        <v>110</v>
      </c>
      <c r="M13">
        <f>IF(COUNT($C$6:E13)&gt;=1,TRUNC(SUM($C$6:E13)/COUNT($C$6:E13)),0)</f>
        <v>110</v>
      </c>
      <c r="N13">
        <f>IF(COUNT($C$6:E13)&lt;=6,0,TRUNC((230-M12)*0.9))</f>
        <v>0</v>
      </c>
      <c r="O13">
        <f>_xlfn.IFS(SUM(C13:E13)&lt;1,"",COUNT($C$6:E13)&gt;9,TRUNC((230-M12)*(0.9)),COUNT($C$6:E13)&lt;=9,0)</f>
        <v>0</v>
      </c>
      <c r="P13">
        <f>_xlfn.IFS(SUM(C13:E13)&lt;1,"",COUNT($C$6:E13)&gt;9,N13*3+H13,COUNT($C$6:E13)&lt;=9,0)</f>
        <v>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105</v>
      </c>
      <c r="D14">
        <v>113</v>
      </c>
      <c r="E14">
        <v>83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301</v>
      </c>
      <c r="I14">
        <f t="shared" si="5"/>
        <v>100</v>
      </c>
      <c r="J14">
        <f>_xlfn.IFS(SUM(C14:E14)&lt;1,"",SUM(C14:E14)&gt;=1,SUM($C$6:E14))</f>
        <v>631</v>
      </c>
      <c r="K14">
        <f>_xlfn.IFS(COUNT(C14:E14)&lt;1,"",COUNT($C$6:E14)&gt;=1,COUNT($C$6:E14))</f>
        <v>6</v>
      </c>
      <c r="L14">
        <f>_xlfn.IFS(COUNT(C14:E14)&lt;1,"",AND(COUNT($C$6:E14)&lt;=9,$C$4&gt;1),$C$4,COUNT(C14:E14)&gt;=1,M14)</f>
        <v>105</v>
      </c>
      <c r="M14">
        <f>IF(COUNT($C$6:E14)&gt;=1,TRUNC(SUM($C$6:E14)/COUNT($C$6:E14)),0)</f>
        <v>105</v>
      </c>
      <c r="N14">
        <f>IF(COUNT($C$6:E14)&lt;=6,0,TRUNC((230-M13)*0.9))</f>
        <v>0</v>
      </c>
      <c r="O14">
        <f>_xlfn.IFS(SUM(C14:E14)&lt;1,"",COUNT($C$6:E14)&gt;9,TRUNC((230-M13)*(0.9)),COUNT($C$6:E14)&lt;=9,0)</f>
        <v>0</v>
      </c>
      <c r="P14">
        <f>_xlfn.IFS(SUM(C14:E14)&lt;1,"",COUNT($C$6:E14)&gt;9,N14*3+H14,COUNT($C$6:E14)&lt;=9,0)</f>
        <v>0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92</v>
      </c>
      <c r="D15">
        <v>119</v>
      </c>
      <c r="E15">
        <v>103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314</v>
      </c>
      <c r="I15">
        <f t="shared" si="5"/>
        <v>104</v>
      </c>
      <c r="J15">
        <f>_xlfn.IFS(SUM(C15:E15)&lt;1,"",SUM(C15:E15)&gt;=1,SUM($C$6:E15))</f>
        <v>945</v>
      </c>
      <c r="K15">
        <f>_xlfn.IFS(COUNT(C15:E15)&lt;1,"",COUNT($C$6:E15)&gt;=1,COUNT($C$6:E15))</f>
        <v>9</v>
      </c>
      <c r="L15">
        <f>_xlfn.IFS(COUNT(C15:E15)&lt;1,"",AND(COUNT($C$6:E15)&lt;=9,$C$4&gt;1),$C$4,COUNT(C15:E15)&gt;=1,M15)</f>
        <v>105</v>
      </c>
      <c r="M15">
        <f>IF(COUNT($C$6:E15)&gt;=1,TRUNC(SUM($C$6:E15)/COUNT($C$6:E15)),0)</f>
        <v>105</v>
      </c>
      <c r="N15">
        <f>IF(COUNT($C$6:E15)&lt;=6,0,TRUNC((230-M14)*0.9))</f>
        <v>112</v>
      </c>
      <c r="O15">
        <f>_xlfn.IFS(SUM(C15:E15)&lt;1,"",COUNT($C$6:E15)&gt;9,TRUNC((230-M14)*(0.9)),COUNT($C$6:E15)&lt;=9,0)</f>
        <v>0</v>
      </c>
      <c r="P15">
        <f>_xlfn.IFS(SUM(C15:E15)&lt;1,"",COUNT($C$6:E15)&gt;9,N15*3+H15,COUNT($C$6:E15)&lt;=9,0)</f>
        <v>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121</v>
      </c>
      <c r="D16">
        <v>122</v>
      </c>
      <c r="E16">
        <v>89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332</v>
      </c>
      <c r="I16">
        <f t="shared" si="5"/>
        <v>110</v>
      </c>
      <c r="J16">
        <f>_xlfn.IFS(SUM(C16:E16)&lt;1,"",SUM(C16:E16)&gt;=1,SUM($C$6:E16))</f>
        <v>1277</v>
      </c>
      <c r="K16">
        <f>_xlfn.IFS(COUNT(C16:E16)&lt;1,"",COUNT($C$6:E16)&gt;=1,COUNT($C$6:E16))</f>
        <v>12</v>
      </c>
      <c r="L16">
        <f>_xlfn.IFS(COUNT(C16:E16)&lt;1,"",AND(COUNT($C$6:E16)&lt;=9,$C$4&gt;1),$C$4,COUNT(C16:E16)&gt;=1,M16)</f>
        <v>106</v>
      </c>
      <c r="M16">
        <f>IF(COUNT($C$6:E16)&gt;=1,TRUNC(SUM($C$6:E16)/COUNT($C$6:E16)),0)</f>
        <v>106</v>
      </c>
      <c r="N16">
        <f>IF(COUNT($C$6:E16)&lt;=6,0,TRUNC((230-M15)*0.9))</f>
        <v>112</v>
      </c>
      <c r="O16">
        <f>_xlfn.IFS(SUM(C16:E16)&lt;1,"",COUNT($C$6:E16)&gt;9,TRUNC((230-M15)*(0.9)),COUNT($C$6:E16)&lt;=9,0)</f>
        <v>112</v>
      </c>
      <c r="P16">
        <f>_xlfn.IFS(SUM(C16:E16)&lt;1,"",COUNT($C$6:E16)&gt;9,N16*3+H16,COUNT($C$6:E16)&lt;=9,0)</f>
        <v>668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233</v>
      </c>
      <c r="W16">
        <f>IF(COUNT(C16:E16)&lt;1,0,IF(COUNT($C$6:E16)&gt;9,D16+N16,0))</f>
        <v>234</v>
      </c>
      <c r="X16">
        <f>IF(COUNT(C16:E16)&lt;1,0,IF(COUNT($C$6:E16)&gt;9,E16+N16,0))</f>
        <v>201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107</v>
      </c>
      <c r="D17">
        <v>100</v>
      </c>
      <c r="E17">
        <v>117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324</v>
      </c>
      <c r="I17">
        <f t="shared" si="5"/>
        <v>108</v>
      </c>
      <c r="J17">
        <f>_xlfn.IFS(SUM(C17:E17)&lt;1,"",SUM(C17:E17)&gt;=1,SUM($C$6:E17))</f>
        <v>1601</v>
      </c>
      <c r="K17">
        <f>_xlfn.IFS(COUNT(C17:E17)&lt;1,"",COUNT($C$6:E17)&gt;=1,COUNT($C$6:E17))</f>
        <v>15</v>
      </c>
      <c r="L17">
        <f>_xlfn.IFS(COUNT(C17:E17)&lt;1,"",AND(COUNT($C$6:E17)&lt;=9,$C$4&gt;1),$C$4,COUNT(C17:E17)&gt;=1,M17)</f>
        <v>106</v>
      </c>
      <c r="M17">
        <f>IF(COUNT($C$6:E17)&gt;=1,TRUNC(SUM($C$6:E17)/COUNT($C$6:E17)),0)</f>
        <v>106</v>
      </c>
      <c r="N17">
        <f>IF(COUNT($C$6:E17)&lt;=6,0,TRUNC((230-M16)*0.9))</f>
        <v>111</v>
      </c>
      <c r="O17">
        <f>_xlfn.IFS(SUM(C17:E17)&lt;1,"",COUNT($C$6:E17)&gt;9,TRUNC((230-M16)*(0.9)),COUNT($C$6:E17)&lt;=9,0)</f>
        <v>111</v>
      </c>
      <c r="P17">
        <f>_xlfn.IFS(SUM(C17:E17)&lt;1,"",COUNT($C$6:E17)&gt;9,N17*3+H17,COUNT($C$6:E17)&lt;=9,0)</f>
        <v>657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218</v>
      </c>
      <c r="W17">
        <f>IF(COUNT(C17:E17)&lt;1,0,IF(COUNT($C$6:E17)&gt;9,D17+N17,0))</f>
        <v>211</v>
      </c>
      <c r="X17">
        <f>IF(COUNT(C17:E17)&lt;1,0,IF(COUNT($C$6:E17)&gt;9,E17+N17,0))</f>
        <v>228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117</v>
      </c>
      <c r="D18">
        <v>111</v>
      </c>
      <c r="E18">
        <v>134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362</v>
      </c>
      <c r="I18">
        <f t="shared" si="5"/>
        <v>120</v>
      </c>
      <c r="J18">
        <f>_xlfn.IFS(SUM(C18:E18)&lt;1,"",SUM(C18:E18)&gt;=1,SUM($C$6:E18))</f>
        <v>1963</v>
      </c>
      <c r="K18">
        <f>_xlfn.IFS(COUNT(C18:E18)&lt;1,"",COUNT($C$6:E18)&gt;=1,COUNT($C$6:E18))</f>
        <v>18</v>
      </c>
      <c r="L18">
        <f>_xlfn.IFS(COUNT(C18:E18)&lt;1,"",AND(COUNT($C$6:E18)&lt;=9,$C$4&gt;1),$C$4,COUNT(C18:E18)&gt;=1,M18)</f>
        <v>109</v>
      </c>
      <c r="M18">
        <f>IF(COUNT($C$6:E18)&gt;=1,TRUNC(SUM($C$6:E18)/COUNT($C$6:E18)),0)</f>
        <v>109</v>
      </c>
      <c r="N18">
        <f>IF(COUNT($C$6:E18)&lt;=6,0,TRUNC((230-M17)*0.9))</f>
        <v>111</v>
      </c>
      <c r="O18">
        <f>_xlfn.IFS(SUM(C18:E18)&lt;1,"",COUNT($C$6:E18)&gt;9,TRUNC((230-M17)*(0.9)),COUNT($C$6:E18)&lt;=9,0)</f>
        <v>111</v>
      </c>
      <c r="P18">
        <f>_xlfn.IFS(SUM(C18:E18)&lt;1,"",COUNT($C$6:E18)&gt;9,N18*3+H18,COUNT($C$6:E18)&lt;=9,0)</f>
        <v>695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228</v>
      </c>
      <c r="W18">
        <f>IF(COUNT(C18:E18)&lt;1,0,IF(COUNT($C$6:E18)&gt;9,D18+N18,0))</f>
        <v>222</v>
      </c>
      <c r="X18">
        <f>IF(COUNT(C18:E18)&lt;1,0,IF(COUNT($C$6:E18)&gt;9,E18+N18,0))</f>
        <v>245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119</v>
      </c>
      <c r="D19">
        <v>119</v>
      </c>
      <c r="E19">
        <v>145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383</v>
      </c>
      <c r="I19">
        <f t="shared" si="5"/>
        <v>127</v>
      </c>
      <c r="J19">
        <f>_xlfn.IFS(SUM(C19:E19)&lt;1,"",SUM(C19:E19)&gt;=1,SUM($C$6:E19))</f>
        <v>2346</v>
      </c>
      <c r="K19">
        <f>_xlfn.IFS(COUNT(C19:E19)&lt;1,"",COUNT($C$6:E19)&gt;=1,COUNT($C$6:E19))</f>
        <v>21</v>
      </c>
      <c r="L19">
        <f>_xlfn.IFS(COUNT(C19:E19)&lt;1,"",AND(COUNT($C$6:E19)&lt;=9,$C$4&gt;1),$C$4,COUNT(C19:E19)&gt;=1,M19)</f>
        <v>111</v>
      </c>
      <c r="M19">
        <f>IF(COUNT($C$6:E19)&gt;=1,TRUNC(SUM($C$6:E19)/COUNT($C$6:E19)),0)</f>
        <v>111</v>
      </c>
      <c r="N19">
        <f>IF(COUNT($C$6:E19)&lt;=6,0,TRUNC((230-M18)*0.9))</f>
        <v>108</v>
      </c>
      <c r="O19">
        <f>_xlfn.IFS(SUM(C19:E19)&lt;1,"",COUNT($C$6:E19)&gt;9,TRUNC((230-M18)*(0.9)),COUNT($C$6:E19)&lt;=9,0)</f>
        <v>108</v>
      </c>
      <c r="P19">
        <f>_xlfn.IFS(SUM(C19:E19)&lt;1,"",COUNT($C$6:E19)&gt;9,N19*3+H19,COUNT($C$6:E19)&lt;=9,0)</f>
        <v>707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227</v>
      </c>
      <c r="W19">
        <f>IF(COUNT(C19:E19)&lt;1,0,IF(COUNT($C$6:E19)&gt;9,D19+N19,0))</f>
        <v>227</v>
      </c>
      <c r="X19">
        <f>IF(COUNT(C19:E19)&lt;1,0,IF(COUNT($C$6:E19)&gt;9,E19+N19,0))</f>
        <v>253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118</v>
      </c>
      <c r="D20">
        <v>136</v>
      </c>
      <c r="E20">
        <v>104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358</v>
      </c>
      <c r="I20">
        <f t="shared" si="5"/>
        <v>119</v>
      </c>
      <c r="J20">
        <f>_xlfn.IFS(SUM(C20:E20)&lt;1,"",SUM(C20:E20)&gt;=1,SUM($C$6:E20))</f>
        <v>2704</v>
      </c>
      <c r="K20">
        <f>_xlfn.IFS(COUNT(C20:E20)&lt;1,"",COUNT($C$6:E20)&gt;=1,COUNT($C$6:E20))</f>
        <v>24</v>
      </c>
      <c r="L20">
        <f>_xlfn.IFS(COUNT(C20:E20)&lt;1,"",AND(COUNT($C$6:E20)&lt;=9,$C$4&gt;1),$C$4,COUNT(C20:E20)&gt;=1,M20)</f>
        <v>112</v>
      </c>
      <c r="M20">
        <f>IF(COUNT($C$6:E20)&gt;=1,TRUNC(SUM($C$6:E20)/COUNT($C$6:E20)),0)</f>
        <v>112</v>
      </c>
      <c r="N20">
        <f>IF(COUNT($C$6:E20)&lt;=6,0,TRUNC((230-M19)*0.9))</f>
        <v>107</v>
      </c>
      <c r="O20">
        <f>_xlfn.IFS(SUM(C20:E20)&lt;1,"",COUNT($C$6:E20)&gt;9,TRUNC((230-M19)*(0.9)),COUNT($C$6:E20)&lt;=9,0)</f>
        <v>107</v>
      </c>
      <c r="P20">
        <f>_xlfn.IFS(SUM(C20:E20)&lt;1,"",COUNT($C$6:E20)&gt;9,N20*3+H20,COUNT($C$6:E20)&lt;=9,0)</f>
        <v>679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225</v>
      </c>
      <c r="W20">
        <f>IF(COUNT(C20:E20)&lt;1,0,IF(COUNT($C$6:E20)&gt;9,D20+N20,0))</f>
        <v>243</v>
      </c>
      <c r="X20">
        <f>IF(COUNT(C20:E20)&lt;1,0,IF(COUNT($C$6:E20)&gt;9,E20+N20,0))</f>
        <v>211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113</v>
      </c>
      <c r="D21">
        <v>123</v>
      </c>
      <c r="E21">
        <v>107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343</v>
      </c>
      <c r="I21">
        <f t="shared" si="5"/>
        <v>114</v>
      </c>
      <c r="J21">
        <f>_xlfn.IFS(SUM(C21:E21)&lt;1,"",SUM(C21:E21)&gt;=1,SUM($C$6:E21))</f>
        <v>3047</v>
      </c>
      <c r="K21">
        <f>_xlfn.IFS(COUNT(C21:E21)&lt;1,"",COUNT($C$6:E21)&gt;=1,COUNT($C$6:E21))</f>
        <v>27</v>
      </c>
      <c r="L21">
        <f>_xlfn.IFS(COUNT(C21:E21)&lt;1,"",AND(COUNT($C$6:E21)&lt;=9,$C$4&gt;1),$C$4,COUNT(C21:E21)&gt;=1,M21)</f>
        <v>112</v>
      </c>
      <c r="M21">
        <f>IF(COUNT($C$6:E21)&gt;=1,TRUNC(SUM($C$6:E21)/COUNT($C$6:E21)),0)</f>
        <v>112</v>
      </c>
      <c r="N21">
        <f>IF(COUNT($C$6:E21)&lt;=6,0,TRUNC((230-M20)*0.9))</f>
        <v>106</v>
      </c>
      <c r="O21">
        <f>_xlfn.IFS(SUM(C21:E21)&lt;1,"",COUNT($C$6:E21)&gt;9,TRUNC((230-M20)*(0.9)),COUNT($C$6:E21)&lt;=9,0)</f>
        <v>106</v>
      </c>
      <c r="P21">
        <f>_xlfn.IFS(SUM(C21:E21)&lt;1,"",COUNT($C$6:E21)&gt;9,N21*3+H21,COUNT($C$6:E21)&lt;=9,0)</f>
        <v>661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219</v>
      </c>
      <c r="W21">
        <f>IF(COUNT(C21:E21)&lt;1,0,IF(COUNT($C$6:E21)&gt;9,D21+N21,0))</f>
        <v>229</v>
      </c>
      <c r="X21">
        <f>IF(COUNT(C21:E21)&lt;1,0,IF(COUNT($C$6:E21)&gt;9,E21+N21,0))</f>
        <v>213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107</v>
      </c>
      <c r="D22">
        <v>101</v>
      </c>
      <c r="E22">
        <v>111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319</v>
      </c>
      <c r="I22">
        <f t="shared" si="5"/>
        <v>106</v>
      </c>
      <c r="J22">
        <f>_xlfn.IFS(SUM(C22:E22)&lt;1,"",SUM(C22:E22)&gt;=1,SUM($C$6:E22))</f>
        <v>3366</v>
      </c>
      <c r="K22">
        <f>_xlfn.IFS(COUNT(C22:E22)&lt;1,"",COUNT($C$6:E22)&gt;=1,COUNT($C$6:E22))</f>
        <v>30</v>
      </c>
      <c r="L22">
        <f>_xlfn.IFS(COUNT(C22:E22)&lt;1,"",AND(COUNT($C$6:E22)&lt;=9,$C$4&gt;1),$C$4,COUNT(C22:E22)&gt;=1,M22)</f>
        <v>112</v>
      </c>
      <c r="M22">
        <f>IF(COUNT($C$6:E22)&gt;=1,TRUNC(SUM($C$6:E22)/COUNT($C$6:E22)),0)</f>
        <v>112</v>
      </c>
      <c r="N22">
        <f>IF(COUNT($C$6:E22)&lt;=6,0,TRUNC((230-M21)*0.9))</f>
        <v>106</v>
      </c>
      <c r="O22">
        <f>_xlfn.IFS(SUM(C22:E22)&lt;1,"",COUNT($C$6:E22)&gt;9,TRUNC((230-M21)*(0.9)),COUNT($C$6:E22)&lt;=9,0)</f>
        <v>106</v>
      </c>
      <c r="P22">
        <f>_xlfn.IFS(SUM(C22:E22)&lt;1,"",COUNT($C$6:E22)&gt;9,N22*3+H22,COUNT($C$6:E22)&lt;=9,0)</f>
        <v>637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213</v>
      </c>
      <c r="W22">
        <f>IF(COUNT(C22:E22)&lt;1,0,IF(COUNT($C$6:E22)&gt;9,D22+N22,0))</f>
        <v>207</v>
      </c>
      <c r="X22">
        <f>IF(COUNT(C22:E22)&lt;1,0,IF(COUNT($C$6:E22)&gt;9,E22+N22,0))</f>
        <v>217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131</v>
      </c>
      <c r="D23">
        <v>97</v>
      </c>
      <c r="E23">
        <v>162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390</v>
      </c>
      <c r="I23">
        <f t="shared" si="5"/>
        <v>130</v>
      </c>
      <c r="J23">
        <f>_xlfn.IFS(SUM(C23:E23)&lt;1,"",SUM(C23:E23)&gt;=1,SUM($C$6:E23))</f>
        <v>3756</v>
      </c>
      <c r="K23">
        <f>_xlfn.IFS(COUNT(C23:E23)&lt;1,"",COUNT($C$6:E23)&gt;=1,COUNT($C$6:E23))</f>
        <v>33</v>
      </c>
      <c r="L23">
        <f>_xlfn.IFS(COUNT(C23:E23)&lt;1,"",AND(COUNT($C$6:E23)&lt;=9,$C$4&gt;1),$C$4,COUNT(C23:E23)&gt;=1,M23)</f>
        <v>113</v>
      </c>
      <c r="M23">
        <f>IF(COUNT($C$6:E23)&gt;=1,TRUNC(SUM($C$6:E23)/COUNT($C$6:E23)),0)</f>
        <v>113</v>
      </c>
      <c r="N23">
        <f>IF(COUNT($C$6:E23)&lt;=6,0,TRUNC((230-M22)*0.9))</f>
        <v>106</v>
      </c>
      <c r="O23">
        <f>_xlfn.IFS(SUM(C23:E23)&lt;1,"",COUNT($C$6:E23)&gt;9,TRUNC((230-M22)*(0.9)),COUNT($C$6:E23)&lt;=9,0)</f>
        <v>106</v>
      </c>
      <c r="P23">
        <f>_xlfn.IFS(SUM(C23:E23)&lt;1,"",COUNT($C$6:E23)&gt;9,N23*3+H23,COUNT($C$6:E23)&lt;=9,0)</f>
        <v>708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237</v>
      </c>
      <c r="W23">
        <f>IF(COUNT(C23:E23)&lt;1,0,IF(COUNT($C$6:E23)&gt;9,D23+N23,0))</f>
        <v>203</v>
      </c>
      <c r="X23">
        <f>IF(COUNT(C23:E23)&lt;1,0,IF(COUNT($C$6:E23)&gt;9,E23+N23,0))</f>
        <v>268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127</v>
      </c>
      <c r="D24">
        <v>120</v>
      </c>
      <c r="E24">
        <v>168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415</v>
      </c>
      <c r="I24">
        <f t="shared" si="5"/>
        <v>138</v>
      </c>
      <c r="J24">
        <f>_xlfn.IFS(SUM(C24:E24)&lt;1,"",SUM(C24:E24)&gt;=1,SUM($C$6:E24))</f>
        <v>4171</v>
      </c>
      <c r="K24">
        <f>_xlfn.IFS(COUNT(C24:E24)&lt;1,"",COUNT($C$6:E24)&gt;=1,COUNT($C$6:E24))</f>
        <v>36</v>
      </c>
      <c r="L24">
        <f>_xlfn.IFS(COUNT(C24:E24)&lt;1,"",AND(COUNT($C$6:E24)&lt;=9,$C$4&gt;1),$C$4,COUNT(C24:E24)&gt;=1,M24)</f>
        <v>115</v>
      </c>
      <c r="M24">
        <f>IF(COUNT($C$6:E24)&gt;=1,TRUNC(SUM($C$6:E24)/COUNT($C$6:E24)),0)</f>
        <v>115</v>
      </c>
      <c r="N24">
        <f>IF(COUNT($C$6:E24)&lt;=6,0,TRUNC((230-M23)*0.9))</f>
        <v>105</v>
      </c>
      <c r="O24">
        <f>_xlfn.IFS(SUM(C24:E24)&lt;1,"",COUNT($C$6:E24)&gt;9,TRUNC((230-M23)*(0.9)),COUNT($C$6:E24)&lt;=9,0)</f>
        <v>105</v>
      </c>
      <c r="P24">
        <f>_xlfn.IFS(SUM(C24:E24)&lt;1,"",COUNT($C$6:E24)&gt;9,N24*3+H24,COUNT($C$6:E24)&lt;=9,0)</f>
        <v>730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232</v>
      </c>
      <c r="W24">
        <f>IF(COUNT(C24:E24)&lt;1,0,IF(COUNT($C$6:E24)&gt;9,D24+N24,0))</f>
        <v>225</v>
      </c>
      <c r="X24">
        <f>IF(COUNT(C24:E24)&lt;1,0,IF(COUNT($C$6:E24)&gt;9,E24+N24,0))</f>
        <v>273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155</v>
      </c>
      <c r="D25">
        <v>112</v>
      </c>
      <c r="E25">
        <v>118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385</v>
      </c>
      <c r="I25">
        <f t="shared" si="5"/>
        <v>128</v>
      </c>
      <c r="J25">
        <f>_xlfn.IFS(SUM(C25:E25)&lt;1,"",SUM(C25:E25)&gt;=1,SUM($C$6:E25))</f>
        <v>4556</v>
      </c>
      <c r="K25">
        <f>_xlfn.IFS(COUNT(C25:E25)&lt;1,"",COUNT($C$6:E25)&gt;=1,COUNT($C$6:E25))</f>
        <v>39</v>
      </c>
      <c r="L25">
        <f>_xlfn.IFS(COUNT(C25:E25)&lt;1,"",AND(COUNT($C$6:E25)&lt;=9,$C$4&gt;1),$C$4,COUNT(C25:E25)&gt;=1,M25)</f>
        <v>116</v>
      </c>
      <c r="M25">
        <f>IF(COUNT($C$6:E25)&gt;=1,TRUNC(SUM($C$6:E25)/COUNT($C$6:E25)),0)</f>
        <v>116</v>
      </c>
      <c r="N25">
        <f>IF(COUNT($C$6:E25)&lt;=6,0,TRUNC((230-M24)*0.9))</f>
        <v>103</v>
      </c>
      <c r="O25">
        <f>_xlfn.IFS(SUM(C25:E25)&lt;1,"",COUNT($C$6:E25)&gt;9,TRUNC((230-M24)*(0.9)),COUNT($C$6:E25)&lt;=9,0)</f>
        <v>103</v>
      </c>
      <c r="P25">
        <f>_xlfn.IFS(SUM(C25:E25)&lt;1,"",COUNT($C$6:E25)&gt;9,N25*3+H25,COUNT($C$6:E25)&lt;=9,0)</f>
        <v>694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258</v>
      </c>
      <c r="W25">
        <f>IF(COUNT(C25:E25)&lt;1,0,IF(COUNT($C$6:E25)&gt;9,D25+N25,0))</f>
        <v>215</v>
      </c>
      <c r="X25">
        <f>IF(COUNT(C25:E25)&lt;1,0,IF(COUNT($C$6:E25)&gt;9,E25+N25,0))</f>
        <v>221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145</v>
      </c>
      <c r="D26">
        <v>149</v>
      </c>
      <c r="E26">
        <v>149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443</v>
      </c>
      <c r="I26">
        <f t="shared" si="5"/>
        <v>147</v>
      </c>
      <c r="J26">
        <f>_xlfn.IFS(SUM(C26:E26)&lt;1,"",SUM(C26:E26)&gt;=1,SUM($C$6:E26))</f>
        <v>4999</v>
      </c>
      <c r="K26">
        <f>_xlfn.IFS(COUNT(C26:E26)&lt;1,"",COUNT($C$6:E26)&gt;=1,COUNT($C$6:E26))</f>
        <v>42</v>
      </c>
      <c r="L26">
        <f>_xlfn.IFS(COUNT(C26:E26)&lt;1,"",AND(COUNT($C$6:E26)&lt;=9,$C$4&gt;1),$C$4,COUNT(C26:E26)&gt;=1,M26)</f>
        <v>119</v>
      </c>
      <c r="M26">
        <f>IF(COUNT($C$6:E26)&gt;=1,TRUNC(SUM($C$6:E26)/COUNT($C$6:E26)),0)</f>
        <v>119</v>
      </c>
      <c r="N26">
        <f>IF(COUNT($C$6:E26)&lt;=6,0,TRUNC((230-M25)*0.9))</f>
        <v>102</v>
      </c>
      <c r="O26">
        <f>_xlfn.IFS(SUM(C26:E26)&lt;1,"",COUNT($C$6:E26)&gt;9,TRUNC((230-M25)*(0.9)),COUNT($C$6:E26)&lt;=9,0)</f>
        <v>102</v>
      </c>
      <c r="P26">
        <f>_xlfn.IFS(SUM(C26:E26)&lt;1,"",COUNT($C$6:E26)&gt;9,N26*3+H26,COUNT($C$6:E26)&lt;=9,0)</f>
        <v>749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247</v>
      </c>
      <c r="W26">
        <f>IF(COUNT(C26:E26)&lt;1,0,IF(COUNT($C$6:E26)&gt;9,D26+N26,0))</f>
        <v>251</v>
      </c>
      <c r="X26">
        <f>IF(COUNT(C26:E26)&lt;1,0,IF(COUNT($C$6:E26)&gt;9,E26+N26,0))</f>
        <v>251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D27">
        <v>154</v>
      </c>
      <c r="E27">
        <v>144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298</v>
      </c>
      <c r="I27">
        <f t="shared" si="5"/>
        <v>149</v>
      </c>
      <c r="J27">
        <f>_xlfn.IFS(SUM(C27:E27)&lt;1,"",SUM(C27:E27)&gt;=1,SUM($C$6:E27))</f>
        <v>5297</v>
      </c>
      <c r="K27">
        <f>_xlfn.IFS(COUNT(C27:E27)&lt;1,"",COUNT($C$6:E27)&gt;=1,COUNT($C$6:E27))</f>
        <v>44</v>
      </c>
      <c r="L27">
        <f>_xlfn.IFS(COUNT(C27:E27)&lt;1,"",AND(COUNT($C$6:E27)&lt;=9,$C$4&gt;1),$C$4,COUNT(C27:E27)&gt;=1,M27)</f>
        <v>120</v>
      </c>
      <c r="M27">
        <f>IF(COUNT($C$6:E27)&gt;=1,TRUNC(SUM($C$6:E27)/COUNT($C$6:E27)),0)</f>
        <v>120</v>
      </c>
      <c r="N27">
        <f>IF(COUNT($C$6:E27)&lt;=6,0,TRUNC((230-M26)*0.9))</f>
        <v>99</v>
      </c>
      <c r="O27">
        <f>_xlfn.IFS(SUM(C27:E27)&lt;1,"",COUNT($C$6:E27)&gt;9,TRUNC((230-M26)*(0.9)),COUNT($C$6:E27)&lt;=9,0)</f>
        <v>99</v>
      </c>
      <c r="P27">
        <f>_xlfn.IFS(SUM(C27:E27)&lt;1,"",COUNT($C$6:E27)&gt;9,N27*3+H27,COUNT($C$6:E27)&lt;=9,0)</f>
        <v>595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99</v>
      </c>
      <c r="W27">
        <f>IF(COUNT(C27:E27)&lt;1,0,IF(COUNT($C$6:E27)&gt;9,D27+N27,0))</f>
        <v>253</v>
      </c>
      <c r="X27">
        <f>IF(COUNT(C27:E27)&lt;1,0,IF(COUNT($C$6:E27)&gt;9,E27+N27,0))</f>
        <v>243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175</v>
      </c>
      <c r="D28">
        <v>169</v>
      </c>
      <c r="E28">
        <v>137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481</v>
      </c>
      <c r="I28">
        <f t="shared" si="5"/>
        <v>160</v>
      </c>
      <c r="J28">
        <f>_xlfn.IFS(SUM(C28:E28)&lt;1,"",SUM(C28:E28)&gt;=1,SUM($C$6:E28))</f>
        <v>5778</v>
      </c>
      <c r="K28">
        <f>_xlfn.IFS(COUNT(C28:E28)&lt;1,"",COUNT($C$6:E28)&gt;=1,COUNT($C$6:E28))</f>
        <v>47</v>
      </c>
      <c r="L28">
        <f>_xlfn.IFS(COUNT(C28:E28)&lt;1,"",AND(COUNT($C$6:E28)&lt;=9,$C$4&gt;1),$C$4,COUNT(C28:E28)&gt;=1,M28)</f>
        <v>122</v>
      </c>
      <c r="M28">
        <f>IF(COUNT($C$6:E28)&gt;=1,TRUNC(SUM($C$6:E28)/COUNT($C$6:E28)),0)</f>
        <v>122</v>
      </c>
      <c r="N28">
        <f>IF(COUNT($C$6:E28)&lt;=6,0,TRUNC((230-M27)*0.9))</f>
        <v>99</v>
      </c>
      <c r="O28">
        <f>_xlfn.IFS(SUM(C28:E28)&lt;1,"",COUNT($C$6:E28)&gt;9,TRUNC((230-M27)*(0.9)),COUNT($C$6:E28)&lt;=9,0)</f>
        <v>99</v>
      </c>
      <c r="P28">
        <f>_xlfn.IFS(SUM(C28:E28)&lt;1,"",COUNT($C$6:E28)&gt;9,N28*3+H28,COUNT($C$6:E28)&lt;=9,0)</f>
        <v>778</v>
      </c>
      <c r="Q28" t="str">
        <f t="shared" si="1"/>
        <v xml:space="preserve"> </v>
      </c>
      <c r="R28" t="str">
        <f t="shared" si="2"/>
        <v xml:space="preserve"> </v>
      </c>
      <c r="S28">
        <f>IF(COUNT($C$6:E28)&gt;9,IF(P28=MAX($P$6:$P$35),P28," "),"")</f>
        <v>778</v>
      </c>
      <c r="T28" t="str">
        <f t="shared" si="3"/>
        <v xml:space="preserve"> </v>
      </c>
      <c r="V28">
        <f>IF(COUNT(C28:E28)&lt;1,0,IF(COUNT($C$6:E28)&gt;9,C28+N28,0))</f>
        <v>274</v>
      </c>
      <c r="W28">
        <f>IF(COUNT(C28:E28)&lt;1,0,IF(COUNT($C$6:E28)&gt;9,D28+N28,0))</f>
        <v>268</v>
      </c>
      <c r="X28">
        <f>IF(COUNT(C28:E28)&lt;1,0,IF(COUNT($C$6:E28)&gt;9,E28+N28,0))</f>
        <v>236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132</v>
      </c>
      <c r="D29">
        <v>159</v>
      </c>
      <c r="E29">
        <v>166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457</v>
      </c>
      <c r="I29">
        <f t="shared" si="5"/>
        <v>152</v>
      </c>
      <c r="J29">
        <f>_xlfn.IFS(SUM(C29:E29)&lt;1,"",SUM(C29:E29)&gt;=1,SUM($C$6:E29))</f>
        <v>6235</v>
      </c>
      <c r="K29">
        <f>_xlfn.IFS(COUNT(C29:E29)&lt;1,"",COUNT($C$6:E29)&gt;=1,COUNT($C$6:E29))</f>
        <v>50</v>
      </c>
      <c r="L29">
        <f>_xlfn.IFS(COUNT(C29:E29)&lt;1,"",AND(COUNT($C$6:E29)&lt;=9,$C$4&gt;1),$C$4,COUNT(C29:E29)&gt;=1,M29)</f>
        <v>124</v>
      </c>
      <c r="M29">
        <f>IF(COUNT($C$6:E29)&gt;=1,TRUNC(SUM($C$6:E29)/COUNT($C$6:E29)),0)</f>
        <v>124</v>
      </c>
      <c r="N29">
        <f>IF(COUNT($C$6:E29)&lt;=6,0,TRUNC((230-M28)*0.9))</f>
        <v>97</v>
      </c>
      <c r="O29">
        <f>_xlfn.IFS(SUM(C29:E29)&lt;1,"",COUNT($C$6:E29)&gt;9,TRUNC((230-M28)*(0.9)),COUNT($C$6:E29)&lt;=9,0)</f>
        <v>97</v>
      </c>
      <c r="P29">
        <f>_xlfn.IFS(SUM(C29:E29)&lt;1,"",COUNT($C$6:E29)&gt;9,N29*3+H29,COUNT($C$6:E29)&lt;=9,0)</f>
        <v>748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229</v>
      </c>
      <c r="W29">
        <f>IF(COUNT(C29:E29)&lt;1,0,IF(COUNT($C$6:E29)&gt;9,D29+N29,0))</f>
        <v>256</v>
      </c>
      <c r="X29">
        <f>IF(COUNT(C29:E29)&lt;1,0,IF(COUNT($C$6:E29)&gt;9,E29+N29,0))</f>
        <v>263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176</v>
      </c>
      <c r="D30">
        <v>167</v>
      </c>
      <c r="E30">
        <v>149</v>
      </c>
      <c r="F30" t="str">
        <f>IF(COUNT(C30:E30)&lt;1," ",IF(AND(C30&gt;M29,D30&gt;M29,E30&gt;M29,COUNT($C$6:E29)&gt;=12),"*"," "))</f>
        <v>*</v>
      </c>
      <c r="G30" t="str">
        <f>IF(COUNT(C30:E30)&lt;1," ",IF(AND(C30&gt;M28,D30&gt;M28,E30&gt;M28,COUNT($C$6:E28)&gt;=12),"*"," "))</f>
        <v>*</v>
      </c>
      <c r="H30">
        <f t="shared" si="0"/>
        <v>492</v>
      </c>
      <c r="I30">
        <f t="shared" si="5"/>
        <v>164</v>
      </c>
      <c r="J30">
        <f>_xlfn.IFS(SUM(C30:E30)&lt;1,"",SUM(C30:E30)&gt;=1,SUM($C$6:E30))</f>
        <v>6727</v>
      </c>
      <c r="K30">
        <f>_xlfn.IFS(COUNT(C30:E30)&lt;1,"",COUNT($C$6:E30)&gt;=1,COUNT($C$6:E30))</f>
        <v>53</v>
      </c>
      <c r="L30">
        <f>_xlfn.IFS(COUNT(C30:E30)&lt;1,"",AND(COUNT($C$6:E30)&lt;=9,$C$4&gt;1),$C$4,COUNT(C30:E30)&gt;=1,M30)</f>
        <v>126</v>
      </c>
      <c r="M30">
        <f>IF(COUNT($C$6:E30)&gt;=1,TRUNC(SUM($C$6:E30)/COUNT($C$6:E30)),0)</f>
        <v>126</v>
      </c>
      <c r="N30">
        <f>IF(COUNT($C$6:E30)&lt;=6,0,TRUNC((230-M29)*0.9))</f>
        <v>95</v>
      </c>
      <c r="O30">
        <f>_xlfn.IFS(SUM(C30:E30)&lt;1,"",COUNT($C$6:E30)&gt;9,TRUNC((230-M29)*(0.9)),COUNT($C$6:E30)&lt;=9,0)</f>
        <v>95</v>
      </c>
      <c r="P30">
        <f>_xlfn.IFS(SUM(C30:E30)&lt;1,"",COUNT($C$6:E30)&gt;9,N30*3+H30,COUNT($C$6:E30)&lt;=9,0)</f>
        <v>777</v>
      </c>
      <c r="Q30">
        <f t="shared" si="1"/>
        <v>492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271</v>
      </c>
      <c r="W30">
        <f>IF(COUNT(C30:E30)&lt;1,0,IF(COUNT($C$6:E30)&gt;9,D30+N30,0))</f>
        <v>262</v>
      </c>
      <c r="X30">
        <f>IF(COUNT(C30:E30)&lt;1,0,IF(COUNT($C$6:E30)&gt;9,E30+N30,0))</f>
        <v>244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123</v>
      </c>
      <c r="D31">
        <v>145</v>
      </c>
      <c r="E31">
        <v>125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393</v>
      </c>
      <c r="I31">
        <f t="shared" si="5"/>
        <v>131</v>
      </c>
      <c r="J31">
        <f>_xlfn.IFS(SUM(C31:E31)&lt;1,"",SUM(C31:E31)&gt;=1,SUM($C$6:E31))</f>
        <v>7120</v>
      </c>
      <c r="K31">
        <f>_xlfn.IFS(COUNT(C31:E31)&lt;1,"",COUNT($C$6:E31)&gt;=1,COUNT($C$6:E31))</f>
        <v>56</v>
      </c>
      <c r="L31">
        <f>_xlfn.IFS(COUNT(C31:E31)&lt;1,"",AND(COUNT($C$6:E31)&lt;=9,$C$4&gt;1),$C$4,COUNT(C31:E31)&gt;=1,M31)</f>
        <v>127</v>
      </c>
      <c r="M31">
        <f>IF(COUNT($C$6:E31)&gt;=1,TRUNC(SUM($C$6:E31)/COUNT($C$6:E31)),0)</f>
        <v>127</v>
      </c>
      <c r="N31">
        <f>IF(COUNT($C$6:E31)&lt;=6,0,TRUNC((230-M30)*0.9))</f>
        <v>93</v>
      </c>
      <c r="O31">
        <f>_xlfn.IFS(SUM(C31:E31)&lt;1,"",COUNT($C$6:E31)&gt;9,TRUNC((230-M30)*(0.9)),COUNT($C$6:E31)&lt;=9,0)</f>
        <v>93</v>
      </c>
      <c r="P31">
        <f>_xlfn.IFS(SUM(C31:E31)&lt;1,"",COUNT($C$6:E31)&gt;9,N31*3+H31,COUNT($C$6:E31)&lt;=9,0)</f>
        <v>672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216</v>
      </c>
      <c r="W31">
        <f>IF(COUNT(C31:E31)&lt;1,0,IF(COUNT($C$6:E31)&gt;9,D31+N31,0))</f>
        <v>238</v>
      </c>
      <c r="X31">
        <f>IF(COUNT(C31:E31)&lt;1,0,IF(COUNT($C$6:E31)&gt;9,E31+N31,0))</f>
        <v>218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140</v>
      </c>
      <c r="D32">
        <v>121</v>
      </c>
      <c r="E32">
        <v>130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391</v>
      </c>
      <c r="I32">
        <f t="shared" si="5"/>
        <v>130</v>
      </c>
      <c r="J32">
        <f>_xlfn.IFS(SUM(C32:E32)&lt;1,"",SUM(C32:E32)&gt;=1,SUM($C$6:E32))</f>
        <v>7511</v>
      </c>
      <c r="K32">
        <f>_xlfn.IFS(COUNT(C32:E32)&lt;1,"",COUNT($C$6:E32)&gt;=1,COUNT($C$6:E32))</f>
        <v>59</v>
      </c>
      <c r="L32">
        <f>_xlfn.IFS(COUNT(C32:E32)&lt;1,"",AND(COUNT($C$6:E32)&lt;=9,$C$4&gt;1),$C$4,COUNT(C32:E32)&gt;=1,M32)</f>
        <v>127</v>
      </c>
      <c r="M32">
        <f>IF(COUNT($C$6:E32)&gt;=1,TRUNC(SUM($C$6:E32)/COUNT($C$6:E32)),0)</f>
        <v>127</v>
      </c>
      <c r="N32">
        <f>IF(COUNT($C$6:E32)&lt;=6,0,TRUNC((230-M31)*0.9))</f>
        <v>92</v>
      </c>
      <c r="O32">
        <f>_xlfn.IFS(SUM(C32:E32)&lt;1,"",COUNT($C$6:E32)&gt;9,TRUNC((230-M31)*(0.9)),COUNT($C$6:E32)&lt;=9,0)</f>
        <v>92</v>
      </c>
      <c r="P32">
        <f>_xlfn.IFS(SUM(C32:E32)&lt;1,"",COUNT($C$6:E32)&gt;9,N32*3+H32,COUNT($C$6:E32)&lt;=9,0)</f>
        <v>667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232</v>
      </c>
      <c r="W32">
        <f>IF(COUNT(C32:E32)&lt;1,0,IF(COUNT($C$6:E32)&gt;9,D32+N32,0))</f>
        <v>213</v>
      </c>
      <c r="X32">
        <f>IF(COUNT(C32:E32)&lt;1,0,IF(COUNT($C$6:E32)&gt;9,E32+N32,0))</f>
        <v>222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120</v>
      </c>
      <c r="D33">
        <v>192</v>
      </c>
      <c r="E33">
        <v>179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491</v>
      </c>
      <c r="I33">
        <f t="shared" si="5"/>
        <v>163</v>
      </c>
      <c r="J33">
        <f>_xlfn.IFS(SUM(C33:E33)&lt;1,"",SUM(C33:E33)&gt;=1,SUM($C$6:E33))</f>
        <v>8002</v>
      </c>
      <c r="K33">
        <f>_xlfn.IFS(COUNT(C33:E33)&lt;1,"",COUNT($C$6:E33)&gt;=1,COUNT($C$6:E33))</f>
        <v>62</v>
      </c>
      <c r="L33">
        <f>_xlfn.IFS(COUNT(C33:E33)&lt;1,"",AND(COUNT($C$6:E33)&lt;=9,$C$4&gt;1),$C$4,COUNT(C33:E33)&gt;=1,M33)</f>
        <v>129</v>
      </c>
      <c r="M33">
        <f>IF(COUNT($C$6:E33)&gt;=1,TRUNC(SUM($C$6:E33)/COUNT($C$6:E33)),0)</f>
        <v>129</v>
      </c>
      <c r="N33">
        <f>IF(COUNT($C$6:E33)&lt;=6,0,TRUNC((230-M32)*0.9))</f>
        <v>92</v>
      </c>
      <c r="O33">
        <f>_xlfn.IFS(SUM(C33:E33)&lt;1,"",COUNT($C$6:E33)&gt;9,TRUNC((230-M32)*(0.9)),COUNT($C$6:E33)&lt;=9,0)</f>
        <v>92</v>
      </c>
      <c r="P33">
        <f>_xlfn.IFS(SUM(C33:E33)&lt;1,"",COUNT($C$6:E33)&gt;9,N33*3+H33,COUNT($C$6:E33)&lt;=9,0)</f>
        <v>767</v>
      </c>
      <c r="Q33" t="str">
        <f t="shared" si="1"/>
        <v xml:space="preserve"> </v>
      </c>
      <c r="R33">
        <f t="shared" si="2"/>
        <v>192</v>
      </c>
      <c r="S33" t="str">
        <f>IF(COUNT($C$6:E33)&gt;9,IF(P33=MAX($P$6:$P$35),P33," "),"")</f>
        <v xml:space="preserve"> </v>
      </c>
      <c r="T33">
        <f t="shared" si="3"/>
        <v>284</v>
      </c>
      <c r="V33">
        <f>IF(COUNT(C33:E33)&lt;1,0,IF(COUNT($C$6:E33)&gt;9,C33+N33,0))</f>
        <v>212</v>
      </c>
      <c r="W33">
        <f>IF(COUNT(C33:E33)&lt;1,0,IF(COUNT($C$6:E33)&gt;9,D33+N33,0))</f>
        <v>284</v>
      </c>
      <c r="X33">
        <f>IF(COUNT(C33:E33)&lt;1,0,IF(COUNT($C$6:E33)&gt;9,E33+N33,0))</f>
        <v>271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160</v>
      </c>
      <c r="D34">
        <v>144</v>
      </c>
      <c r="E34">
        <v>133</v>
      </c>
      <c r="F34" t="str">
        <f>IF(COUNT(C34:E34)&lt;1," ",IF(AND(C34&gt;M33,D34&gt;M33,E34&gt;M33,COUNT($C$6:E33)&gt;=12),"*"," "))</f>
        <v>*</v>
      </c>
      <c r="G34" t="str">
        <f>IF(COUNT(C34:E34)&lt;1," ",IF(AND(C34&gt;M32,D34&gt;M32,E34&gt;M32,COUNT($C$6:E32)&gt;=12),"*"," "))</f>
        <v>*</v>
      </c>
      <c r="H34">
        <f t="shared" si="0"/>
        <v>437</v>
      </c>
      <c r="I34">
        <f t="shared" si="5"/>
        <v>145</v>
      </c>
      <c r="J34">
        <f>_xlfn.IFS(SUM(C34:E34)&lt;1,"",SUM(C34:E34)&gt;=1,SUM($C$6:E34))</f>
        <v>8439</v>
      </c>
      <c r="K34">
        <f>_xlfn.IFS(COUNT(C34:E34)&lt;1,"",COUNT($C$6:E34)&gt;=1,COUNT($C$6:E34))</f>
        <v>65</v>
      </c>
      <c r="L34">
        <f>_xlfn.IFS(COUNT(C34:E34)&lt;1,"",AND(COUNT($C$6:E34)&lt;=9,$C$4&gt;1),$C$4,COUNT(C34:E34)&gt;=1,M34)</f>
        <v>129</v>
      </c>
      <c r="M34">
        <f>IF(COUNT($C$6:E34)&gt;=1,TRUNC(SUM($C$6:E34)/COUNT($C$6:E34)),0)</f>
        <v>129</v>
      </c>
      <c r="N34">
        <f>IF(COUNT($C$6:E34)&lt;=6,0,TRUNC((230-M33)*0.9))</f>
        <v>90</v>
      </c>
      <c r="O34">
        <f>_xlfn.IFS(SUM(C34:E34)&lt;1,"",COUNT($C$6:E34)&gt;9,TRUNC((230-M33)*(0.9)),COUNT($C$6:E34)&lt;=9,0)</f>
        <v>90</v>
      </c>
      <c r="P34">
        <f>_xlfn.IFS(SUM(C34:E34)&lt;1,"",COUNT($C$6:E34)&gt;9,N34*3+H34,COUNT($C$6:E34)&lt;=9,0)</f>
        <v>707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250</v>
      </c>
      <c r="W34">
        <f>IF(COUNT(C34:E34)&lt;1,0,IF(COUNT($C$6:E34)&gt;9,D34+N34,0))</f>
        <v>234</v>
      </c>
      <c r="X34">
        <f>IF(COUNT(C34:E34)&lt;1,0,IF(COUNT($C$6:E34)&gt;9,E34+N34,0))</f>
        <v>223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150</v>
      </c>
      <c r="D35">
        <v>162</v>
      </c>
      <c r="E35">
        <v>157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469</v>
      </c>
      <c r="I35">
        <f t="shared" si="5"/>
        <v>156</v>
      </c>
      <c r="J35">
        <f>_xlfn.IFS(SUM(C35:E35)&lt;1,"",SUM(C35:E35)&gt;=1,SUM($C$6:E35))</f>
        <v>8908</v>
      </c>
      <c r="K35">
        <f>_xlfn.IFS(COUNT(C35:E35)&lt;1,"",COUNT($C$6:E35)&gt;=1,COUNT($C$6:E35))</f>
        <v>68</v>
      </c>
      <c r="L35">
        <f>_xlfn.IFS(COUNT(C35:E35)&lt;1,"",AND(COUNT($C$6:E35)&lt;=9,$C$4&gt;1),$C$4,COUNT(C35:E35)&gt;=1,M35)</f>
        <v>131</v>
      </c>
      <c r="M35">
        <f>IF(COUNT($C$6:E35)&gt;=1,TRUNC(SUM($C$6:E35)/COUNT($C$6:E35)),0)</f>
        <v>131</v>
      </c>
      <c r="N35">
        <f>IF(COUNT($C$6:E35)&lt;=6,0,TRUNC((230-M34)*0.9))</f>
        <v>90</v>
      </c>
      <c r="O35">
        <f>_xlfn.IFS(SUM(C35:E35)&lt;1,"",COUNT($C$6:E35)&gt;9,TRUNC((230-M34)*(0.9)),COUNT($C$6:E35)&lt;=9,0)</f>
        <v>90</v>
      </c>
      <c r="P35">
        <f>_xlfn.IFS(SUM(C35:E35)&lt;1,"",COUNT($C$6:E35)&gt;9,N35*3+H35,COUNT($C$6:E35)&lt;=9,0)</f>
        <v>739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240</v>
      </c>
      <c r="W35">
        <f>IF(COUNT(C35:E35)&lt;1,0,IF(COUNT($C$6:E35)&gt;9,D35+N35,0))</f>
        <v>252</v>
      </c>
      <c r="X35">
        <f>IF(COUNT(C35:E35)&lt;1,0,IF(COUNT($C$6:E35)&gt;9,E35+N35,0))</f>
        <v>247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129.27272727272728</v>
      </c>
      <c r="D36" s="2">
        <f>(IF(COUNT(D6:D35)=0," ",(SUM(D6:D35))/COUNT(D6:D35)))</f>
        <v>131.95652173913044</v>
      </c>
      <c r="E36" s="2">
        <f>(IF(COUNT(E6:E35)=0," ",(SUM(E6:E35))/COUNT(E6:E35)))</f>
        <v>131.69565217391303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10830-A979-4044-B4D1-B5BF579B6064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117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good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204</v>
      </c>
      <c r="W5">
        <f>MAX(V6:X35)</f>
        <v>282</v>
      </c>
    </row>
    <row r="6" spans="1:29" x14ac:dyDescent="0.2">
      <c r="A6" t="s">
        <v>7</v>
      </c>
      <c r="B6" s="7">
        <f>Calendar!B6</f>
        <v>43348</v>
      </c>
      <c r="C6">
        <v>132</v>
      </c>
      <c r="D6">
        <v>147</v>
      </c>
      <c r="E6">
        <v>161</v>
      </c>
      <c r="H6">
        <f t="shared" ref="H6:H35" si="0">IF(COUNT(C6:E6)&lt;1," ",SUM(C6:E6))</f>
        <v>440</v>
      </c>
      <c r="I6">
        <f>IF(COUNT(C6:E6)&lt;1," ",TRUNC(H6/COUNT(C6:E6)))</f>
        <v>146</v>
      </c>
      <c r="J6">
        <f>_xlfn.IFS(SUM(C6:E6)&lt;1,"",SUM(C6:E6)&gt;=1,SUM($C$6:E6))</f>
        <v>440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146</v>
      </c>
      <c r="M6">
        <f>IF(COUNT($C$6:E6)&gt;=1,TRUNC(SUM($C$6:E6)/COUNT($C$6:E6)),0)</f>
        <v>146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100</v>
      </c>
      <c r="D7">
        <v>110</v>
      </c>
      <c r="E7">
        <v>154</v>
      </c>
      <c r="H7">
        <f t="shared" si="0"/>
        <v>364</v>
      </c>
      <c r="I7">
        <f t="shared" ref="I7:I35" si="5">IF(COUNT(C7:E7)&lt;1," ",TRUNC(H7/COUNT(C7:E7)))</f>
        <v>121</v>
      </c>
      <c r="J7">
        <f>_xlfn.IFS(SUM(C7:E7)&lt;1,"",SUM(C7:E7)&gt;=1,SUM($C$6:E7))</f>
        <v>804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134</v>
      </c>
      <c r="M7">
        <f>IF(COUNT($C$6:E7)&gt;=1,TRUNC(SUM($C$6:E7)/COUNT($C$6:E7)),0)</f>
        <v>134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138</v>
      </c>
      <c r="D8">
        <v>115</v>
      </c>
      <c r="E8">
        <v>144</v>
      </c>
      <c r="H8">
        <f t="shared" si="0"/>
        <v>397</v>
      </c>
      <c r="I8">
        <f t="shared" si="5"/>
        <v>132</v>
      </c>
      <c r="J8">
        <f>_xlfn.IFS(SUM(C8:E8)&lt;1,"",SUM(C8:E8)&gt;=1,SUM($C$6:E8))</f>
        <v>1201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133</v>
      </c>
      <c r="M8">
        <f>IF(COUNT($C$6:E8)&gt;=1,TRUNC(SUM($C$6:E8)/COUNT($C$6:E8)),0)</f>
        <v>133</v>
      </c>
      <c r="N8">
        <f>IF(COUNT($C$6:E8)&lt;=6,0,TRUNC((230-M7)*0.9))</f>
        <v>86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172</v>
      </c>
      <c r="D9">
        <v>161</v>
      </c>
      <c r="E9">
        <v>148</v>
      </c>
      <c r="H9">
        <f t="shared" si="0"/>
        <v>481</v>
      </c>
      <c r="I9">
        <f t="shared" si="5"/>
        <v>160</v>
      </c>
      <c r="J9">
        <f>_xlfn.IFS(SUM(C9:E9)&lt;1,"",SUM(C9:E9)&gt;=1,SUM($C$6:E9))</f>
        <v>1682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140</v>
      </c>
      <c r="M9">
        <f>IF(COUNT($C$6:E9)&gt;=1,TRUNC(SUM($C$6:E9)/COUNT($C$6:E9)),0)</f>
        <v>140</v>
      </c>
      <c r="N9">
        <f>IF(COUNT($C$6:E9)&lt;=6,0,TRUNC((230-M8)*0.9))</f>
        <v>87</v>
      </c>
      <c r="O9">
        <f>_xlfn.IFS(SUM(C9:E9)&lt;1,"",COUNT($C$6:E9)&gt;9,TRUNC((230-M8)*(0.9)),COUNT($C$6:E9)&lt;=9,0)</f>
        <v>87</v>
      </c>
      <c r="P9">
        <f>_xlfn.IFS(SUM(C9:E9)&lt;1,"",COUNT($C$6:E9)&gt;9,N9*3+H9,COUNT($C$6:E9)&lt;=9,0)</f>
        <v>742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259</v>
      </c>
      <c r="W9">
        <f>IF(COUNT(C9:E9)&lt;1,0,IF(COUNT($C$6:E9)&gt;9,D9+N9,0))</f>
        <v>248</v>
      </c>
      <c r="X9">
        <f>IF(COUNT(C9:E9)&lt;1,0,IF(COUNT($C$6:E9)&gt;9,E9+N9,0))</f>
        <v>235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131</v>
      </c>
      <c r="D10">
        <v>119</v>
      </c>
      <c r="E10">
        <v>134</v>
      </c>
      <c r="F10" t="str">
        <f>IF(COUNT(C10:E10)&lt;1," ",IF(AND(C10&gt;M9,D10&gt;M9,E10&gt;M9,COUNT($C$6:E9)&gt;=12),"*"," "))</f>
        <v xml:space="preserve"> </v>
      </c>
      <c r="H10">
        <f t="shared" si="0"/>
        <v>384</v>
      </c>
      <c r="I10">
        <f t="shared" si="5"/>
        <v>128</v>
      </c>
      <c r="J10">
        <f>_xlfn.IFS(SUM(C10:E10)&lt;1,"",SUM(C10:E10)&gt;=1,SUM($C$6:E10))</f>
        <v>2066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137</v>
      </c>
      <c r="M10">
        <f>IF(COUNT($C$6:E10)&gt;=1,TRUNC(SUM($C$6:E10)/COUNT($C$6:E10)),0)</f>
        <v>137</v>
      </c>
      <c r="N10">
        <f>IF(COUNT($C$6:E10)&lt;=6,0,TRUNC((230-M9)*0.9))</f>
        <v>81</v>
      </c>
      <c r="O10">
        <f>_xlfn.IFS(SUM(C10:E10)&lt;1,"",COUNT($C$6:E10)&gt;9,TRUNC((230-M9)*(0.9)),COUNT($C$6:E10)&lt;=9,0)</f>
        <v>81</v>
      </c>
      <c r="P10">
        <f>_xlfn.IFS(SUM(C10:E10)&lt;1,"",COUNT($C$6:E10)&gt;9,N10*3+H10,COUNT($C$6:E10)&lt;=9,0)</f>
        <v>627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212</v>
      </c>
      <c r="W10">
        <f>IF(COUNT(C10:E10)&lt;1,0,IF(COUNT($C$6:E10)&gt;9,D10+N10,0))</f>
        <v>200</v>
      </c>
      <c r="X10">
        <f>IF(COUNT(C10:E10)&lt;1,0,IF(COUNT($C$6:E10)&gt;9,E10+N10,0))</f>
        <v>215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154</v>
      </c>
      <c r="D11">
        <v>144</v>
      </c>
      <c r="E11">
        <v>130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428</v>
      </c>
      <c r="I11">
        <f t="shared" si="5"/>
        <v>142</v>
      </c>
      <c r="J11">
        <f>_xlfn.IFS(SUM(C11:E11)&lt;1,"",SUM(C11:E11)&gt;=1,SUM($C$6:E11))</f>
        <v>2494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138</v>
      </c>
      <c r="M11">
        <f>IF(COUNT($C$6:E11)&gt;=1,TRUNC(SUM($C$6:E11)/COUNT($C$6:E11)),0)</f>
        <v>138</v>
      </c>
      <c r="N11">
        <f>IF(COUNT($C$6:E11)&lt;=6,0,TRUNC((230-M10)*0.9))</f>
        <v>83</v>
      </c>
      <c r="O11">
        <f>_xlfn.IFS(SUM(C11:E11)&lt;1,"",COUNT($C$6:E11)&gt;9,TRUNC((230-M10)*(0.9)),COUNT($C$6:E11)&lt;=9,0)</f>
        <v>83</v>
      </c>
      <c r="P11">
        <f>_xlfn.IFS(SUM(C11:E11)&lt;1,"",COUNT($C$6:E11)&gt;9,N11*3+H11,COUNT($C$6:E11)&lt;=9,0)</f>
        <v>677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237</v>
      </c>
      <c r="W11">
        <f>IF(COUNT(C11:E11)&lt;1,0,IF(COUNT($C$6:E11)&gt;9,D11+N11,0))</f>
        <v>227</v>
      </c>
      <c r="X11">
        <f>IF(COUNT(C11:E11)&lt;1,0,IF(COUNT($C$6:E11)&gt;9,E11+N11,0))</f>
        <v>213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142</v>
      </c>
      <c r="D12">
        <v>125</v>
      </c>
      <c r="E12">
        <v>163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430</v>
      </c>
      <c r="I12">
        <f t="shared" si="5"/>
        <v>143</v>
      </c>
      <c r="J12">
        <f>_xlfn.IFS(SUM(C12:E12)&lt;1,"",SUM(C12:E12)&gt;=1,SUM($C$6:E12))</f>
        <v>2924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139</v>
      </c>
      <c r="M12">
        <f>IF(COUNT($C$6:E12)&gt;=1,TRUNC(SUM($C$6:E12)/COUNT($C$6:E12)),0)</f>
        <v>139</v>
      </c>
      <c r="N12">
        <f>IF(COUNT($C$6:E12)&lt;=6,0,TRUNC((230-M11)*0.9))</f>
        <v>82</v>
      </c>
      <c r="O12">
        <f>_xlfn.IFS(SUM(C12:E12)&lt;1,"",COUNT($C$6:E12)&gt;9,TRUNC((230-M11)*(0.9)),COUNT($C$6:E12)&lt;=9,0)</f>
        <v>82</v>
      </c>
      <c r="P12">
        <f>_xlfn.IFS(SUM(C12:E12)&lt;1,"",COUNT($C$6:E12)&gt;9,N12*3+H12,COUNT($C$6:E12)&lt;=9,0)</f>
        <v>676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224</v>
      </c>
      <c r="W12">
        <f>IF(COUNT(C12:E12)&lt;1,0,IF(COUNT($C$6:E12)&gt;9,D12+N12,0))</f>
        <v>207</v>
      </c>
      <c r="X12">
        <f>IF(COUNT(C12:E12)&lt;1,0,IF(COUNT($C$6:E12)&gt;9,E12+N12,0))</f>
        <v>245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121</v>
      </c>
      <c r="D13">
        <v>138</v>
      </c>
      <c r="E13">
        <v>108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367</v>
      </c>
      <c r="I13">
        <f t="shared" si="5"/>
        <v>122</v>
      </c>
      <c r="J13">
        <f>_xlfn.IFS(SUM(C13:E13)&lt;1,"",SUM(C13:E13)&gt;=1,SUM($C$6:E13))</f>
        <v>3291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137</v>
      </c>
      <c r="M13">
        <f>IF(COUNT($C$6:E13)&gt;=1,TRUNC(SUM($C$6:E13)/COUNT($C$6:E13)),0)</f>
        <v>137</v>
      </c>
      <c r="N13">
        <f>IF(COUNT($C$6:E13)&lt;=6,0,TRUNC((230-M12)*0.9))</f>
        <v>81</v>
      </c>
      <c r="O13">
        <f>_xlfn.IFS(SUM(C13:E13)&lt;1,"",COUNT($C$6:E13)&gt;9,TRUNC((230-M12)*(0.9)),COUNT($C$6:E13)&lt;=9,0)</f>
        <v>81</v>
      </c>
      <c r="P13">
        <f>_xlfn.IFS(SUM(C13:E13)&lt;1,"",COUNT($C$6:E13)&gt;9,N13*3+H13,COUNT($C$6:E13)&lt;=9,0)</f>
        <v>610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202</v>
      </c>
      <c r="W13">
        <f>IF(COUNT(C13:E13)&lt;1,0,IF(COUNT($C$6:E13)&gt;9,D13+N13,0))</f>
        <v>219</v>
      </c>
      <c r="X13">
        <f>IF(COUNT(C13:E13)&lt;1,0,IF(COUNT($C$6:E13)&gt;9,E13+N13,0))</f>
        <v>189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118</v>
      </c>
      <c r="D14">
        <v>123</v>
      </c>
      <c r="E14">
        <v>119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360</v>
      </c>
      <c r="I14">
        <f t="shared" si="5"/>
        <v>120</v>
      </c>
      <c r="J14">
        <f>_xlfn.IFS(SUM(C14:E14)&lt;1,"",SUM(C14:E14)&gt;=1,SUM($C$6:E14))</f>
        <v>3651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135</v>
      </c>
      <c r="M14">
        <f>IF(COUNT($C$6:E14)&gt;=1,TRUNC(SUM($C$6:E14)/COUNT($C$6:E14)),0)</f>
        <v>135</v>
      </c>
      <c r="N14">
        <f>IF(COUNT($C$6:E14)&lt;=6,0,TRUNC((230-M13)*0.9))</f>
        <v>83</v>
      </c>
      <c r="O14">
        <f>_xlfn.IFS(SUM(C14:E14)&lt;1,"",COUNT($C$6:E14)&gt;9,TRUNC((230-M13)*(0.9)),COUNT($C$6:E14)&lt;=9,0)</f>
        <v>83</v>
      </c>
      <c r="P14">
        <f>_xlfn.IFS(SUM(C14:E14)&lt;1,"",COUNT($C$6:E14)&gt;9,N14*3+H14,COUNT($C$6:E14)&lt;=9,0)</f>
        <v>609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201</v>
      </c>
      <c r="W14">
        <f>IF(COUNT(C14:E14)&lt;1,0,IF(COUNT($C$6:E14)&gt;9,D14+N14,0))</f>
        <v>206</v>
      </c>
      <c r="X14">
        <f>IF(COUNT(C14:E14)&lt;1,0,IF(COUNT($C$6:E14)&gt;9,E14+N14,0))</f>
        <v>202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121</v>
      </c>
      <c r="D15">
        <v>132</v>
      </c>
      <c r="E15">
        <v>148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401</v>
      </c>
      <c r="I15">
        <f t="shared" si="5"/>
        <v>133</v>
      </c>
      <c r="J15">
        <f>_xlfn.IFS(SUM(C15:E15)&lt;1,"",SUM(C15:E15)&gt;=1,SUM($C$6:E15))</f>
        <v>4052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135</v>
      </c>
      <c r="M15">
        <f>IF(COUNT($C$6:E15)&gt;=1,TRUNC(SUM($C$6:E15)/COUNT($C$6:E15)),0)</f>
        <v>135</v>
      </c>
      <c r="N15">
        <f>IF(COUNT($C$6:E15)&lt;=6,0,TRUNC((230-M14)*0.9))</f>
        <v>85</v>
      </c>
      <c r="O15">
        <f>_xlfn.IFS(SUM(C15:E15)&lt;1,"",COUNT($C$6:E15)&gt;9,TRUNC((230-M14)*(0.9)),COUNT($C$6:E15)&lt;=9,0)</f>
        <v>85</v>
      </c>
      <c r="P15">
        <f>_xlfn.IFS(SUM(C15:E15)&lt;1,"",COUNT($C$6:E15)&gt;9,N15*3+H15,COUNT($C$6:E15)&lt;=9,0)</f>
        <v>656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206</v>
      </c>
      <c r="W15">
        <f>IF(COUNT(C15:E15)&lt;1,0,IF(COUNT($C$6:E15)&gt;9,D15+N15,0))</f>
        <v>217</v>
      </c>
      <c r="X15">
        <f>IF(COUNT(C15:E15)&lt;1,0,IF(COUNT($C$6:E15)&gt;9,E15+N15,0))</f>
        <v>233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152</v>
      </c>
      <c r="D16">
        <v>155</v>
      </c>
      <c r="E16">
        <v>158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465</v>
      </c>
      <c r="I16">
        <f t="shared" si="5"/>
        <v>155</v>
      </c>
      <c r="J16">
        <f>_xlfn.IFS(SUM(C16:E16)&lt;1,"",SUM(C16:E16)&gt;=1,SUM($C$6:E16))</f>
        <v>4517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136</v>
      </c>
      <c r="M16">
        <f>IF(COUNT($C$6:E16)&gt;=1,TRUNC(SUM($C$6:E16)/COUNT($C$6:E16)),0)</f>
        <v>136</v>
      </c>
      <c r="N16">
        <f>IF(COUNT($C$6:E16)&lt;=6,0,TRUNC((230-M15)*0.9))</f>
        <v>85</v>
      </c>
      <c r="O16">
        <f>_xlfn.IFS(SUM(C16:E16)&lt;1,"",COUNT($C$6:E16)&gt;9,TRUNC((230-M15)*(0.9)),COUNT($C$6:E16)&lt;=9,0)</f>
        <v>85</v>
      </c>
      <c r="P16">
        <f>_xlfn.IFS(SUM(C16:E16)&lt;1,"",COUNT($C$6:E16)&gt;9,N16*3+H16,COUNT($C$6:E16)&lt;=9,0)</f>
        <v>720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237</v>
      </c>
      <c r="W16">
        <f>IF(COUNT(C16:E16)&lt;1,0,IF(COUNT($C$6:E16)&gt;9,D16+N16,0))</f>
        <v>240</v>
      </c>
      <c r="X16">
        <f>IF(COUNT(C16:E16)&lt;1,0,IF(COUNT($C$6:E16)&gt;9,E16+N16,0))</f>
        <v>243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158</v>
      </c>
      <c r="D17">
        <v>136</v>
      </c>
      <c r="E17">
        <v>134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428</v>
      </c>
      <c r="I17">
        <f t="shared" si="5"/>
        <v>142</v>
      </c>
      <c r="J17">
        <f>_xlfn.IFS(SUM(C17:E17)&lt;1,"",SUM(C17:E17)&gt;=1,SUM($C$6:E17))</f>
        <v>4945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137</v>
      </c>
      <c r="M17">
        <f>IF(COUNT($C$6:E17)&gt;=1,TRUNC(SUM($C$6:E17)/COUNT($C$6:E17)),0)</f>
        <v>137</v>
      </c>
      <c r="N17">
        <f>IF(COUNT($C$6:E17)&lt;=6,0,TRUNC((230-M16)*0.9))</f>
        <v>84</v>
      </c>
      <c r="O17">
        <f>_xlfn.IFS(SUM(C17:E17)&lt;1,"",COUNT($C$6:E17)&gt;9,TRUNC((230-M16)*(0.9)),COUNT($C$6:E17)&lt;=9,0)</f>
        <v>84</v>
      </c>
      <c r="P17">
        <f>_xlfn.IFS(SUM(C17:E17)&lt;1,"",COUNT($C$6:E17)&gt;9,N17*3+H17,COUNT($C$6:E17)&lt;=9,0)</f>
        <v>680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242</v>
      </c>
      <c r="W17">
        <f>IF(COUNT(C17:E17)&lt;1,0,IF(COUNT($C$6:E17)&gt;9,D17+N17,0))</f>
        <v>220</v>
      </c>
      <c r="X17">
        <f>IF(COUNT(C17:E17)&lt;1,0,IF(COUNT($C$6:E17)&gt;9,E17+N17,0))</f>
        <v>218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185</v>
      </c>
      <c r="D18">
        <v>126</v>
      </c>
      <c r="E18">
        <v>146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457</v>
      </c>
      <c r="I18">
        <f t="shared" si="5"/>
        <v>152</v>
      </c>
      <c r="J18">
        <f>_xlfn.IFS(SUM(C18:E18)&lt;1,"",SUM(C18:E18)&gt;=1,SUM($C$6:E18))</f>
        <v>5402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138</v>
      </c>
      <c r="M18">
        <f>IF(COUNT($C$6:E18)&gt;=1,TRUNC(SUM($C$6:E18)/COUNT($C$6:E18)),0)</f>
        <v>138</v>
      </c>
      <c r="N18">
        <f>IF(COUNT($C$6:E18)&lt;=6,0,TRUNC((230-M17)*0.9))</f>
        <v>83</v>
      </c>
      <c r="O18">
        <f>_xlfn.IFS(SUM(C18:E18)&lt;1,"",COUNT($C$6:E18)&gt;9,TRUNC((230-M17)*(0.9)),COUNT($C$6:E18)&lt;=9,0)</f>
        <v>83</v>
      </c>
      <c r="P18">
        <f>_xlfn.IFS(SUM(C18:E18)&lt;1,"",COUNT($C$6:E18)&gt;9,N18*3+H18,COUNT($C$6:E18)&lt;=9,0)</f>
        <v>706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268</v>
      </c>
      <c r="W18">
        <f>IF(COUNT(C18:E18)&lt;1,0,IF(COUNT($C$6:E18)&gt;9,D18+N18,0))</f>
        <v>209</v>
      </c>
      <c r="X18">
        <f>IF(COUNT(C18:E18)&lt;1,0,IF(COUNT($C$6:E18)&gt;9,E18+N18,0))</f>
        <v>229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131</v>
      </c>
      <c r="D19">
        <v>185</v>
      </c>
      <c r="E19">
        <v>154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470</v>
      </c>
      <c r="I19">
        <f t="shared" si="5"/>
        <v>156</v>
      </c>
      <c r="J19">
        <f>_xlfn.IFS(SUM(C19:E19)&lt;1,"",SUM(C19:E19)&gt;=1,SUM($C$6:E19))</f>
        <v>5872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139</v>
      </c>
      <c r="M19">
        <f>IF(COUNT($C$6:E19)&gt;=1,TRUNC(SUM($C$6:E19)/COUNT($C$6:E19)),0)</f>
        <v>139</v>
      </c>
      <c r="N19">
        <f>IF(COUNT($C$6:E19)&lt;=6,0,TRUNC((230-M18)*0.9))</f>
        <v>82</v>
      </c>
      <c r="O19">
        <f>_xlfn.IFS(SUM(C19:E19)&lt;1,"",COUNT($C$6:E19)&gt;9,TRUNC((230-M18)*(0.9)),COUNT($C$6:E19)&lt;=9,0)</f>
        <v>82</v>
      </c>
      <c r="P19">
        <f>_xlfn.IFS(SUM(C19:E19)&lt;1,"",COUNT($C$6:E19)&gt;9,N19*3+H19,COUNT($C$6:E19)&lt;=9,0)</f>
        <v>716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213</v>
      </c>
      <c r="W19">
        <f>IF(COUNT(C19:E19)&lt;1,0,IF(COUNT($C$6:E19)&gt;9,D19+N19,0))</f>
        <v>267</v>
      </c>
      <c r="X19">
        <f>IF(COUNT(C19:E19)&lt;1,0,IF(COUNT($C$6:E19)&gt;9,E19+N19,0))</f>
        <v>236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131</v>
      </c>
      <c r="D20">
        <v>145</v>
      </c>
      <c r="E20">
        <v>187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463</v>
      </c>
      <c r="I20">
        <f t="shared" si="5"/>
        <v>154</v>
      </c>
      <c r="J20">
        <f>_xlfn.IFS(SUM(C20:E20)&lt;1,"",SUM(C20:E20)&gt;=1,SUM($C$6:E20))</f>
        <v>6335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140</v>
      </c>
      <c r="M20">
        <f>IF(COUNT($C$6:E20)&gt;=1,TRUNC(SUM($C$6:E20)/COUNT($C$6:E20)),0)</f>
        <v>140</v>
      </c>
      <c r="N20">
        <f>IF(COUNT($C$6:E20)&lt;=6,0,TRUNC((230-M19)*0.9))</f>
        <v>81</v>
      </c>
      <c r="O20">
        <f>_xlfn.IFS(SUM(C20:E20)&lt;1,"",COUNT($C$6:E20)&gt;9,TRUNC((230-M19)*(0.9)),COUNT($C$6:E20)&lt;=9,0)</f>
        <v>81</v>
      </c>
      <c r="P20">
        <f>_xlfn.IFS(SUM(C20:E20)&lt;1,"",COUNT($C$6:E20)&gt;9,N20*3+H20,COUNT($C$6:E20)&lt;=9,0)</f>
        <v>706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212</v>
      </c>
      <c r="W20">
        <f>IF(COUNT(C20:E20)&lt;1,0,IF(COUNT($C$6:E20)&gt;9,D20+N20,0))</f>
        <v>226</v>
      </c>
      <c r="X20">
        <f>IF(COUNT(C20:E20)&lt;1,0,IF(COUNT($C$6:E20)&gt;9,E20+N20,0))</f>
        <v>268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160</v>
      </c>
      <c r="D21">
        <v>146</v>
      </c>
      <c r="E21">
        <v>175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481</v>
      </c>
      <c r="I21">
        <f t="shared" si="5"/>
        <v>160</v>
      </c>
      <c r="J21">
        <f>_xlfn.IFS(SUM(C21:E21)&lt;1,"",SUM(C21:E21)&gt;=1,SUM($C$6:E21))</f>
        <v>6816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142</v>
      </c>
      <c r="M21">
        <f>IF(COUNT($C$6:E21)&gt;=1,TRUNC(SUM($C$6:E21)/COUNT($C$6:E21)),0)</f>
        <v>142</v>
      </c>
      <c r="N21">
        <f>IF(COUNT($C$6:E21)&lt;=6,0,TRUNC((230-M20)*0.9))</f>
        <v>81</v>
      </c>
      <c r="O21">
        <f>_xlfn.IFS(SUM(C21:E21)&lt;1,"",COUNT($C$6:E21)&gt;9,TRUNC((230-M20)*(0.9)),COUNT($C$6:E21)&lt;=9,0)</f>
        <v>81</v>
      </c>
      <c r="P21">
        <f>_xlfn.IFS(SUM(C21:E21)&lt;1,"",COUNT($C$6:E21)&gt;9,N21*3+H21,COUNT($C$6:E21)&lt;=9,0)</f>
        <v>724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241</v>
      </c>
      <c r="W21">
        <f>IF(COUNT(C21:E21)&lt;1,0,IF(COUNT($C$6:E21)&gt;9,D21+N21,0))</f>
        <v>227</v>
      </c>
      <c r="X21">
        <f>IF(COUNT(C21:E21)&lt;1,0,IF(COUNT($C$6:E21)&gt;9,E21+N21,0))</f>
        <v>256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133</v>
      </c>
      <c r="D22">
        <v>130</v>
      </c>
      <c r="E22">
        <v>148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411</v>
      </c>
      <c r="I22">
        <f t="shared" si="5"/>
        <v>137</v>
      </c>
      <c r="J22">
        <f>_xlfn.IFS(SUM(C22:E22)&lt;1,"",SUM(C22:E22)&gt;=1,SUM($C$6:E22))</f>
        <v>7227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141</v>
      </c>
      <c r="M22">
        <f>IF(COUNT($C$6:E22)&gt;=1,TRUNC(SUM($C$6:E22)/COUNT($C$6:E22)),0)</f>
        <v>141</v>
      </c>
      <c r="N22">
        <f>IF(COUNT($C$6:E22)&lt;=6,0,TRUNC((230-M21)*0.9))</f>
        <v>79</v>
      </c>
      <c r="O22">
        <f>_xlfn.IFS(SUM(C22:E22)&lt;1,"",COUNT($C$6:E22)&gt;9,TRUNC((230-M21)*(0.9)),COUNT($C$6:E22)&lt;=9,0)</f>
        <v>79</v>
      </c>
      <c r="P22">
        <f>_xlfn.IFS(SUM(C22:E22)&lt;1,"",COUNT($C$6:E22)&gt;9,N22*3+H22,COUNT($C$6:E22)&lt;=9,0)</f>
        <v>648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212</v>
      </c>
      <c r="W22">
        <f>IF(COUNT(C22:E22)&lt;1,0,IF(COUNT($C$6:E22)&gt;9,D22+N22,0))</f>
        <v>209</v>
      </c>
      <c r="X22">
        <f>IF(COUNT(C22:E22)&lt;1,0,IF(COUNT($C$6:E22)&gt;9,E22+N22,0))</f>
        <v>227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181</v>
      </c>
      <c r="D23">
        <v>105</v>
      </c>
      <c r="E23">
        <v>114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400</v>
      </c>
      <c r="I23">
        <f t="shared" si="5"/>
        <v>133</v>
      </c>
      <c r="J23">
        <f>_xlfn.IFS(SUM(C23:E23)&lt;1,"",SUM(C23:E23)&gt;=1,SUM($C$6:E23))</f>
        <v>7627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141</v>
      </c>
      <c r="M23">
        <f>IF(COUNT($C$6:E23)&gt;=1,TRUNC(SUM($C$6:E23)/COUNT($C$6:E23)),0)</f>
        <v>141</v>
      </c>
      <c r="N23">
        <f>IF(COUNT($C$6:E23)&lt;=6,0,TRUNC((230-M22)*0.9))</f>
        <v>80</v>
      </c>
      <c r="O23">
        <f>_xlfn.IFS(SUM(C23:E23)&lt;1,"",COUNT($C$6:E23)&gt;9,TRUNC((230-M22)*(0.9)),COUNT($C$6:E23)&lt;=9,0)</f>
        <v>80</v>
      </c>
      <c r="P23">
        <f>_xlfn.IFS(SUM(C23:E23)&lt;1,"",COUNT($C$6:E23)&gt;9,N23*3+H23,COUNT($C$6:E23)&lt;=9,0)</f>
        <v>640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261</v>
      </c>
      <c r="W23">
        <f>IF(COUNT(C23:E23)&lt;1,0,IF(COUNT($C$6:E23)&gt;9,D23+N23,0))</f>
        <v>185</v>
      </c>
      <c r="X23">
        <f>IF(COUNT(C23:E23)&lt;1,0,IF(COUNT($C$6:E23)&gt;9,E23+N23,0))</f>
        <v>194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176</v>
      </c>
      <c r="D24">
        <v>180</v>
      </c>
      <c r="E24">
        <v>186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542</v>
      </c>
      <c r="I24">
        <f t="shared" si="5"/>
        <v>180</v>
      </c>
      <c r="J24">
        <f>_xlfn.IFS(SUM(C24:E24)&lt;1,"",SUM(C24:E24)&gt;=1,SUM($C$6:E24))</f>
        <v>8169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143</v>
      </c>
      <c r="M24">
        <f>IF(COUNT($C$6:E24)&gt;=1,TRUNC(SUM($C$6:E24)/COUNT($C$6:E24)),0)</f>
        <v>143</v>
      </c>
      <c r="N24">
        <f>IF(COUNT($C$6:E24)&lt;=6,0,TRUNC((230-M23)*0.9))</f>
        <v>80</v>
      </c>
      <c r="O24">
        <f>_xlfn.IFS(SUM(C24:E24)&lt;1,"",COUNT($C$6:E24)&gt;9,TRUNC((230-M23)*(0.9)),COUNT($C$6:E24)&lt;=9,0)</f>
        <v>80</v>
      </c>
      <c r="P24">
        <f>_xlfn.IFS(SUM(C24:E24)&lt;1,"",COUNT($C$6:E24)&gt;9,N24*3+H24,COUNT($C$6:E24)&lt;=9,0)</f>
        <v>782</v>
      </c>
      <c r="Q24">
        <f t="shared" si="1"/>
        <v>542</v>
      </c>
      <c r="R24" t="str">
        <f t="shared" si="2"/>
        <v xml:space="preserve"> </v>
      </c>
      <c r="S24">
        <f>IF(COUNT($C$6:E24)&gt;9,IF(P24=MAX($P$6:$P$35),P24," "),"")</f>
        <v>782</v>
      </c>
      <c r="T24" t="str">
        <f t="shared" si="3"/>
        <v xml:space="preserve"> </v>
      </c>
      <c r="V24">
        <f>IF(COUNT(C24:E24)&lt;1,0,IF(COUNT($C$6:E24)&gt;9,C24+N24,0))</f>
        <v>256</v>
      </c>
      <c r="W24">
        <f>IF(COUNT(C24:E24)&lt;1,0,IF(COUNT($C$6:E24)&gt;9,D24+N24,0))</f>
        <v>260</v>
      </c>
      <c r="X24">
        <f>IF(COUNT(C24:E24)&lt;1,0,IF(COUNT($C$6:E24)&gt;9,E24+N24,0))</f>
        <v>266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135</v>
      </c>
      <c r="D25">
        <v>128</v>
      </c>
      <c r="E25">
        <v>138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401</v>
      </c>
      <c r="I25">
        <f t="shared" si="5"/>
        <v>133</v>
      </c>
      <c r="J25">
        <f>_xlfn.IFS(SUM(C25:E25)&lt;1,"",SUM(C25:E25)&gt;=1,SUM($C$6:E25))</f>
        <v>8570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142</v>
      </c>
      <c r="M25">
        <f>IF(COUNT($C$6:E25)&gt;=1,TRUNC(SUM($C$6:E25)/COUNT($C$6:E25)),0)</f>
        <v>142</v>
      </c>
      <c r="N25">
        <f>IF(COUNT($C$6:E25)&lt;=6,0,TRUNC((230-M24)*0.9))</f>
        <v>78</v>
      </c>
      <c r="O25">
        <f>_xlfn.IFS(SUM(C25:E25)&lt;1,"",COUNT($C$6:E25)&gt;9,TRUNC((230-M24)*(0.9)),COUNT($C$6:E25)&lt;=9,0)</f>
        <v>78</v>
      </c>
      <c r="P25">
        <f>_xlfn.IFS(SUM(C25:E25)&lt;1,"",COUNT($C$6:E25)&gt;9,N25*3+H25,COUNT($C$6:E25)&lt;=9,0)</f>
        <v>635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213</v>
      </c>
      <c r="W25">
        <f>IF(COUNT(C25:E25)&lt;1,0,IF(COUNT($C$6:E25)&gt;9,D25+N25,0))</f>
        <v>206</v>
      </c>
      <c r="X25">
        <f>IF(COUNT(C25:E25)&lt;1,0,IF(COUNT($C$6:E25)&gt;9,E25+N25,0))</f>
        <v>216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146</v>
      </c>
      <c r="D26">
        <v>190</v>
      </c>
      <c r="E26">
        <v>158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494</v>
      </c>
      <c r="I26">
        <f t="shared" si="5"/>
        <v>164</v>
      </c>
      <c r="J26">
        <f>_xlfn.IFS(SUM(C26:E26)&lt;1,"",SUM(C26:E26)&gt;=1,SUM($C$6:E26))</f>
        <v>9064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143</v>
      </c>
      <c r="M26">
        <f>IF(COUNT($C$6:E26)&gt;=1,TRUNC(SUM($C$6:E26)/COUNT($C$6:E26)),0)</f>
        <v>143</v>
      </c>
      <c r="N26">
        <f>IF(COUNT($C$6:E26)&lt;=6,0,TRUNC((230-M25)*0.9))</f>
        <v>79</v>
      </c>
      <c r="O26">
        <f>_xlfn.IFS(SUM(C26:E26)&lt;1,"",COUNT($C$6:E26)&gt;9,TRUNC((230-M25)*(0.9)),COUNT($C$6:E26)&lt;=9,0)</f>
        <v>79</v>
      </c>
      <c r="P26">
        <f>_xlfn.IFS(SUM(C26:E26)&lt;1,"",COUNT($C$6:E26)&gt;9,N26*3+H26,COUNT($C$6:E26)&lt;=9,0)</f>
        <v>731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225</v>
      </c>
      <c r="W26">
        <f>IF(COUNT(C26:E26)&lt;1,0,IF(COUNT($C$6:E26)&gt;9,D26+N26,0))</f>
        <v>269</v>
      </c>
      <c r="X26">
        <f>IF(COUNT(C26:E26)&lt;1,0,IF(COUNT($C$6:E26)&gt;9,E26+N26,0))</f>
        <v>237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204</v>
      </c>
      <c r="D27">
        <v>132</v>
      </c>
      <c r="E27">
        <v>158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494</v>
      </c>
      <c r="I27">
        <f t="shared" si="5"/>
        <v>164</v>
      </c>
      <c r="J27">
        <f>_xlfn.IFS(SUM(C27:E27)&lt;1,"",SUM(C27:E27)&gt;=1,SUM($C$6:E27))</f>
        <v>9558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144</v>
      </c>
      <c r="M27">
        <f>IF(COUNT($C$6:E27)&gt;=1,TRUNC(SUM($C$6:E27)/COUNT($C$6:E27)),0)</f>
        <v>144</v>
      </c>
      <c r="N27">
        <f>IF(COUNT($C$6:E27)&lt;=6,0,TRUNC((230-M26)*0.9))</f>
        <v>78</v>
      </c>
      <c r="O27">
        <f>_xlfn.IFS(SUM(C27:E27)&lt;1,"",COUNT($C$6:E27)&gt;9,TRUNC((230-M26)*(0.9)),COUNT($C$6:E27)&lt;=9,0)</f>
        <v>78</v>
      </c>
      <c r="P27">
        <f>_xlfn.IFS(SUM(C27:E27)&lt;1,"",COUNT($C$6:E27)&gt;9,N27*3+H27,COUNT($C$6:E27)&lt;=9,0)</f>
        <v>728</v>
      </c>
      <c r="Q27" t="str">
        <f t="shared" si="1"/>
        <v xml:space="preserve"> </v>
      </c>
      <c r="R27">
        <f t="shared" si="2"/>
        <v>204</v>
      </c>
      <c r="S27" t="str">
        <f>IF(COUNT($C$6:E27)&gt;9,IF(P27=MAX($P$6:$P$35),P27," "),"")</f>
        <v xml:space="preserve"> </v>
      </c>
      <c r="T27">
        <f t="shared" si="3"/>
        <v>282</v>
      </c>
      <c r="V27">
        <f>IF(COUNT(C27:E27)&lt;1,0,IF(COUNT($C$6:E27)&gt;9,C27+N27,0))</f>
        <v>282</v>
      </c>
      <c r="W27">
        <f>IF(COUNT(C27:E27)&lt;1,0,IF(COUNT($C$6:E27)&gt;9,D27+N27,0))</f>
        <v>210</v>
      </c>
      <c r="X27">
        <f>IF(COUNT(C27:E27)&lt;1,0,IF(COUNT($C$6:E27)&gt;9,E27+N27,0))</f>
        <v>236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138</v>
      </c>
      <c r="D28">
        <v>117</v>
      </c>
      <c r="E28">
        <v>143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398</v>
      </c>
      <c r="I28">
        <f t="shared" si="5"/>
        <v>132</v>
      </c>
      <c r="J28">
        <f>_xlfn.IFS(SUM(C28:E28)&lt;1,"",SUM(C28:E28)&gt;=1,SUM($C$6:E28))</f>
        <v>9956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144</v>
      </c>
      <c r="M28">
        <f>IF(COUNT($C$6:E28)&gt;=1,TRUNC(SUM($C$6:E28)/COUNT($C$6:E28)),0)</f>
        <v>144</v>
      </c>
      <c r="N28">
        <f>IF(COUNT($C$6:E28)&lt;=6,0,TRUNC((230-M27)*0.9))</f>
        <v>77</v>
      </c>
      <c r="O28">
        <f>_xlfn.IFS(SUM(C28:E28)&lt;1,"",COUNT($C$6:E28)&gt;9,TRUNC((230-M27)*(0.9)),COUNT($C$6:E28)&lt;=9,0)</f>
        <v>77</v>
      </c>
      <c r="P28">
        <f>_xlfn.IFS(SUM(C28:E28)&lt;1,"",COUNT($C$6:E28)&gt;9,N28*3+H28,COUNT($C$6:E28)&lt;=9,0)</f>
        <v>629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215</v>
      </c>
      <c r="W28">
        <f>IF(COUNT(C28:E28)&lt;1,0,IF(COUNT($C$6:E28)&gt;9,D28+N28,0))</f>
        <v>194</v>
      </c>
      <c r="X28">
        <f>IF(COUNT(C28:E28)&lt;1,0,IF(COUNT($C$6:E28)&gt;9,E28+N28,0))</f>
        <v>220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164</v>
      </c>
      <c r="D29">
        <v>140</v>
      </c>
      <c r="E29">
        <v>172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476</v>
      </c>
      <c r="I29">
        <f t="shared" si="5"/>
        <v>158</v>
      </c>
      <c r="J29">
        <f>_xlfn.IFS(SUM(C29:E29)&lt;1,"",SUM(C29:E29)&gt;=1,SUM($C$6:E29))</f>
        <v>10432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144</v>
      </c>
      <c r="M29">
        <f>IF(COUNT($C$6:E29)&gt;=1,TRUNC(SUM($C$6:E29)/COUNT($C$6:E29)),0)</f>
        <v>144</v>
      </c>
      <c r="N29">
        <f>IF(COUNT($C$6:E29)&lt;=6,0,TRUNC((230-M28)*0.9))</f>
        <v>77</v>
      </c>
      <c r="O29">
        <f>_xlfn.IFS(SUM(C29:E29)&lt;1,"",COUNT($C$6:E29)&gt;9,TRUNC((230-M28)*(0.9)),COUNT($C$6:E29)&lt;=9,0)</f>
        <v>77</v>
      </c>
      <c r="P29">
        <f>_xlfn.IFS(SUM(C29:E29)&lt;1,"",COUNT($C$6:E29)&gt;9,N29*3+H29,COUNT($C$6:E29)&lt;=9,0)</f>
        <v>707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241</v>
      </c>
      <c r="W29">
        <f>IF(COUNT(C29:E29)&lt;1,0,IF(COUNT($C$6:E29)&gt;9,D29+N29,0))</f>
        <v>217</v>
      </c>
      <c r="X29">
        <f>IF(COUNT(C29:E29)&lt;1,0,IF(COUNT($C$6:E29)&gt;9,E29+N29,0))</f>
        <v>249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122</v>
      </c>
      <c r="D30">
        <v>106</v>
      </c>
      <c r="E30">
        <v>98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326</v>
      </c>
      <c r="I30">
        <f t="shared" si="5"/>
        <v>108</v>
      </c>
      <c r="J30">
        <f>_xlfn.IFS(SUM(C30:E30)&lt;1,"",SUM(C30:E30)&gt;=1,SUM($C$6:E30))</f>
        <v>10758</v>
      </c>
      <c r="K30">
        <f>_xlfn.IFS(COUNT(C30:E30)&lt;1,"",COUNT($C$6:E30)&gt;=1,COUNT($C$6:E30))</f>
        <v>75</v>
      </c>
      <c r="L30">
        <f>_xlfn.IFS(COUNT(C30:E30)&lt;1,"",AND(COUNT($C$6:E30)&lt;=9,$C$4&gt;1),$C$4,COUNT(C30:E30)&gt;=1,M30)</f>
        <v>143</v>
      </c>
      <c r="M30">
        <f>IF(COUNT($C$6:E30)&gt;=1,TRUNC(SUM($C$6:E30)/COUNT($C$6:E30)),0)</f>
        <v>143</v>
      </c>
      <c r="N30">
        <f>IF(COUNT($C$6:E30)&lt;=6,0,TRUNC((230-M29)*0.9))</f>
        <v>77</v>
      </c>
      <c r="O30">
        <f>_xlfn.IFS(SUM(C30:E30)&lt;1,"",COUNT($C$6:E30)&gt;9,TRUNC((230-M29)*(0.9)),COUNT($C$6:E30)&lt;=9,0)</f>
        <v>77</v>
      </c>
      <c r="P30">
        <f>_xlfn.IFS(SUM(C30:E30)&lt;1,"",COUNT($C$6:E30)&gt;9,N30*3+H30,COUNT($C$6:E30)&lt;=9,0)</f>
        <v>557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199</v>
      </c>
      <c r="W30">
        <f>IF(COUNT(C30:E30)&lt;1,0,IF(COUNT($C$6:E30)&gt;9,D30+N30,0))</f>
        <v>183</v>
      </c>
      <c r="X30">
        <f>IF(COUNT(C30:E30)&lt;1,0,IF(COUNT($C$6:E30)&gt;9,E30+N30,0))</f>
        <v>175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149</v>
      </c>
      <c r="D31">
        <v>128</v>
      </c>
      <c r="E31">
        <v>126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403</v>
      </c>
      <c r="I31">
        <f t="shared" si="5"/>
        <v>134</v>
      </c>
      <c r="J31">
        <f>_xlfn.IFS(SUM(C31:E31)&lt;1,"",SUM(C31:E31)&gt;=1,SUM($C$6:E31))</f>
        <v>11161</v>
      </c>
      <c r="K31">
        <f>_xlfn.IFS(COUNT(C31:E31)&lt;1,"",COUNT($C$6:E31)&gt;=1,COUNT($C$6:E31))</f>
        <v>78</v>
      </c>
      <c r="L31">
        <f>_xlfn.IFS(COUNT(C31:E31)&lt;1,"",AND(COUNT($C$6:E31)&lt;=9,$C$4&gt;1),$C$4,COUNT(C31:E31)&gt;=1,M31)</f>
        <v>143</v>
      </c>
      <c r="M31">
        <f>IF(COUNT($C$6:E31)&gt;=1,TRUNC(SUM($C$6:E31)/COUNT($C$6:E31)),0)</f>
        <v>143</v>
      </c>
      <c r="N31">
        <f>IF(COUNT($C$6:E31)&lt;=6,0,TRUNC((230-M30)*0.9))</f>
        <v>78</v>
      </c>
      <c r="O31">
        <f>_xlfn.IFS(SUM(C31:E31)&lt;1,"",COUNT($C$6:E31)&gt;9,TRUNC((230-M30)*(0.9)),COUNT($C$6:E31)&lt;=9,0)</f>
        <v>78</v>
      </c>
      <c r="P31">
        <f>_xlfn.IFS(SUM(C31:E31)&lt;1,"",COUNT($C$6:E31)&gt;9,N31*3+H31,COUNT($C$6:E31)&lt;=9,0)</f>
        <v>637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227</v>
      </c>
      <c r="W31">
        <f>IF(COUNT(C31:E31)&lt;1,0,IF(COUNT($C$6:E31)&gt;9,D31+N31,0))</f>
        <v>206</v>
      </c>
      <c r="X31">
        <f>IF(COUNT(C31:E31)&lt;1,0,IF(COUNT($C$6:E31)&gt;9,E31+N31,0))</f>
        <v>204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161</v>
      </c>
      <c r="D32">
        <v>114</v>
      </c>
      <c r="E32">
        <v>110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385</v>
      </c>
      <c r="I32">
        <f t="shared" si="5"/>
        <v>128</v>
      </c>
      <c r="J32">
        <f>_xlfn.IFS(SUM(C32:E32)&lt;1,"",SUM(C32:E32)&gt;=1,SUM($C$6:E32))</f>
        <v>11546</v>
      </c>
      <c r="K32">
        <f>_xlfn.IFS(COUNT(C32:E32)&lt;1,"",COUNT($C$6:E32)&gt;=1,COUNT($C$6:E32))</f>
        <v>81</v>
      </c>
      <c r="L32">
        <f>_xlfn.IFS(COUNT(C32:E32)&lt;1,"",AND(COUNT($C$6:E32)&lt;=9,$C$4&gt;1),$C$4,COUNT(C32:E32)&gt;=1,M32)</f>
        <v>142</v>
      </c>
      <c r="M32">
        <f>IF(COUNT($C$6:E32)&gt;=1,TRUNC(SUM($C$6:E32)/COUNT($C$6:E32)),0)</f>
        <v>142</v>
      </c>
      <c r="N32">
        <f>IF(COUNT($C$6:E32)&lt;=6,0,TRUNC((230-M31)*0.9))</f>
        <v>78</v>
      </c>
      <c r="O32">
        <f>_xlfn.IFS(SUM(C32:E32)&lt;1,"",COUNT($C$6:E32)&gt;9,TRUNC((230-M31)*(0.9)),COUNT($C$6:E32)&lt;=9,0)</f>
        <v>78</v>
      </c>
      <c r="P32">
        <f>_xlfn.IFS(SUM(C32:E32)&lt;1,"",COUNT($C$6:E32)&gt;9,N32*3+H32,COUNT($C$6:E32)&lt;=9,0)</f>
        <v>619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239</v>
      </c>
      <c r="W32">
        <f>IF(COUNT(C32:E32)&lt;1,0,IF(COUNT($C$6:E32)&gt;9,D32+N32,0))</f>
        <v>192</v>
      </c>
      <c r="X32">
        <f>IF(COUNT(C32:E32)&lt;1,0,IF(COUNT($C$6:E32)&gt;9,E32+N32,0))</f>
        <v>188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180</v>
      </c>
      <c r="D33">
        <v>113</v>
      </c>
      <c r="E33">
        <v>165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458</v>
      </c>
      <c r="I33">
        <f t="shared" si="5"/>
        <v>152</v>
      </c>
      <c r="J33">
        <f>_xlfn.IFS(SUM(C33:E33)&lt;1,"",SUM(C33:E33)&gt;=1,SUM($C$6:E33))</f>
        <v>12004</v>
      </c>
      <c r="K33">
        <f>_xlfn.IFS(COUNT(C33:E33)&lt;1,"",COUNT($C$6:E33)&gt;=1,COUNT($C$6:E33))</f>
        <v>84</v>
      </c>
      <c r="L33">
        <f>_xlfn.IFS(COUNT(C33:E33)&lt;1,"",AND(COUNT($C$6:E33)&lt;=9,$C$4&gt;1),$C$4,COUNT(C33:E33)&gt;=1,M33)</f>
        <v>142</v>
      </c>
      <c r="M33">
        <f>IF(COUNT($C$6:E33)&gt;=1,TRUNC(SUM($C$6:E33)/COUNT($C$6:E33)),0)</f>
        <v>142</v>
      </c>
      <c r="N33">
        <f>IF(COUNT($C$6:E33)&lt;=6,0,TRUNC((230-M32)*0.9))</f>
        <v>79</v>
      </c>
      <c r="O33">
        <f>_xlfn.IFS(SUM(C33:E33)&lt;1,"",COUNT($C$6:E33)&gt;9,TRUNC((230-M32)*(0.9)),COUNT($C$6:E33)&lt;=9,0)</f>
        <v>79</v>
      </c>
      <c r="P33">
        <f>_xlfn.IFS(SUM(C33:E33)&lt;1,"",COUNT($C$6:E33)&gt;9,N33*3+H33,COUNT($C$6:E33)&lt;=9,0)</f>
        <v>695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259</v>
      </c>
      <c r="W33">
        <f>IF(COUNT(C33:E33)&lt;1,0,IF(COUNT($C$6:E33)&gt;9,D33+N33,0))</f>
        <v>192</v>
      </c>
      <c r="X33">
        <f>IF(COUNT(C33:E33)&lt;1,0,IF(COUNT($C$6:E33)&gt;9,E33+N33,0))</f>
        <v>244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126</v>
      </c>
      <c r="D34">
        <v>138</v>
      </c>
      <c r="E34">
        <v>148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412</v>
      </c>
      <c r="I34">
        <f t="shared" si="5"/>
        <v>137</v>
      </c>
      <c r="J34">
        <f>_xlfn.IFS(SUM(C34:E34)&lt;1,"",SUM(C34:E34)&gt;=1,SUM($C$6:E34))</f>
        <v>12416</v>
      </c>
      <c r="K34">
        <f>_xlfn.IFS(COUNT(C34:E34)&lt;1,"",COUNT($C$6:E34)&gt;=1,COUNT($C$6:E34))</f>
        <v>87</v>
      </c>
      <c r="L34">
        <f>_xlfn.IFS(COUNT(C34:E34)&lt;1,"",AND(COUNT($C$6:E34)&lt;=9,$C$4&gt;1),$C$4,COUNT(C34:E34)&gt;=1,M34)</f>
        <v>142</v>
      </c>
      <c r="M34">
        <f>IF(COUNT($C$6:E34)&gt;=1,TRUNC(SUM($C$6:E34)/COUNT($C$6:E34)),0)</f>
        <v>142</v>
      </c>
      <c r="N34">
        <f>IF(COUNT($C$6:E34)&lt;=6,0,TRUNC((230-M33)*0.9))</f>
        <v>79</v>
      </c>
      <c r="O34">
        <f>_xlfn.IFS(SUM(C34:E34)&lt;1,"",COUNT($C$6:E34)&gt;9,TRUNC((230-M33)*(0.9)),COUNT($C$6:E34)&lt;=9,0)</f>
        <v>79</v>
      </c>
      <c r="P34">
        <f>_xlfn.IFS(SUM(C34:E34)&lt;1,"",COUNT($C$6:E34)&gt;9,N34*3+H34,COUNT($C$6:E34)&lt;=9,0)</f>
        <v>649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205</v>
      </c>
      <c r="W34">
        <f>IF(COUNT(C34:E34)&lt;1,0,IF(COUNT($C$6:E34)&gt;9,D34+N34,0))</f>
        <v>217</v>
      </c>
      <c r="X34">
        <f>IF(COUNT(C34:E34)&lt;1,0,IF(COUNT($C$6:E34)&gt;9,E34+N34,0))</f>
        <v>227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138</v>
      </c>
      <c r="D35">
        <v>165</v>
      </c>
      <c r="E35">
        <v>131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434</v>
      </c>
      <c r="I35">
        <f t="shared" si="5"/>
        <v>144</v>
      </c>
      <c r="J35">
        <f>_xlfn.IFS(SUM(C35:E35)&lt;1,"",SUM(C35:E35)&gt;=1,SUM($C$6:E35))</f>
        <v>12850</v>
      </c>
      <c r="K35">
        <f>_xlfn.IFS(COUNT(C35:E35)&lt;1,"",COUNT($C$6:E35)&gt;=1,COUNT($C$6:E35))</f>
        <v>90</v>
      </c>
      <c r="L35">
        <f>_xlfn.IFS(COUNT(C35:E35)&lt;1,"",AND(COUNT($C$6:E35)&lt;=9,$C$4&gt;1),$C$4,COUNT(C35:E35)&gt;=1,M35)</f>
        <v>142</v>
      </c>
      <c r="M35">
        <f>IF(COUNT($C$6:E35)&gt;=1,TRUNC(SUM($C$6:E35)/COUNT($C$6:E35)),0)</f>
        <v>142</v>
      </c>
      <c r="N35">
        <f>IF(COUNT($C$6:E35)&lt;=6,0,TRUNC((230-M34)*0.9))</f>
        <v>79</v>
      </c>
      <c r="O35">
        <f>_xlfn.IFS(SUM(C35:E35)&lt;1,"",COUNT($C$6:E35)&gt;9,TRUNC((230-M34)*(0.9)),COUNT($C$6:E35)&lt;=9,0)</f>
        <v>79</v>
      </c>
      <c r="P35">
        <f>_xlfn.IFS(SUM(C35:E35)&lt;1,"",COUNT($C$6:E35)&gt;9,N35*3+H35,COUNT($C$6:E35)&lt;=9,0)</f>
        <v>671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217</v>
      </c>
      <c r="W35">
        <f>IF(COUNT(C35:E35)&lt;1,0,IF(COUNT($C$6:E35)&gt;9,D35+N35,0))</f>
        <v>244</v>
      </c>
      <c r="X35">
        <f>IF(COUNT(C35:E35)&lt;1,0,IF(COUNT($C$6:E35)&gt;9,E35+N35,0))</f>
        <v>210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146.63333333333333</v>
      </c>
      <c r="D36" s="2">
        <f>(IF(COUNT(D6:D35)=0," ",(SUM(D6:D35))/COUNT(D6:D35)))</f>
        <v>136.43333333333334</v>
      </c>
      <c r="E36" s="2">
        <f>(IF(COUNT(E6:E35)=0," ",(SUM(E6:E35))/COUNT(E6:E35)))</f>
        <v>145.26666666666668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3A76-67D0-464F-AE9E-212B0CA003E3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13</v>
      </c>
    </row>
    <row r="3" spans="1:29" x14ac:dyDescent="0.2">
      <c r="A3" t="s">
        <v>45</v>
      </c>
      <c r="B3" s="3" t="s">
        <v>116</v>
      </c>
      <c r="I3" t="s">
        <v>54</v>
      </c>
      <c r="K3" t="str">
        <f>IF(SUM(AA6:AA35)&lt;0.5,"Yes","No")</f>
        <v>Yes</v>
      </c>
      <c r="L3" t="str">
        <f>_xlfn.IFS(AND(B2=30,K3="Yes"),"good",AND(B2&lt;&gt;30,K3="Yes"),"So Far",AND(B2&lt;&gt;30,K3="No")," ")</f>
        <v>good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179</v>
      </c>
      <c r="W5">
        <f>MAX(V6:X35)</f>
        <v>269</v>
      </c>
    </row>
    <row r="6" spans="1:29" x14ac:dyDescent="0.2">
      <c r="A6" t="s">
        <v>7</v>
      </c>
      <c r="B6" s="7">
        <f>Calendar!B6</f>
        <v>43348</v>
      </c>
      <c r="C6">
        <v>121</v>
      </c>
      <c r="D6">
        <v>160</v>
      </c>
      <c r="E6">
        <v>103</v>
      </c>
      <c r="H6">
        <f t="shared" ref="H6:H35" si="0">IF(COUNT(C6:E6)&lt;1," ",SUM(C6:E6))</f>
        <v>384</v>
      </c>
      <c r="I6">
        <f>IF(COUNT(C6:E6)&lt;1," ",TRUNC(H6/COUNT(C6:E6)))</f>
        <v>128</v>
      </c>
      <c r="J6">
        <f>_xlfn.IFS(SUM(C6:E6)&lt;1,"",SUM(C6:E6)&gt;=1,SUM($C$6:E6))</f>
        <v>384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128</v>
      </c>
      <c r="M6">
        <f>IF(COUNT($C$6:E6)&gt;=1,TRUNC(SUM($C$6:E6)/COUNT($C$6:E6)),0)</f>
        <v>128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147</v>
      </c>
      <c r="D7">
        <v>154</v>
      </c>
      <c r="E7">
        <v>127</v>
      </c>
      <c r="H7">
        <f t="shared" si="0"/>
        <v>428</v>
      </c>
      <c r="I7">
        <f t="shared" ref="I7:I35" si="5">IF(COUNT(C7:E7)&lt;1," ",TRUNC(H7/COUNT(C7:E7)))</f>
        <v>142</v>
      </c>
      <c r="J7">
        <f>_xlfn.IFS(SUM(C7:E7)&lt;1,"",SUM(C7:E7)&gt;=1,SUM($C$6:E7))</f>
        <v>812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135</v>
      </c>
      <c r="M7">
        <f>IF(COUNT($C$6:E7)&gt;=1,TRUNC(SUM($C$6:E7)/COUNT($C$6:E7)),0)</f>
        <v>135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107</v>
      </c>
      <c r="D8">
        <v>121</v>
      </c>
      <c r="E8">
        <v>131</v>
      </c>
      <c r="H8">
        <f t="shared" si="0"/>
        <v>359</v>
      </c>
      <c r="I8">
        <f t="shared" si="5"/>
        <v>119</v>
      </c>
      <c r="J8">
        <f>_xlfn.IFS(SUM(C8:E8)&lt;1,"",SUM(C8:E8)&gt;=1,SUM($C$6:E8))</f>
        <v>1171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130</v>
      </c>
      <c r="M8">
        <f>IF(COUNT($C$6:E8)&gt;=1,TRUNC(SUM($C$6:E8)/COUNT($C$6:E8)),0)</f>
        <v>130</v>
      </c>
      <c r="N8">
        <f>IF(COUNT($C$6:E8)&lt;=6,0,TRUNC((230-M7)*0.9))</f>
        <v>85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117</v>
      </c>
      <c r="D9">
        <v>143</v>
      </c>
      <c r="E9">
        <v>150</v>
      </c>
      <c r="H9">
        <f t="shared" si="0"/>
        <v>410</v>
      </c>
      <c r="I9">
        <f t="shared" si="5"/>
        <v>136</v>
      </c>
      <c r="J9">
        <f>_xlfn.IFS(SUM(C9:E9)&lt;1,"",SUM(C9:E9)&gt;=1,SUM($C$6:E9))</f>
        <v>1581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131</v>
      </c>
      <c r="M9">
        <f>IF(COUNT($C$6:E9)&gt;=1,TRUNC(SUM($C$6:E9)/COUNT($C$6:E9)),0)</f>
        <v>131</v>
      </c>
      <c r="N9">
        <f>IF(COUNT($C$6:E9)&lt;=6,0,TRUNC((230-M8)*0.9))</f>
        <v>90</v>
      </c>
      <c r="O9">
        <f>_xlfn.IFS(SUM(C9:E9)&lt;1,"",COUNT($C$6:E9)&gt;9,TRUNC((230-M8)*(0.9)),COUNT($C$6:E9)&lt;=9,0)</f>
        <v>90</v>
      </c>
      <c r="P9">
        <f>_xlfn.IFS(SUM(C9:E9)&lt;1,"",COUNT($C$6:E9)&gt;9,N9*3+H9,COUNT($C$6:E9)&lt;=9,0)</f>
        <v>680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207</v>
      </c>
      <c r="W9">
        <f>IF(COUNT(C9:E9)&lt;1,0,IF(COUNT($C$6:E9)&gt;9,D9+N9,0))</f>
        <v>233</v>
      </c>
      <c r="X9">
        <f>IF(COUNT(C9:E9)&lt;1,0,IF(COUNT($C$6:E9)&gt;9,E9+N9,0))</f>
        <v>240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143</v>
      </c>
      <c r="D10">
        <v>122</v>
      </c>
      <c r="E10">
        <v>133</v>
      </c>
      <c r="F10" t="str">
        <f>IF(COUNT(C10:E10)&lt;1," ",IF(AND(C10&gt;M9,D10&gt;M9,E10&gt;M9,COUNT($C$6:E9)&gt;=12),"*"," "))</f>
        <v xml:space="preserve"> </v>
      </c>
      <c r="H10">
        <f t="shared" si="0"/>
        <v>398</v>
      </c>
      <c r="I10">
        <f t="shared" si="5"/>
        <v>132</v>
      </c>
      <c r="J10">
        <f>_xlfn.IFS(SUM(C10:E10)&lt;1,"",SUM(C10:E10)&gt;=1,SUM($C$6:E10))</f>
        <v>1979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131</v>
      </c>
      <c r="M10">
        <f>IF(COUNT($C$6:E10)&gt;=1,TRUNC(SUM($C$6:E10)/COUNT($C$6:E10)),0)</f>
        <v>131</v>
      </c>
      <c r="N10">
        <f>IF(COUNT($C$6:E10)&lt;=6,0,TRUNC((230-M9)*0.9))</f>
        <v>89</v>
      </c>
      <c r="O10">
        <f>_xlfn.IFS(SUM(C10:E10)&lt;1,"",COUNT($C$6:E10)&gt;9,TRUNC((230-M9)*(0.9)),COUNT($C$6:E10)&lt;=9,0)</f>
        <v>89</v>
      </c>
      <c r="P10">
        <f>_xlfn.IFS(SUM(C10:E10)&lt;1,"",COUNT($C$6:E10)&gt;9,N10*3+H10,COUNT($C$6:E10)&lt;=9,0)</f>
        <v>665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232</v>
      </c>
      <c r="W10">
        <f>IF(COUNT(C10:E10)&lt;1,0,IF(COUNT($C$6:E10)&gt;9,D10+N10,0))</f>
        <v>211</v>
      </c>
      <c r="X10">
        <f>IF(COUNT(C10:E10)&lt;1,0,IF(COUNT($C$6:E10)&gt;9,E10+N10,0))</f>
        <v>222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176</v>
      </c>
      <c r="D11">
        <v>122</v>
      </c>
      <c r="E11">
        <v>105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403</v>
      </c>
      <c r="I11">
        <f t="shared" si="5"/>
        <v>134</v>
      </c>
      <c r="J11">
        <f>_xlfn.IFS(SUM(C11:E11)&lt;1,"",SUM(C11:E11)&gt;=1,SUM($C$6:E11))</f>
        <v>2382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132</v>
      </c>
      <c r="M11">
        <f>IF(COUNT($C$6:E11)&gt;=1,TRUNC(SUM($C$6:E11)/COUNT($C$6:E11)),0)</f>
        <v>132</v>
      </c>
      <c r="N11">
        <f>IF(COUNT($C$6:E11)&lt;=6,0,TRUNC((230-M10)*0.9))</f>
        <v>89</v>
      </c>
      <c r="O11">
        <f>_xlfn.IFS(SUM(C11:E11)&lt;1,"",COUNT($C$6:E11)&gt;9,TRUNC((230-M10)*(0.9)),COUNT($C$6:E11)&lt;=9,0)</f>
        <v>89</v>
      </c>
      <c r="P11">
        <f>_xlfn.IFS(SUM(C11:E11)&lt;1,"",COUNT($C$6:E11)&gt;9,N11*3+H11,COUNT($C$6:E11)&lt;=9,0)</f>
        <v>670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265</v>
      </c>
      <c r="W11">
        <f>IF(COUNT(C11:E11)&lt;1,0,IF(COUNT($C$6:E11)&gt;9,D11+N11,0))</f>
        <v>211</v>
      </c>
      <c r="X11">
        <f>IF(COUNT(C11:E11)&lt;1,0,IF(COUNT($C$6:E11)&gt;9,E11+N11,0))</f>
        <v>194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147</v>
      </c>
      <c r="D12">
        <v>112</v>
      </c>
      <c r="E12">
        <v>116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375</v>
      </c>
      <c r="I12">
        <f t="shared" si="5"/>
        <v>125</v>
      </c>
      <c r="J12">
        <f>_xlfn.IFS(SUM(C12:E12)&lt;1,"",SUM(C12:E12)&gt;=1,SUM($C$6:E12))</f>
        <v>2757</v>
      </c>
      <c r="K12">
        <f>_xlfn.IFS(COUNT(C12:E12)&lt;1,"",COUNT($C$6:E12)&gt;=1,COUNT($C$6:E12))</f>
        <v>21</v>
      </c>
      <c r="L12">
        <f>_xlfn.IFS(COUNT(C12:E12)&lt;1,"",AND(COUNT($C$6:E12)&lt;=9,$C$4&gt;1),$C$4,COUNT(C12:E12)&gt;=1,M12)</f>
        <v>131</v>
      </c>
      <c r="M12">
        <f>IF(COUNT($C$6:E12)&gt;=1,TRUNC(SUM($C$6:E12)/COUNT($C$6:E12)),0)</f>
        <v>131</v>
      </c>
      <c r="N12">
        <f>IF(COUNT($C$6:E12)&lt;=6,0,TRUNC((230-M11)*0.9))</f>
        <v>88</v>
      </c>
      <c r="O12">
        <f>_xlfn.IFS(SUM(C12:E12)&lt;1,"",COUNT($C$6:E12)&gt;9,TRUNC((230-M11)*(0.9)),COUNT($C$6:E12)&lt;=9,0)</f>
        <v>88</v>
      </c>
      <c r="P12">
        <f>_xlfn.IFS(SUM(C12:E12)&lt;1,"",COUNT($C$6:E12)&gt;9,N12*3+H12,COUNT($C$6:E12)&lt;=9,0)</f>
        <v>639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235</v>
      </c>
      <c r="W12">
        <f>IF(COUNT(C12:E12)&lt;1,0,IF(COUNT($C$6:E12)&gt;9,D12+N12,0))</f>
        <v>200</v>
      </c>
      <c r="X12">
        <f>IF(COUNT(C12:E12)&lt;1,0,IF(COUNT($C$6:E12)&gt;9,E12+N12,0))</f>
        <v>204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122</v>
      </c>
      <c r="D13">
        <v>122</v>
      </c>
      <c r="E13">
        <v>106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350</v>
      </c>
      <c r="I13">
        <f t="shared" si="5"/>
        <v>116</v>
      </c>
      <c r="J13">
        <f>_xlfn.IFS(SUM(C13:E13)&lt;1,"",SUM(C13:E13)&gt;=1,SUM($C$6:E13))</f>
        <v>3107</v>
      </c>
      <c r="K13">
        <f>_xlfn.IFS(COUNT(C13:E13)&lt;1,"",COUNT($C$6:E13)&gt;=1,COUNT($C$6:E13))</f>
        <v>24</v>
      </c>
      <c r="L13">
        <f>_xlfn.IFS(COUNT(C13:E13)&lt;1,"",AND(COUNT($C$6:E13)&lt;=9,$C$4&gt;1),$C$4,COUNT(C13:E13)&gt;=1,M13)</f>
        <v>129</v>
      </c>
      <c r="M13">
        <f>IF(COUNT($C$6:E13)&gt;=1,TRUNC(SUM($C$6:E13)/COUNT($C$6:E13)),0)</f>
        <v>129</v>
      </c>
      <c r="N13">
        <f>IF(COUNT($C$6:E13)&lt;=6,0,TRUNC((230-M12)*0.9))</f>
        <v>89</v>
      </c>
      <c r="O13">
        <f>_xlfn.IFS(SUM(C13:E13)&lt;1,"",COUNT($C$6:E13)&gt;9,TRUNC((230-M12)*(0.9)),COUNT($C$6:E13)&lt;=9,0)</f>
        <v>89</v>
      </c>
      <c r="P13">
        <f>_xlfn.IFS(SUM(C13:E13)&lt;1,"",COUNT($C$6:E13)&gt;9,N13*3+H13,COUNT($C$6:E13)&lt;=9,0)</f>
        <v>617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211</v>
      </c>
      <c r="W13">
        <f>IF(COUNT(C13:E13)&lt;1,0,IF(COUNT($C$6:E13)&gt;9,D13+N13,0))</f>
        <v>211</v>
      </c>
      <c r="X13">
        <f>IF(COUNT(C13:E13)&lt;1,0,IF(COUNT($C$6:E13)&gt;9,E13+N13,0))</f>
        <v>195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128</v>
      </c>
      <c r="D14">
        <v>141</v>
      </c>
      <c r="E14">
        <v>106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375</v>
      </c>
      <c r="I14">
        <f t="shared" si="5"/>
        <v>125</v>
      </c>
      <c r="J14">
        <f>_xlfn.IFS(SUM(C14:E14)&lt;1,"",SUM(C14:E14)&gt;=1,SUM($C$6:E14))</f>
        <v>3482</v>
      </c>
      <c r="K14">
        <f>_xlfn.IFS(COUNT(C14:E14)&lt;1,"",COUNT($C$6:E14)&gt;=1,COUNT($C$6:E14))</f>
        <v>27</v>
      </c>
      <c r="L14">
        <f>_xlfn.IFS(COUNT(C14:E14)&lt;1,"",AND(COUNT($C$6:E14)&lt;=9,$C$4&gt;1),$C$4,COUNT(C14:E14)&gt;=1,M14)</f>
        <v>128</v>
      </c>
      <c r="M14">
        <f>IF(COUNT($C$6:E14)&gt;=1,TRUNC(SUM($C$6:E14)/COUNT($C$6:E14)),0)</f>
        <v>128</v>
      </c>
      <c r="N14">
        <f>IF(COUNT($C$6:E14)&lt;=6,0,TRUNC((230-M13)*0.9))</f>
        <v>90</v>
      </c>
      <c r="O14">
        <f>_xlfn.IFS(SUM(C14:E14)&lt;1,"",COUNT($C$6:E14)&gt;9,TRUNC((230-M13)*(0.9)),COUNT($C$6:E14)&lt;=9,0)</f>
        <v>90</v>
      </c>
      <c r="P14">
        <f>_xlfn.IFS(SUM(C14:E14)&lt;1,"",COUNT($C$6:E14)&gt;9,N14*3+H14,COUNT($C$6:E14)&lt;=9,0)</f>
        <v>645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218</v>
      </c>
      <c r="W14">
        <f>IF(COUNT(C14:E14)&lt;1,0,IF(COUNT($C$6:E14)&gt;9,D14+N14,0))</f>
        <v>231</v>
      </c>
      <c r="X14">
        <f>IF(COUNT(C14:E14)&lt;1,0,IF(COUNT($C$6:E14)&gt;9,E14+N14,0))</f>
        <v>196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133</v>
      </c>
      <c r="D15">
        <v>118</v>
      </c>
      <c r="E15">
        <v>137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388</v>
      </c>
      <c r="I15">
        <f t="shared" si="5"/>
        <v>129</v>
      </c>
      <c r="J15">
        <f>_xlfn.IFS(SUM(C15:E15)&lt;1,"",SUM(C15:E15)&gt;=1,SUM($C$6:E15))</f>
        <v>3870</v>
      </c>
      <c r="K15">
        <f>_xlfn.IFS(COUNT(C15:E15)&lt;1,"",COUNT($C$6:E15)&gt;=1,COUNT($C$6:E15))</f>
        <v>30</v>
      </c>
      <c r="L15">
        <f>_xlfn.IFS(COUNT(C15:E15)&lt;1,"",AND(COUNT($C$6:E15)&lt;=9,$C$4&gt;1),$C$4,COUNT(C15:E15)&gt;=1,M15)</f>
        <v>129</v>
      </c>
      <c r="M15">
        <f>IF(COUNT($C$6:E15)&gt;=1,TRUNC(SUM($C$6:E15)/COUNT($C$6:E15)),0)</f>
        <v>129</v>
      </c>
      <c r="N15">
        <f>IF(COUNT($C$6:E15)&lt;=6,0,TRUNC((230-M14)*0.9))</f>
        <v>91</v>
      </c>
      <c r="O15">
        <f>_xlfn.IFS(SUM(C15:E15)&lt;1,"",COUNT($C$6:E15)&gt;9,TRUNC((230-M14)*(0.9)),COUNT($C$6:E15)&lt;=9,0)</f>
        <v>91</v>
      </c>
      <c r="P15">
        <f>_xlfn.IFS(SUM(C15:E15)&lt;1,"",COUNT($C$6:E15)&gt;9,N15*3+H15,COUNT($C$6:E15)&lt;=9,0)</f>
        <v>661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224</v>
      </c>
      <c r="W15">
        <f>IF(COUNT(C15:E15)&lt;1,0,IF(COUNT($C$6:E15)&gt;9,D15+N15,0))</f>
        <v>209</v>
      </c>
      <c r="X15">
        <f>IF(COUNT(C15:E15)&lt;1,0,IF(COUNT($C$6:E15)&gt;9,E15+N15,0))</f>
        <v>228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179</v>
      </c>
      <c r="D16">
        <v>127</v>
      </c>
      <c r="E16">
        <v>104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410</v>
      </c>
      <c r="I16">
        <f t="shared" si="5"/>
        <v>136</v>
      </c>
      <c r="J16">
        <f>_xlfn.IFS(SUM(C16:E16)&lt;1,"",SUM(C16:E16)&gt;=1,SUM($C$6:E16))</f>
        <v>4280</v>
      </c>
      <c r="K16">
        <f>_xlfn.IFS(COUNT(C16:E16)&lt;1,"",COUNT($C$6:E16)&gt;=1,COUNT($C$6:E16))</f>
        <v>33</v>
      </c>
      <c r="L16">
        <f>_xlfn.IFS(COUNT(C16:E16)&lt;1,"",AND(COUNT($C$6:E16)&lt;=9,$C$4&gt;1),$C$4,COUNT(C16:E16)&gt;=1,M16)</f>
        <v>129</v>
      </c>
      <c r="M16">
        <f>IF(COUNT($C$6:E16)&gt;=1,TRUNC(SUM($C$6:E16)/COUNT($C$6:E16)),0)</f>
        <v>129</v>
      </c>
      <c r="N16">
        <f>IF(COUNT($C$6:E16)&lt;=6,0,TRUNC((230-M15)*0.9))</f>
        <v>90</v>
      </c>
      <c r="O16">
        <f>_xlfn.IFS(SUM(C16:E16)&lt;1,"",COUNT($C$6:E16)&gt;9,TRUNC((230-M15)*(0.9)),COUNT($C$6:E16)&lt;=9,0)</f>
        <v>90</v>
      </c>
      <c r="P16">
        <f>_xlfn.IFS(SUM(C16:E16)&lt;1,"",COUNT($C$6:E16)&gt;9,N16*3+H16,COUNT($C$6:E16)&lt;=9,0)</f>
        <v>680</v>
      </c>
      <c r="Q16" t="str">
        <f t="shared" si="1"/>
        <v xml:space="preserve"> </v>
      </c>
      <c r="R16">
        <f t="shared" si="2"/>
        <v>179</v>
      </c>
      <c r="S16" t="str">
        <f>IF(COUNT($C$6:E16)&gt;9,IF(P16=MAX($P$6:$P$35),P16," "),"")</f>
        <v xml:space="preserve"> </v>
      </c>
      <c r="T16">
        <f t="shared" si="3"/>
        <v>269</v>
      </c>
      <c r="V16">
        <f>IF(COUNT(C16:E16)&lt;1,0,IF(COUNT($C$6:E16)&gt;9,C16+N16,0))</f>
        <v>269</v>
      </c>
      <c r="W16">
        <f>IF(COUNT(C16:E16)&lt;1,0,IF(COUNT($C$6:E16)&gt;9,D16+N16,0))</f>
        <v>217</v>
      </c>
      <c r="X16">
        <f>IF(COUNT(C16:E16)&lt;1,0,IF(COUNT($C$6:E16)&gt;9,E16+N16,0))</f>
        <v>194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92</v>
      </c>
      <c r="D17">
        <v>124</v>
      </c>
      <c r="E17">
        <v>129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345</v>
      </c>
      <c r="I17">
        <f t="shared" si="5"/>
        <v>115</v>
      </c>
      <c r="J17">
        <f>_xlfn.IFS(SUM(C17:E17)&lt;1,"",SUM(C17:E17)&gt;=1,SUM($C$6:E17))</f>
        <v>4625</v>
      </c>
      <c r="K17">
        <f>_xlfn.IFS(COUNT(C17:E17)&lt;1,"",COUNT($C$6:E17)&gt;=1,COUNT($C$6:E17))</f>
        <v>36</v>
      </c>
      <c r="L17">
        <f>_xlfn.IFS(COUNT(C17:E17)&lt;1,"",AND(COUNT($C$6:E17)&lt;=9,$C$4&gt;1),$C$4,COUNT(C17:E17)&gt;=1,M17)</f>
        <v>128</v>
      </c>
      <c r="M17">
        <f>IF(COUNT($C$6:E17)&gt;=1,TRUNC(SUM($C$6:E17)/COUNT($C$6:E17)),0)</f>
        <v>128</v>
      </c>
      <c r="N17">
        <f>IF(COUNT($C$6:E17)&lt;=6,0,TRUNC((230-M16)*0.9))</f>
        <v>90</v>
      </c>
      <c r="O17">
        <f>_xlfn.IFS(SUM(C17:E17)&lt;1,"",COUNT($C$6:E17)&gt;9,TRUNC((230-M16)*(0.9)),COUNT($C$6:E17)&lt;=9,0)</f>
        <v>90</v>
      </c>
      <c r="P17">
        <f>_xlfn.IFS(SUM(C17:E17)&lt;1,"",COUNT($C$6:E17)&gt;9,N17*3+H17,COUNT($C$6:E17)&lt;=9,0)</f>
        <v>615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182</v>
      </c>
      <c r="W17">
        <f>IF(COUNT(C17:E17)&lt;1,0,IF(COUNT($C$6:E17)&gt;9,D17+N17,0))</f>
        <v>214</v>
      </c>
      <c r="X17">
        <f>IF(COUNT(C17:E17)&lt;1,0,IF(COUNT($C$6:E17)&gt;9,E17+N17,0))</f>
        <v>219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149</v>
      </c>
      <c r="D18">
        <v>132</v>
      </c>
      <c r="E18">
        <v>144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425</v>
      </c>
      <c r="I18">
        <f t="shared" si="5"/>
        <v>141</v>
      </c>
      <c r="J18">
        <f>_xlfn.IFS(SUM(C18:E18)&lt;1,"",SUM(C18:E18)&gt;=1,SUM($C$6:E18))</f>
        <v>5050</v>
      </c>
      <c r="K18">
        <f>_xlfn.IFS(COUNT(C18:E18)&lt;1,"",COUNT($C$6:E18)&gt;=1,COUNT($C$6:E18))</f>
        <v>39</v>
      </c>
      <c r="L18">
        <f>_xlfn.IFS(COUNT(C18:E18)&lt;1,"",AND(COUNT($C$6:E18)&lt;=9,$C$4&gt;1),$C$4,COUNT(C18:E18)&gt;=1,M18)</f>
        <v>129</v>
      </c>
      <c r="M18">
        <f>IF(COUNT($C$6:E18)&gt;=1,TRUNC(SUM($C$6:E18)/COUNT($C$6:E18)),0)</f>
        <v>129</v>
      </c>
      <c r="N18">
        <f>IF(COUNT($C$6:E18)&lt;=6,0,TRUNC((230-M17)*0.9))</f>
        <v>91</v>
      </c>
      <c r="O18">
        <f>_xlfn.IFS(SUM(C18:E18)&lt;1,"",COUNT($C$6:E18)&gt;9,TRUNC((230-M17)*(0.9)),COUNT($C$6:E18)&lt;=9,0)</f>
        <v>91</v>
      </c>
      <c r="P18">
        <f>_xlfn.IFS(SUM(C18:E18)&lt;1,"",COUNT($C$6:E18)&gt;9,N18*3+H18,COUNT($C$6:E18)&lt;=9,0)</f>
        <v>698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240</v>
      </c>
      <c r="W18">
        <f>IF(COUNT(C18:E18)&lt;1,0,IF(COUNT($C$6:E18)&gt;9,D18+N18,0))</f>
        <v>223</v>
      </c>
      <c r="X18">
        <f>IF(COUNT(C18:E18)&lt;1,0,IF(COUNT($C$6:E18)&gt;9,E18+N18,0))</f>
        <v>235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135</v>
      </c>
      <c r="D19">
        <v>154</v>
      </c>
      <c r="E19">
        <v>150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439</v>
      </c>
      <c r="I19">
        <f t="shared" si="5"/>
        <v>146</v>
      </c>
      <c r="J19">
        <f>_xlfn.IFS(SUM(C19:E19)&lt;1,"",SUM(C19:E19)&gt;=1,SUM($C$6:E19))</f>
        <v>5489</v>
      </c>
      <c r="K19">
        <f>_xlfn.IFS(COUNT(C19:E19)&lt;1,"",COUNT($C$6:E19)&gt;=1,COUNT($C$6:E19))</f>
        <v>42</v>
      </c>
      <c r="L19">
        <f>_xlfn.IFS(COUNT(C19:E19)&lt;1,"",AND(COUNT($C$6:E19)&lt;=9,$C$4&gt;1),$C$4,COUNT(C19:E19)&gt;=1,M19)</f>
        <v>130</v>
      </c>
      <c r="M19">
        <f>IF(COUNT($C$6:E19)&gt;=1,TRUNC(SUM($C$6:E19)/COUNT($C$6:E19)),0)</f>
        <v>130</v>
      </c>
      <c r="N19">
        <f>IF(COUNT($C$6:E19)&lt;=6,0,TRUNC((230-M18)*0.9))</f>
        <v>90</v>
      </c>
      <c r="O19">
        <f>_xlfn.IFS(SUM(C19:E19)&lt;1,"",COUNT($C$6:E19)&gt;9,TRUNC((230-M18)*(0.9)),COUNT($C$6:E19)&lt;=9,0)</f>
        <v>90</v>
      </c>
      <c r="P19">
        <f>_xlfn.IFS(SUM(C19:E19)&lt;1,"",COUNT($C$6:E19)&gt;9,N19*3+H19,COUNT($C$6:E19)&lt;=9,0)</f>
        <v>709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225</v>
      </c>
      <c r="W19">
        <f>IF(COUNT(C19:E19)&lt;1,0,IF(COUNT($C$6:E19)&gt;9,D19+N19,0))</f>
        <v>244</v>
      </c>
      <c r="X19">
        <f>IF(COUNT(C19:E19)&lt;1,0,IF(COUNT($C$6:E19)&gt;9,E19+N19,0))</f>
        <v>240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137</v>
      </c>
      <c r="D20">
        <v>159</v>
      </c>
      <c r="E20">
        <v>134</v>
      </c>
      <c r="F20" t="str">
        <f>IF(COUNT(C20:E20)&lt;1," ",IF(AND(C20&gt;M19,D20&gt;M19,E20&gt;M19,COUNT($C$6:E19)&gt;=12),"*"," "))</f>
        <v>*</v>
      </c>
      <c r="G20" t="str">
        <f>IF(COUNT(C20:E20)&lt;1," ",IF(AND(C20&gt;M18,D20&gt;M18,E20&gt;M18,COUNT($C$6:E18)&gt;=12),"*"," "))</f>
        <v>*</v>
      </c>
      <c r="H20">
        <f t="shared" si="0"/>
        <v>430</v>
      </c>
      <c r="I20">
        <f t="shared" si="5"/>
        <v>143</v>
      </c>
      <c r="J20">
        <f>_xlfn.IFS(SUM(C20:E20)&lt;1,"",SUM(C20:E20)&gt;=1,SUM($C$6:E20))</f>
        <v>5919</v>
      </c>
      <c r="K20">
        <f>_xlfn.IFS(COUNT(C20:E20)&lt;1,"",COUNT($C$6:E20)&gt;=1,COUNT($C$6:E20))</f>
        <v>45</v>
      </c>
      <c r="L20">
        <f>_xlfn.IFS(COUNT(C20:E20)&lt;1,"",AND(COUNT($C$6:E20)&lt;=9,$C$4&gt;1),$C$4,COUNT(C20:E20)&gt;=1,M20)</f>
        <v>131</v>
      </c>
      <c r="M20">
        <f>IF(COUNT($C$6:E20)&gt;=1,TRUNC(SUM($C$6:E20)/COUNT($C$6:E20)),0)</f>
        <v>131</v>
      </c>
      <c r="N20">
        <f>IF(COUNT($C$6:E20)&lt;=6,0,TRUNC((230-M19)*0.9))</f>
        <v>90</v>
      </c>
      <c r="O20">
        <f>_xlfn.IFS(SUM(C20:E20)&lt;1,"",COUNT($C$6:E20)&gt;9,TRUNC((230-M19)*(0.9)),COUNT($C$6:E20)&lt;=9,0)</f>
        <v>90</v>
      </c>
      <c r="P20">
        <f>_xlfn.IFS(SUM(C20:E20)&lt;1,"",COUNT($C$6:E20)&gt;9,N20*3+H20,COUNT($C$6:E20)&lt;=9,0)</f>
        <v>700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227</v>
      </c>
      <c r="W20">
        <f>IF(COUNT(C20:E20)&lt;1,0,IF(COUNT($C$6:E20)&gt;9,D20+N20,0))</f>
        <v>249</v>
      </c>
      <c r="X20">
        <f>IF(COUNT(C20:E20)&lt;1,0,IF(COUNT($C$6:E20)&gt;9,E20+N20,0))</f>
        <v>224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123</v>
      </c>
      <c r="D21">
        <v>123</v>
      </c>
      <c r="E21">
        <v>161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407</v>
      </c>
      <c r="I21">
        <f t="shared" si="5"/>
        <v>135</v>
      </c>
      <c r="J21">
        <f>_xlfn.IFS(SUM(C21:E21)&lt;1,"",SUM(C21:E21)&gt;=1,SUM($C$6:E21))</f>
        <v>6326</v>
      </c>
      <c r="K21">
        <f>_xlfn.IFS(COUNT(C21:E21)&lt;1,"",COUNT($C$6:E21)&gt;=1,COUNT($C$6:E21))</f>
        <v>48</v>
      </c>
      <c r="L21">
        <f>_xlfn.IFS(COUNT(C21:E21)&lt;1,"",AND(COUNT($C$6:E21)&lt;=9,$C$4&gt;1),$C$4,COUNT(C21:E21)&gt;=1,M21)</f>
        <v>131</v>
      </c>
      <c r="M21">
        <f>IF(COUNT($C$6:E21)&gt;=1,TRUNC(SUM($C$6:E21)/COUNT($C$6:E21)),0)</f>
        <v>131</v>
      </c>
      <c r="N21">
        <f>IF(COUNT($C$6:E21)&lt;=6,0,TRUNC((230-M20)*0.9))</f>
        <v>89</v>
      </c>
      <c r="O21">
        <f>_xlfn.IFS(SUM(C21:E21)&lt;1,"",COUNT($C$6:E21)&gt;9,TRUNC((230-M20)*(0.9)),COUNT($C$6:E21)&lt;=9,0)</f>
        <v>89</v>
      </c>
      <c r="P21">
        <f>_xlfn.IFS(SUM(C21:E21)&lt;1,"",COUNT($C$6:E21)&gt;9,N21*3+H21,COUNT($C$6:E21)&lt;=9,0)</f>
        <v>674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212</v>
      </c>
      <c r="W21">
        <f>IF(COUNT(C21:E21)&lt;1,0,IF(COUNT($C$6:E21)&gt;9,D21+N21,0))</f>
        <v>212</v>
      </c>
      <c r="X21">
        <f>IF(COUNT(C21:E21)&lt;1,0,IF(COUNT($C$6:E21)&gt;9,E21+N21,0))</f>
        <v>250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124</v>
      </c>
      <c r="D22">
        <v>152</v>
      </c>
      <c r="E22">
        <v>152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428</v>
      </c>
      <c r="I22">
        <f t="shared" si="5"/>
        <v>142</v>
      </c>
      <c r="J22">
        <f>_xlfn.IFS(SUM(C22:E22)&lt;1,"",SUM(C22:E22)&gt;=1,SUM($C$6:E22))</f>
        <v>6754</v>
      </c>
      <c r="K22">
        <f>_xlfn.IFS(COUNT(C22:E22)&lt;1,"",COUNT($C$6:E22)&gt;=1,COUNT($C$6:E22))</f>
        <v>51</v>
      </c>
      <c r="L22">
        <f>_xlfn.IFS(COUNT(C22:E22)&lt;1,"",AND(COUNT($C$6:E22)&lt;=9,$C$4&gt;1),$C$4,COUNT(C22:E22)&gt;=1,M22)</f>
        <v>132</v>
      </c>
      <c r="M22">
        <f>IF(COUNT($C$6:E22)&gt;=1,TRUNC(SUM($C$6:E22)/COUNT($C$6:E22)),0)</f>
        <v>132</v>
      </c>
      <c r="N22">
        <f>IF(COUNT($C$6:E22)&lt;=6,0,TRUNC((230-M21)*0.9))</f>
        <v>89</v>
      </c>
      <c r="O22">
        <f>_xlfn.IFS(SUM(C22:E22)&lt;1,"",COUNT($C$6:E22)&gt;9,TRUNC((230-M21)*(0.9)),COUNT($C$6:E22)&lt;=9,0)</f>
        <v>89</v>
      </c>
      <c r="P22">
        <f>_xlfn.IFS(SUM(C22:E22)&lt;1,"",COUNT($C$6:E22)&gt;9,N22*3+H22,COUNT($C$6:E22)&lt;=9,0)</f>
        <v>695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213</v>
      </c>
      <c r="W22">
        <f>IF(COUNT(C22:E22)&lt;1,0,IF(COUNT($C$6:E22)&gt;9,D22+N22,0))</f>
        <v>241</v>
      </c>
      <c r="X22">
        <f>IF(COUNT(C22:E22)&lt;1,0,IF(COUNT($C$6:E22)&gt;9,E22+N22,0))</f>
        <v>241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137</v>
      </c>
      <c r="D23">
        <v>134</v>
      </c>
      <c r="E23">
        <v>133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404</v>
      </c>
      <c r="I23">
        <f t="shared" si="5"/>
        <v>134</v>
      </c>
      <c r="J23">
        <f>_xlfn.IFS(SUM(C23:E23)&lt;1,"",SUM(C23:E23)&gt;=1,SUM($C$6:E23))</f>
        <v>7158</v>
      </c>
      <c r="K23">
        <f>_xlfn.IFS(COUNT(C23:E23)&lt;1,"",COUNT($C$6:E23)&gt;=1,COUNT($C$6:E23))</f>
        <v>54</v>
      </c>
      <c r="L23">
        <f>_xlfn.IFS(COUNT(C23:E23)&lt;1,"",AND(COUNT($C$6:E23)&lt;=9,$C$4&gt;1),$C$4,COUNT(C23:E23)&gt;=1,M23)</f>
        <v>132</v>
      </c>
      <c r="M23">
        <f>IF(COUNT($C$6:E23)&gt;=1,TRUNC(SUM($C$6:E23)/COUNT($C$6:E23)),0)</f>
        <v>132</v>
      </c>
      <c r="N23">
        <f>IF(COUNT($C$6:E23)&lt;=6,0,TRUNC((230-M22)*0.9))</f>
        <v>88</v>
      </c>
      <c r="O23">
        <f>_xlfn.IFS(SUM(C23:E23)&lt;1,"",COUNT($C$6:E23)&gt;9,TRUNC((230-M22)*(0.9)),COUNT($C$6:E23)&lt;=9,0)</f>
        <v>88</v>
      </c>
      <c r="P23">
        <f>_xlfn.IFS(SUM(C23:E23)&lt;1,"",COUNT($C$6:E23)&gt;9,N23*3+H23,COUNT($C$6:E23)&lt;=9,0)</f>
        <v>668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225</v>
      </c>
      <c r="W23">
        <f>IF(COUNT(C23:E23)&lt;1,0,IF(COUNT($C$6:E23)&gt;9,D23+N23,0))</f>
        <v>222</v>
      </c>
      <c r="X23">
        <f>IF(COUNT(C23:E23)&lt;1,0,IF(COUNT($C$6:E23)&gt;9,E23+N23,0))</f>
        <v>221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112</v>
      </c>
      <c r="D24">
        <v>139</v>
      </c>
      <c r="E24">
        <v>125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376</v>
      </c>
      <c r="I24">
        <f t="shared" si="5"/>
        <v>125</v>
      </c>
      <c r="J24">
        <f>_xlfn.IFS(SUM(C24:E24)&lt;1,"",SUM(C24:E24)&gt;=1,SUM($C$6:E24))</f>
        <v>7534</v>
      </c>
      <c r="K24">
        <f>_xlfn.IFS(COUNT(C24:E24)&lt;1,"",COUNT($C$6:E24)&gt;=1,COUNT($C$6:E24))</f>
        <v>57</v>
      </c>
      <c r="L24">
        <f>_xlfn.IFS(COUNT(C24:E24)&lt;1,"",AND(COUNT($C$6:E24)&lt;=9,$C$4&gt;1),$C$4,COUNT(C24:E24)&gt;=1,M24)</f>
        <v>132</v>
      </c>
      <c r="M24">
        <f>IF(COUNT($C$6:E24)&gt;=1,TRUNC(SUM($C$6:E24)/COUNT($C$6:E24)),0)</f>
        <v>132</v>
      </c>
      <c r="N24">
        <f>IF(COUNT($C$6:E24)&lt;=6,0,TRUNC((230-M23)*0.9))</f>
        <v>88</v>
      </c>
      <c r="O24">
        <f>_xlfn.IFS(SUM(C24:E24)&lt;1,"",COUNT($C$6:E24)&gt;9,TRUNC((230-M23)*(0.9)),COUNT($C$6:E24)&lt;=9,0)</f>
        <v>88</v>
      </c>
      <c r="P24">
        <f>_xlfn.IFS(SUM(C24:E24)&lt;1,"",COUNT($C$6:E24)&gt;9,N24*3+H24,COUNT($C$6:E24)&lt;=9,0)</f>
        <v>640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200</v>
      </c>
      <c r="W24">
        <f>IF(COUNT(C24:E24)&lt;1,0,IF(COUNT($C$6:E24)&gt;9,D24+N24,0))</f>
        <v>227</v>
      </c>
      <c r="X24">
        <f>IF(COUNT(C24:E24)&lt;1,0,IF(COUNT($C$6:E24)&gt;9,E24+N24,0))</f>
        <v>213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122</v>
      </c>
      <c r="D25">
        <v>169</v>
      </c>
      <c r="E25">
        <v>150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441</v>
      </c>
      <c r="I25">
        <f t="shared" si="5"/>
        <v>147</v>
      </c>
      <c r="J25">
        <f>_xlfn.IFS(SUM(C25:E25)&lt;1,"",SUM(C25:E25)&gt;=1,SUM($C$6:E25))</f>
        <v>7975</v>
      </c>
      <c r="K25">
        <f>_xlfn.IFS(COUNT(C25:E25)&lt;1,"",COUNT($C$6:E25)&gt;=1,COUNT($C$6:E25))</f>
        <v>60</v>
      </c>
      <c r="L25">
        <f>_xlfn.IFS(COUNT(C25:E25)&lt;1,"",AND(COUNT($C$6:E25)&lt;=9,$C$4&gt;1),$C$4,COUNT(C25:E25)&gt;=1,M25)</f>
        <v>132</v>
      </c>
      <c r="M25">
        <f>IF(COUNT($C$6:E25)&gt;=1,TRUNC(SUM($C$6:E25)/COUNT($C$6:E25)),0)</f>
        <v>132</v>
      </c>
      <c r="N25">
        <f>IF(COUNT($C$6:E25)&lt;=6,0,TRUNC((230-M24)*0.9))</f>
        <v>88</v>
      </c>
      <c r="O25">
        <f>_xlfn.IFS(SUM(C25:E25)&lt;1,"",COUNT($C$6:E25)&gt;9,TRUNC((230-M24)*(0.9)),COUNT($C$6:E25)&lt;=9,0)</f>
        <v>88</v>
      </c>
      <c r="P25">
        <f>_xlfn.IFS(SUM(C25:E25)&lt;1,"",COUNT($C$6:E25)&gt;9,N25*3+H25,COUNT($C$6:E25)&lt;=9,0)</f>
        <v>705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210</v>
      </c>
      <c r="W25">
        <f>IF(COUNT(C25:E25)&lt;1,0,IF(COUNT($C$6:E25)&gt;9,D25+N25,0))</f>
        <v>257</v>
      </c>
      <c r="X25">
        <f>IF(COUNT(C25:E25)&lt;1,0,IF(COUNT($C$6:E25)&gt;9,E25+N25,0))</f>
        <v>238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133</v>
      </c>
      <c r="D26">
        <v>125</v>
      </c>
      <c r="E26">
        <v>125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383</v>
      </c>
      <c r="I26">
        <f t="shared" si="5"/>
        <v>127</v>
      </c>
      <c r="J26">
        <f>_xlfn.IFS(SUM(C26:E26)&lt;1,"",SUM(C26:E26)&gt;=1,SUM($C$6:E26))</f>
        <v>8358</v>
      </c>
      <c r="K26">
        <f>_xlfn.IFS(COUNT(C26:E26)&lt;1,"",COUNT($C$6:E26)&gt;=1,COUNT($C$6:E26))</f>
        <v>63</v>
      </c>
      <c r="L26">
        <f>_xlfn.IFS(COUNT(C26:E26)&lt;1,"",AND(COUNT($C$6:E26)&lt;=9,$C$4&gt;1),$C$4,COUNT(C26:E26)&gt;=1,M26)</f>
        <v>132</v>
      </c>
      <c r="M26">
        <f>IF(COUNT($C$6:E26)&gt;=1,TRUNC(SUM($C$6:E26)/COUNT($C$6:E26)),0)</f>
        <v>132</v>
      </c>
      <c r="N26">
        <f>IF(COUNT($C$6:E26)&lt;=6,0,TRUNC((230-M25)*0.9))</f>
        <v>88</v>
      </c>
      <c r="O26">
        <f>_xlfn.IFS(SUM(C26:E26)&lt;1,"",COUNT($C$6:E26)&gt;9,TRUNC((230-M25)*(0.9)),COUNT($C$6:E26)&lt;=9,0)</f>
        <v>88</v>
      </c>
      <c r="P26">
        <f>_xlfn.IFS(SUM(C26:E26)&lt;1,"",COUNT($C$6:E26)&gt;9,N26*3+H26,COUNT($C$6:E26)&lt;=9,0)</f>
        <v>647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221</v>
      </c>
      <c r="W26">
        <f>IF(COUNT(C26:E26)&lt;1,0,IF(COUNT($C$6:E26)&gt;9,D26+N26,0))</f>
        <v>213</v>
      </c>
      <c r="X26">
        <f>IF(COUNT(C26:E26)&lt;1,0,IF(COUNT($C$6:E26)&gt;9,E26+N26,0))</f>
        <v>213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138</v>
      </c>
      <c r="D27">
        <v>111</v>
      </c>
      <c r="E27">
        <v>146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395</v>
      </c>
      <c r="I27">
        <f t="shared" si="5"/>
        <v>131</v>
      </c>
      <c r="J27">
        <f>_xlfn.IFS(SUM(C27:E27)&lt;1,"",SUM(C27:E27)&gt;=1,SUM($C$6:E27))</f>
        <v>8753</v>
      </c>
      <c r="K27">
        <f>_xlfn.IFS(COUNT(C27:E27)&lt;1,"",COUNT($C$6:E27)&gt;=1,COUNT($C$6:E27))</f>
        <v>66</v>
      </c>
      <c r="L27">
        <f>_xlfn.IFS(COUNT(C27:E27)&lt;1,"",AND(COUNT($C$6:E27)&lt;=9,$C$4&gt;1),$C$4,COUNT(C27:E27)&gt;=1,M27)</f>
        <v>132</v>
      </c>
      <c r="M27">
        <f>IF(COUNT($C$6:E27)&gt;=1,TRUNC(SUM($C$6:E27)/COUNT($C$6:E27)),0)</f>
        <v>132</v>
      </c>
      <c r="N27">
        <f>IF(COUNT($C$6:E27)&lt;=6,0,TRUNC((230-M26)*0.9))</f>
        <v>88</v>
      </c>
      <c r="O27">
        <f>_xlfn.IFS(SUM(C27:E27)&lt;1,"",COUNT($C$6:E27)&gt;9,TRUNC((230-M26)*(0.9)),COUNT($C$6:E27)&lt;=9,0)</f>
        <v>88</v>
      </c>
      <c r="P27">
        <f>_xlfn.IFS(SUM(C27:E27)&lt;1,"",COUNT($C$6:E27)&gt;9,N27*3+H27,COUNT($C$6:E27)&lt;=9,0)</f>
        <v>659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226</v>
      </c>
      <c r="W27">
        <f>IF(COUNT(C27:E27)&lt;1,0,IF(COUNT($C$6:E27)&gt;9,D27+N27,0))</f>
        <v>199</v>
      </c>
      <c r="X27">
        <f>IF(COUNT(C27:E27)&lt;1,0,IF(COUNT($C$6:E27)&gt;9,E27+N27,0))</f>
        <v>234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144</v>
      </c>
      <c r="D28">
        <v>165</v>
      </c>
      <c r="E28">
        <v>112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421</v>
      </c>
      <c r="I28">
        <f t="shared" si="5"/>
        <v>140</v>
      </c>
      <c r="J28">
        <f>_xlfn.IFS(SUM(C28:E28)&lt;1,"",SUM(C28:E28)&gt;=1,SUM($C$6:E28))</f>
        <v>9174</v>
      </c>
      <c r="K28">
        <f>_xlfn.IFS(COUNT(C28:E28)&lt;1,"",COUNT($C$6:E28)&gt;=1,COUNT($C$6:E28))</f>
        <v>69</v>
      </c>
      <c r="L28">
        <f>_xlfn.IFS(COUNT(C28:E28)&lt;1,"",AND(COUNT($C$6:E28)&lt;=9,$C$4&gt;1),$C$4,COUNT(C28:E28)&gt;=1,M28)</f>
        <v>132</v>
      </c>
      <c r="M28">
        <f>IF(COUNT($C$6:E28)&gt;=1,TRUNC(SUM($C$6:E28)/COUNT($C$6:E28)),0)</f>
        <v>132</v>
      </c>
      <c r="N28">
        <f>IF(COUNT($C$6:E28)&lt;=6,0,TRUNC((230-M27)*0.9))</f>
        <v>88</v>
      </c>
      <c r="O28">
        <f>_xlfn.IFS(SUM(C28:E28)&lt;1,"",COUNT($C$6:E28)&gt;9,TRUNC((230-M27)*(0.9)),COUNT($C$6:E28)&lt;=9,0)</f>
        <v>88</v>
      </c>
      <c r="P28">
        <f>_xlfn.IFS(SUM(C28:E28)&lt;1,"",COUNT($C$6:E28)&gt;9,N28*3+H28,COUNT($C$6:E28)&lt;=9,0)</f>
        <v>685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232</v>
      </c>
      <c r="W28">
        <f>IF(COUNT(C28:E28)&lt;1,0,IF(COUNT($C$6:E28)&gt;9,D28+N28,0))</f>
        <v>253</v>
      </c>
      <c r="X28">
        <f>IF(COUNT(C28:E28)&lt;1,0,IF(COUNT($C$6:E28)&gt;9,E28+N28,0))</f>
        <v>200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136</v>
      </c>
      <c r="D29">
        <v>148</v>
      </c>
      <c r="E29">
        <v>107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391</v>
      </c>
      <c r="I29">
        <f t="shared" si="5"/>
        <v>130</v>
      </c>
      <c r="J29">
        <f>_xlfn.IFS(SUM(C29:E29)&lt;1,"",SUM(C29:E29)&gt;=1,SUM($C$6:E29))</f>
        <v>9565</v>
      </c>
      <c r="K29">
        <f>_xlfn.IFS(COUNT(C29:E29)&lt;1,"",COUNT($C$6:E29)&gt;=1,COUNT($C$6:E29))</f>
        <v>72</v>
      </c>
      <c r="L29">
        <f>_xlfn.IFS(COUNT(C29:E29)&lt;1,"",AND(COUNT($C$6:E29)&lt;=9,$C$4&gt;1),$C$4,COUNT(C29:E29)&gt;=1,M29)</f>
        <v>132</v>
      </c>
      <c r="M29">
        <f>IF(COUNT($C$6:E29)&gt;=1,TRUNC(SUM($C$6:E29)/COUNT($C$6:E29)),0)</f>
        <v>132</v>
      </c>
      <c r="N29">
        <f>IF(COUNT($C$6:E29)&lt;=6,0,TRUNC((230-M28)*0.9))</f>
        <v>88</v>
      </c>
      <c r="O29">
        <f>_xlfn.IFS(SUM(C29:E29)&lt;1,"",COUNT($C$6:E29)&gt;9,TRUNC((230-M28)*(0.9)),COUNT($C$6:E29)&lt;=9,0)</f>
        <v>88</v>
      </c>
      <c r="P29">
        <f>_xlfn.IFS(SUM(C29:E29)&lt;1,"",COUNT($C$6:E29)&gt;9,N29*3+H29,COUNT($C$6:E29)&lt;=9,0)</f>
        <v>655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224</v>
      </c>
      <c r="W29">
        <f>IF(COUNT(C29:E29)&lt;1,0,IF(COUNT($C$6:E29)&gt;9,D29+N29,0))</f>
        <v>236</v>
      </c>
      <c r="X29">
        <f>IF(COUNT(C29:E29)&lt;1,0,IF(COUNT($C$6:E29)&gt;9,E29+N29,0))</f>
        <v>195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127</v>
      </c>
      <c r="D30">
        <v>128</v>
      </c>
      <c r="E30">
        <v>152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407</v>
      </c>
      <c r="I30">
        <f t="shared" si="5"/>
        <v>135</v>
      </c>
      <c r="J30">
        <f>_xlfn.IFS(SUM(C30:E30)&lt;1,"",SUM(C30:E30)&gt;=1,SUM($C$6:E30))</f>
        <v>9972</v>
      </c>
      <c r="K30">
        <f>_xlfn.IFS(COUNT(C30:E30)&lt;1,"",COUNT($C$6:E30)&gt;=1,COUNT($C$6:E30))</f>
        <v>75</v>
      </c>
      <c r="L30">
        <f>_xlfn.IFS(COUNT(C30:E30)&lt;1,"",AND(COUNT($C$6:E30)&lt;=9,$C$4&gt;1),$C$4,COUNT(C30:E30)&gt;=1,M30)</f>
        <v>132</v>
      </c>
      <c r="M30">
        <f>IF(COUNT($C$6:E30)&gt;=1,TRUNC(SUM($C$6:E30)/COUNT($C$6:E30)),0)</f>
        <v>132</v>
      </c>
      <c r="N30">
        <f>IF(COUNT($C$6:E30)&lt;=6,0,TRUNC((230-M29)*0.9))</f>
        <v>88</v>
      </c>
      <c r="O30">
        <f>_xlfn.IFS(SUM(C30:E30)&lt;1,"",COUNT($C$6:E30)&gt;9,TRUNC((230-M29)*(0.9)),COUNT($C$6:E30)&lt;=9,0)</f>
        <v>88</v>
      </c>
      <c r="P30">
        <f>_xlfn.IFS(SUM(C30:E30)&lt;1,"",COUNT($C$6:E30)&gt;9,N30*3+H30,COUNT($C$6:E30)&lt;=9,0)</f>
        <v>671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215</v>
      </c>
      <c r="W30">
        <f>IF(COUNT(C30:E30)&lt;1,0,IF(COUNT($C$6:E30)&gt;9,D30+N30,0))</f>
        <v>216</v>
      </c>
      <c r="X30">
        <f>IF(COUNT(C30:E30)&lt;1,0,IF(COUNT($C$6:E30)&gt;9,E30+N30,0))</f>
        <v>240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138</v>
      </c>
      <c r="D31">
        <v>134</v>
      </c>
      <c r="E31">
        <v>148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420</v>
      </c>
      <c r="I31">
        <f t="shared" si="5"/>
        <v>140</v>
      </c>
      <c r="J31">
        <f>_xlfn.IFS(SUM(C31:E31)&lt;1,"",SUM(C31:E31)&gt;=1,SUM($C$6:E31))</f>
        <v>10392</v>
      </c>
      <c r="K31">
        <f>_xlfn.IFS(COUNT(C31:E31)&lt;1,"",COUNT($C$6:E31)&gt;=1,COUNT($C$6:E31))</f>
        <v>78</v>
      </c>
      <c r="L31">
        <f>_xlfn.IFS(COUNT(C31:E31)&lt;1,"",AND(COUNT($C$6:E31)&lt;=9,$C$4&gt;1),$C$4,COUNT(C31:E31)&gt;=1,M31)</f>
        <v>133</v>
      </c>
      <c r="M31">
        <f>IF(COUNT($C$6:E31)&gt;=1,TRUNC(SUM($C$6:E31)/COUNT($C$6:E31)),0)</f>
        <v>133</v>
      </c>
      <c r="N31">
        <f>IF(COUNT($C$6:E31)&lt;=6,0,TRUNC((230-M30)*0.9))</f>
        <v>88</v>
      </c>
      <c r="O31">
        <f>_xlfn.IFS(SUM(C31:E31)&lt;1,"",COUNT($C$6:E31)&gt;9,TRUNC((230-M30)*(0.9)),COUNT($C$6:E31)&lt;=9,0)</f>
        <v>88</v>
      </c>
      <c r="P31">
        <f>_xlfn.IFS(SUM(C31:E31)&lt;1,"",COUNT($C$6:E31)&gt;9,N31*3+H31,COUNT($C$6:E31)&lt;=9,0)</f>
        <v>684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226</v>
      </c>
      <c r="W31">
        <f>IF(COUNT(C31:E31)&lt;1,0,IF(COUNT($C$6:E31)&gt;9,D31+N31,0))</f>
        <v>222</v>
      </c>
      <c r="X31">
        <f>IF(COUNT(C31:E31)&lt;1,0,IF(COUNT($C$6:E31)&gt;9,E31+N31,0))</f>
        <v>236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117</v>
      </c>
      <c r="D32">
        <v>167</v>
      </c>
      <c r="E32">
        <v>147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431</v>
      </c>
      <c r="I32">
        <f t="shared" si="5"/>
        <v>143</v>
      </c>
      <c r="J32">
        <f>_xlfn.IFS(SUM(C32:E32)&lt;1,"",SUM(C32:E32)&gt;=1,SUM($C$6:E32))</f>
        <v>10823</v>
      </c>
      <c r="K32">
        <f>_xlfn.IFS(COUNT(C32:E32)&lt;1,"",COUNT($C$6:E32)&gt;=1,COUNT($C$6:E32))</f>
        <v>81</v>
      </c>
      <c r="L32">
        <f>_xlfn.IFS(COUNT(C32:E32)&lt;1,"",AND(COUNT($C$6:E32)&lt;=9,$C$4&gt;1),$C$4,COUNT(C32:E32)&gt;=1,M32)</f>
        <v>133</v>
      </c>
      <c r="M32">
        <f>IF(COUNT($C$6:E32)&gt;=1,TRUNC(SUM($C$6:E32)/COUNT($C$6:E32)),0)</f>
        <v>133</v>
      </c>
      <c r="N32">
        <f>IF(COUNT($C$6:E32)&lt;=6,0,TRUNC((230-M31)*0.9))</f>
        <v>87</v>
      </c>
      <c r="O32">
        <f>_xlfn.IFS(SUM(C32:E32)&lt;1,"",COUNT($C$6:E32)&gt;9,TRUNC((230-M31)*(0.9)),COUNT($C$6:E32)&lt;=9,0)</f>
        <v>87</v>
      </c>
      <c r="P32">
        <f>_xlfn.IFS(SUM(C32:E32)&lt;1,"",COUNT($C$6:E32)&gt;9,N32*3+H32,COUNT($C$6:E32)&lt;=9,0)</f>
        <v>692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204</v>
      </c>
      <c r="W32">
        <f>IF(COUNT(C32:E32)&lt;1,0,IF(COUNT($C$6:E32)&gt;9,D32+N32,0))</f>
        <v>254</v>
      </c>
      <c r="X32">
        <f>IF(COUNT(C32:E32)&lt;1,0,IF(COUNT($C$6:E32)&gt;9,E32+N32,0))</f>
        <v>234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124</v>
      </c>
      <c r="D33">
        <v>121</v>
      </c>
      <c r="E33">
        <v>150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395</v>
      </c>
      <c r="I33">
        <f t="shared" si="5"/>
        <v>131</v>
      </c>
      <c r="J33">
        <f>_xlfn.IFS(SUM(C33:E33)&lt;1,"",SUM(C33:E33)&gt;=1,SUM($C$6:E33))</f>
        <v>11218</v>
      </c>
      <c r="K33">
        <f>_xlfn.IFS(COUNT(C33:E33)&lt;1,"",COUNT($C$6:E33)&gt;=1,COUNT($C$6:E33))</f>
        <v>84</v>
      </c>
      <c r="L33">
        <f>_xlfn.IFS(COUNT(C33:E33)&lt;1,"",AND(COUNT($C$6:E33)&lt;=9,$C$4&gt;1),$C$4,COUNT(C33:E33)&gt;=1,M33)</f>
        <v>133</v>
      </c>
      <c r="M33">
        <f>IF(COUNT($C$6:E33)&gt;=1,TRUNC(SUM($C$6:E33)/COUNT($C$6:E33)),0)</f>
        <v>133</v>
      </c>
      <c r="N33">
        <f>IF(COUNT($C$6:E33)&lt;=6,0,TRUNC((230-M32)*0.9))</f>
        <v>87</v>
      </c>
      <c r="O33">
        <f>_xlfn.IFS(SUM(C33:E33)&lt;1,"",COUNT($C$6:E33)&gt;9,TRUNC((230-M32)*(0.9)),COUNT($C$6:E33)&lt;=9,0)</f>
        <v>87</v>
      </c>
      <c r="P33">
        <f>_xlfn.IFS(SUM(C33:E33)&lt;1,"",COUNT($C$6:E33)&gt;9,N33*3+H33,COUNT($C$6:E33)&lt;=9,0)</f>
        <v>656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211</v>
      </c>
      <c r="W33">
        <f>IF(COUNT(C33:E33)&lt;1,0,IF(COUNT($C$6:E33)&gt;9,D33+N33,0))</f>
        <v>208</v>
      </c>
      <c r="X33">
        <f>IF(COUNT(C33:E33)&lt;1,0,IF(COUNT($C$6:E33)&gt;9,E33+N33,0))</f>
        <v>237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124</v>
      </c>
      <c r="D34">
        <v>121</v>
      </c>
      <c r="E34">
        <v>146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391</v>
      </c>
      <c r="I34">
        <f t="shared" si="5"/>
        <v>130</v>
      </c>
      <c r="J34">
        <f>_xlfn.IFS(SUM(C34:E34)&lt;1,"",SUM(C34:E34)&gt;=1,SUM($C$6:E34))</f>
        <v>11609</v>
      </c>
      <c r="K34">
        <f>_xlfn.IFS(COUNT(C34:E34)&lt;1,"",COUNT($C$6:E34)&gt;=1,COUNT($C$6:E34))</f>
        <v>87</v>
      </c>
      <c r="L34">
        <f>_xlfn.IFS(COUNT(C34:E34)&lt;1,"",AND(COUNT($C$6:E34)&lt;=9,$C$4&gt;1),$C$4,COUNT(C34:E34)&gt;=1,M34)</f>
        <v>133</v>
      </c>
      <c r="M34">
        <f>IF(COUNT($C$6:E34)&gt;=1,TRUNC(SUM($C$6:E34)/COUNT($C$6:E34)),0)</f>
        <v>133</v>
      </c>
      <c r="N34">
        <f>IF(COUNT($C$6:E34)&lt;=6,0,TRUNC((230-M33)*0.9))</f>
        <v>87</v>
      </c>
      <c r="O34">
        <f>_xlfn.IFS(SUM(C34:E34)&lt;1,"",COUNT($C$6:E34)&gt;9,TRUNC((230-M33)*(0.9)),COUNT($C$6:E34)&lt;=9,0)</f>
        <v>87</v>
      </c>
      <c r="P34">
        <f>_xlfn.IFS(SUM(C34:E34)&lt;1,"",COUNT($C$6:E34)&gt;9,N34*3+H34,COUNT($C$6:E34)&lt;=9,0)</f>
        <v>652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211</v>
      </c>
      <c r="W34">
        <f>IF(COUNT(C34:E34)&lt;1,0,IF(COUNT($C$6:E34)&gt;9,D34+N34,0))</f>
        <v>208</v>
      </c>
      <c r="X34">
        <f>IF(COUNT(C34:E34)&lt;1,0,IF(COUNT($C$6:E34)&gt;9,E34+N34,0))</f>
        <v>233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153</v>
      </c>
      <c r="D35">
        <v>152</v>
      </c>
      <c r="E35">
        <v>174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479</v>
      </c>
      <c r="I35">
        <f t="shared" si="5"/>
        <v>159</v>
      </c>
      <c r="J35">
        <f>_xlfn.IFS(SUM(C35:E35)&lt;1,"",SUM(C35:E35)&gt;=1,SUM($C$6:E35))</f>
        <v>12088</v>
      </c>
      <c r="K35">
        <f>_xlfn.IFS(COUNT(C35:E35)&lt;1,"",COUNT($C$6:E35)&gt;=1,COUNT($C$6:E35))</f>
        <v>90</v>
      </c>
      <c r="L35">
        <f>_xlfn.IFS(COUNT(C35:E35)&lt;1,"",AND(COUNT($C$6:E35)&lt;=9,$C$4&gt;1),$C$4,COUNT(C35:E35)&gt;=1,M35)</f>
        <v>134</v>
      </c>
      <c r="M35">
        <f>IF(COUNT($C$6:E35)&gt;=1,TRUNC(SUM($C$6:E35)/COUNT($C$6:E35)),0)</f>
        <v>134</v>
      </c>
      <c r="N35">
        <f>IF(COUNT($C$6:E35)&lt;=6,0,TRUNC((230-M34)*0.9))</f>
        <v>87</v>
      </c>
      <c r="O35">
        <f>_xlfn.IFS(SUM(C35:E35)&lt;1,"",COUNT($C$6:E35)&gt;9,TRUNC((230-M34)*(0.9)),COUNT($C$6:E35)&lt;=9,0)</f>
        <v>87</v>
      </c>
      <c r="P35">
        <f>_xlfn.IFS(SUM(C35:E35)&lt;1,"",COUNT($C$6:E35)&gt;9,N35*3+H35,COUNT($C$6:E35)&lt;=9,0)</f>
        <v>740</v>
      </c>
      <c r="Q35">
        <f t="shared" si="1"/>
        <v>479</v>
      </c>
      <c r="R35" t="str">
        <f t="shared" si="2"/>
        <v xml:space="preserve"> </v>
      </c>
      <c r="S35">
        <f>IF(COUNT($C$6:E35)&gt;9,IF(P35=MAX($P$6:$P$35),P35," "),"")</f>
        <v>740</v>
      </c>
      <c r="T35" t="str">
        <f t="shared" si="3"/>
        <v xml:space="preserve"> </v>
      </c>
      <c r="V35">
        <f>IF(COUNT(C35:E35)&lt;1,0,IF(COUNT($C$6:E35)&gt;9,C35+N35,0))</f>
        <v>240</v>
      </c>
      <c r="W35">
        <f>IF(COUNT(C35:E35)&lt;1,0,IF(COUNT($C$6:E35)&gt;9,D35+N35,0))</f>
        <v>239</v>
      </c>
      <c r="X35">
        <f>IF(COUNT(C35:E35)&lt;1,0,IF(COUNT($C$6:E35)&gt;9,E35+N35,0))</f>
        <v>261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132.83333333333334</v>
      </c>
      <c r="D36" s="2">
        <f>(IF(COUNT(D6:D35)=0," ",(SUM(D6:D35))/COUNT(D6:D35)))</f>
        <v>136.66666666666666</v>
      </c>
      <c r="E36" s="2">
        <f>(IF(COUNT(E6:E35)=0," ",(SUM(E6:E35))/COUNT(E6:E35)))</f>
        <v>133.43333333333334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025F-4F77-4B4B-B8B7-6345F904A857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119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202</v>
      </c>
      <c r="W5">
        <f>MAX(V6:X35)</f>
        <v>284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106</v>
      </c>
      <c r="D7">
        <v>153</v>
      </c>
      <c r="E7">
        <v>137</v>
      </c>
      <c r="H7">
        <f t="shared" si="0"/>
        <v>396</v>
      </c>
      <c r="I7">
        <f t="shared" ref="I7:I35" si="5">IF(COUNT(C7:E7)&lt;1," ",TRUNC(H7/COUNT(C7:E7)))</f>
        <v>132</v>
      </c>
      <c r="J7">
        <f>_xlfn.IFS(SUM(C7:E7)&lt;1,"",SUM(C7:E7)&gt;=1,SUM($C$6:E7))</f>
        <v>396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132</v>
      </c>
      <c r="M7">
        <f>IF(COUNT($C$6:E7)&gt;=1,TRUNC(SUM($C$6:E7)/COUNT($C$6:E7)),0)</f>
        <v>132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102</v>
      </c>
      <c r="D8">
        <v>177</v>
      </c>
      <c r="E8">
        <v>132</v>
      </c>
      <c r="H8">
        <f t="shared" si="0"/>
        <v>411</v>
      </c>
      <c r="I8">
        <f t="shared" si="5"/>
        <v>137</v>
      </c>
      <c r="J8">
        <f>_xlfn.IFS(SUM(C8:E8)&lt;1,"",SUM(C8:E8)&gt;=1,SUM($C$6:E8))</f>
        <v>807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134</v>
      </c>
      <c r="M8">
        <f>IF(COUNT($C$6:E8)&gt;=1,TRUNC(SUM($C$6:E8)/COUNT($C$6:E8)),0)</f>
        <v>134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186</v>
      </c>
      <c r="D9">
        <v>189</v>
      </c>
      <c r="E9">
        <v>160</v>
      </c>
      <c r="H9">
        <f t="shared" si="0"/>
        <v>535</v>
      </c>
      <c r="I9">
        <f t="shared" si="5"/>
        <v>178</v>
      </c>
      <c r="J9">
        <f>_xlfn.IFS(SUM(C9:E9)&lt;1,"",SUM(C9:E9)&gt;=1,SUM($C$6:E9))</f>
        <v>1342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149</v>
      </c>
      <c r="M9">
        <f>IF(COUNT($C$6:E9)&gt;=1,TRUNC(SUM($C$6:E9)/COUNT($C$6:E9)),0)</f>
        <v>149</v>
      </c>
      <c r="N9">
        <f>IF(COUNT($C$6:E9)&lt;=6,0,TRUNC((230-M8)*0.9))</f>
        <v>86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>
        <f t="shared" si="1"/>
        <v>535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149</v>
      </c>
      <c r="N10">
        <f>IF(COUNT($C$6:E10)&lt;=6,0,TRUNC((230-M9)*0.9))</f>
        <v>72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142</v>
      </c>
      <c r="D11">
        <v>138</v>
      </c>
      <c r="E11">
        <v>96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376</v>
      </c>
      <c r="I11">
        <f t="shared" si="5"/>
        <v>125</v>
      </c>
      <c r="J11">
        <f>_xlfn.IFS(SUM(C11:E11)&lt;1,"",SUM(C11:E11)&gt;=1,SUM($C$6:E11))</f>
        <v>1718</v>
      </c>
      <c r="K11">
        <f>_xlfn.IFS(COUNT(C11:E11)&lt;1,"",COUNT($C$6:E11)&gt;=1,COUNT($C$6:E11))</f>
        <v>12</v>
      </c>
      <c r="L11">
        <f>_xlfn.IFS(COUNT(C11:E11)&lt;1,"",AND(COUNT($C$6:E11)&lt;=9,$C$4&gt;1),$C$4,COUNT(C11:E11)&gt;=1,M11)</f>
        <v>143</v>
      </c>
      <c r="M11">
        <f>IF(COUNT($C$6:E11)&gt;=1,TRUNC(SUM($C$6:E11)/COUNT($C$6:E11)),0)</f>
        <v>143</v>
      </c>
      <c r="N11">
        <f>IF(COUNT($C$6:E11)&lt;=6,0,TRUNC((230-M10)*0.9))</f>
        <v>72</v>
      </c>
      <c r="O11">
        <f>_xlfn.IFS(SUM(C11:E11)&lt;1,"",COUNT($C$6:E11)&gt;9,TRUNC((230-M10)*(0.9)),COUNT($C$6:E11)&lt;=9,0)</f>
        <v>72</v>
      </c>
      <c r="P11">
        <f>_xlfn.IFS(SUM(C11:E11)&lt;1,"",COUNT($C$6:E11)&gt;9,N11*3+H11,COUNT($C$6:E11)&lt;=9,0)</f>
        <v>592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214</v>
      </c>
      <c r="W11">
        <f>IF(COUNT(C11:E11)&lt;1,0,IF(COUNT($C$6:E11)&gt;9,D11+N11,0))</f>
        <v>210</v>
      </c>
      <c r="X11">
        <f>IF(COUNT(C11:E11)&lt;1,0,IF(COUNT($C$6:E11)&gt;9,E11+N11,0))</f>
        <v>168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143</v>
      </c>
      <c r="N12">
        <f>IF(COUNT($C$6:E12)&lt;=6,0,TRUNC((230-M11)*0.9))</f>
        <v>78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95</v>
      </c>
      <c r="D13">
        <v>142</v>
      </c>
      <c r="E13">
        <v>121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358</v>
      </c>
      <c r="I13">
        <f t="shared" si="5"/>
        <v>119</v>
      </c>
      <c r="J13">
        <f>_xlfn.IFS(SUM(C13:E13)&lt;1,"",SUM(C13:E13)&gt;=1,SUM($C$6:E13))</f>
        <v>2076</v>
      </c>
      <c r="K13">
        <f>_xlfn.IFS(COUNT(C13:E13)&lt;1,"",COUNT($C$6:E13)&gt;=1,COUNT($C$6:E13))</f>
        <v>15</v>
      </c>
      <c r="L13">
        <f>_xlfn.IFS(COUNT(C13:E13)&lt;1,"",AND(COUNT($C$6:E13)&lt;=9,$C$4&gt;1),$C$4,COUNT(C13:E13)&gt;=1,M13)</f>
        <v>138</v>
      </c>
      <c r="M13">
        <f>IF(COUNT($C$6:E13)&gt;=1,TRUNC(SUM($C$6:E13)/COUNT($C$6:E13)),0)</f>
        <v>138</v>
      </c>
      <c r="N13">
        <f>IF(COUNT($C$6:E13)&lt;=6,0,TRUNC((230-M12)*0.9))</f>
        <v>78</v>
      </c>
      <c r="O13">
        <f>_xlfn.IFS(SUM(C13:E13)&lt;1,"",COUNT($C$6:E13)&gt;9,TRUNC((230-M12)*(0.9)),COUNT($C$6:E13)&lt;=9,0)</f>
        <v>78</v>
      </c>
      <c r="P13">
        <f>_xlfn.IFS(SUM(C13:E13)&lt;1,"",COUNT($C$6:E13)&gt;9,N13*3+H13,COUNT($C$6:E13)&lt;=9,0)</f>
        <v>592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173</v>
      </c>
      <c r="W13">
        <f>IF(COUNT(C13:E13)&lt;1,0,IF(COUNT($C$6:E13)&gt;9,D13+N13,0))</f>
        <v>220</v>
      </c>
      <c r="X13">
        <f>IF(COUNT(C13:E13)&lt;1,0,IF(COUNT($C$6:E13)&gt;9,E13+N13,0))</f>
        <v>199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145</v>
      </c>
      <c r="D14">
        <v>100</v>
      </c>
      <c r="E14">
        <v>150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395</v>
      </c>
      <c r="I14">
        <f t="shared" si="5"/>
        <v>131</v>
      </c>
      <c r="J14">
        <f>_xlfn.IFS(SUM(C14:E14)&lt;1,"",SUM(C14:E14)&gt;=1,SUM($C$6:E14))</f>
        <v>2471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137</v>
      </c>
      <c r="M14">
        <f>IF(COUNT($C$6:E14)&gt;=1,TRUNC(SUM($C$6:E14)/COUNT($C$6:E14)),0)</f>
        <v>137</v>
      </c>
      <c r="N14">
        <f>IF(COUNT($C$6:E14)&lt;=6,0,TRUNC((230-M13)*0.9))</f>
        <v>82</v>
      </c>
      <c r="O14">
        <f>_xlfn.IFS(SUM(C14:E14)&lt;1,"",COUNT($C$6:E14)&gt;9,TRUNC((230-M13)*(0.9)),COUNT($C$6:E14)&lt;=9,0)</f>
        <v>82</v>
      </c>
      <c r="P14">
        <f>_xlfn.IFS(SUM(C14:E14)&lt;1,"",COUNT($C$6:E14)&gt;9,N14*3+H14,COUNT($C$6:E14)&lt;=9,0)</f>
        <v>641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227</v>
      </c>
      <c r="W14">
        <f>IF(COUNT(C14:E14)&lt;1,0,IF(COUNT($C$6:E14)&gt;9,D14+N14,0))</f>
        <v>182</v>
      </c>
      <c r="X14">
        <f>IF(COUNT(C14:E14)&lt;1,0,IF(COUNT($C$6:E14)&gt;9,E14+N14,0))</f>
        <v>232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129</v>
      </c>
      <c r="D15">
        <v>110</v>
      </c>
      <c r="E15">
        <v>179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418</v>
      </c>
      <c r="I15">
        <f t="shared" si="5"/>
        <v>139</v>
      </c>
      <c r="J15">
        <f>_xlfn.IFS(SUM(C15:E15)&lt;1,"",SUM(C15:E15)&gt;=1,SUM($C$6:E15))</f>
        <v>2889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137</v>
      </c>
      <c r="M15">
        <f>IF(COUNT($C$6:E15)&gt;=1,TRUNC(SUM($C$6:E15)/COUNT($C$6:E15)),0)</f>
        <v>137</v>
      </c>
      <c r="N15">
        <f>IF(COUNT($C$6:E15)&lt;=6,0,TRUNC((230-M14)*0.9))</f>
        <v>83</v>
      </c>
      <c r="O15">
        <f>_xlfn.IFS(SUM(C15:E15)&lt;1,"",COUNT($C$6:E15)&gt;9,TRUNC((230-M14)*(0.9)),COUNT($C$6:E15)&lt;=9,0)</f>
        <v>83</v>
      </c>
      <c r="P15">
        <f>_xlfn.IFS(SUM(C15:E15)&lt;1,"",COUNT($C$6:E15)&gt;9,N15*3+H15,COUNT($C$6:E15)&lt;=9,0)</f>
        <v>667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212</v>
      </c>
      <c r="W15">
        <f>IF(COUNT(C15:E15)&lt;1,0,IF(COUNT($C$6:E15)&gt;9,D15+N15,0))</f>
        <v>193</v>
      </c>
      <c r="X15">
        <f>IF(COUNT(C15:E15)&lt;1,0,IF(COUNT($C$6:E15)&gt;9,E15+N15,0))</f>
        <v>262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137</v>
      </c>
      <c r="N16">
        <f>IF(COUNT($C$6:E16)&lt;=6,0,TRUNC((230-M15)*0.9))</f>
        <v>83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96</v>
      </c>
      <c r="D17">
        <v>140</v>
      </c>
      <c r="E17">
        <v>130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366</v>
      </c>
      <c r="I17">
        <f t="shared" si="5"/>
        <v>122</v>
      </c>
      <c r="J17">
        <f>_xlfn.IFS(SUM(C17:E17)&lt;1,"",SUM(C17:E17)&gt;=1,SUM($C$6:E17))</f>
        <v>3255</v>
      </c>
      <c r="K17">
        <f>_xlfn.IFS(COUNT(C17:E17)&lt;1,"",COUNT($C$6:E17)&gt;=1,COUNT($C$6:E17))</f>
        <v>24</v>
      </c>
      <c r="L17">
        <f>_xlfn.IFS(COUNT(C17:E17)&lt;1,"",AND(COUNT($C$6:E17)&lt;=9,$C$4&gt;1),$C$4,COUNT(C17:E17)&gt;=1,M17)</f>
        <v>135</v>
      </c>
      <c r="M17">
        <f>IF(COUNT($C$6:E17)&gt;=1,TRUNC(SUM($C$6:E17)/COUNT($C$6:E17)),0)</f>
        <v>135</v>
      </c>
      <c r="N17">
        <f>IF(COUNT($C$6:E17)&lt;=6,0,TRUNC((230-M16)*0.9))</f>
        <v>83</v>
      </c>
      <c r="O17">
        <f>_xlfn.IFS(SUM(C17:E17)&lt;1,"",COUNT($C$6:E17)&gt;9,TRUNC((230-M16)*(0.9)),COUNT($C$6:E17)&lt;=9,0)</f>
        <v>83</v>
      </c>
      <c r="P17">
        <f>_xlfn.IFS(SUM(C17:E17)&lt;1,"",COUNT($C$6:E17)&gt;9,N17*3+H17,COUNT($C$6:E17)&lt;=9,0)</f>
        <v>615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179</v>
      </c>
      <c r="W17">
        <f>IF(COUNT(C17:E17)&lt;1,0,IF(COUNT($C$6:E17)&gt;9,D17+N17,0))</f>
        <v>223</v>
      </c>
      <c r="X17">
        <f>IF(COUNT(C17:E17)&lt;1,0,IF(COUNT($C$6:E17)&gt;9,E17+N17,0))</f>
        <v>213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135</v>
      </c>
      <c r="N18">
        <f>IF(COUNT($C$6:E18)&lt;=6,0,TRUNC((230-M17)*0.9))</f>
        <v>85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167</v>
      </c>
      <c r="D19">
        <v>148</v>
      </c>
      <c r="E19">
        <v>150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465</v>
      </c>
      <c r="I19">
        <f t="shared" si="5"/>
        <v>155</v>
      </c>
      <c r="J19">
        <f>_xlfn.IFS(SUM(C19:E19)&lt;1,"",SUM(C19:E19)&gt;=1,SUM($C$6:E19))</f>
        <v>3720</v>
      </c>
      <c r="K19">
        <f>_xlfn.IFS(COUNT(C19:E19)&lt;1,"",COUNT($C$6:E19)&gt;=1,COUNT($C$6:E19))</f>
        <v>27</v>
      </c>
      <c r="L19">
        <f>_xlfn.IFS(COUNT(C19:E19)&lt;1,"",AND(COUNT($C$6:E19)&lt;=9,$C$4&gt;1),$C$4,COUNT(C19:E19)&gt;=1,M19)</f>
        <v>137</v>
      </c>
      <c r="M19">
        <f>IF(COUNT($C$6:E19)&gt;=1,TRUNC(SUM($C$6:E19)/COUNT($C$6:E19)),0)</f>
        <v>137</v>
      </c>
      <c r="N19">
        <f>IF(COUNT($C$6:E19)&lt;=6,0,TRUNC((230-M18)*0.9))</f>
        <v>85</v>
      </c>
      <c r="O19">
        <f>_xlfn.IFS(SUM(C19:E19)&lt;1,"",COUNT($C$6:E19)&gt;9,TRUNC((230-M18)*(0.9)),COUNT($C$6:E19)&lt;=9,0)</f>
        <v>85</v>
      </c>
      <c r="P19">
        <f>_xlfn.IFS(SUM(C19:E19)&lt;1,"",COUNT($C$6:E19)&gt;9,N19*3+H19,COUNT($C$6:E19)&lt;=9,0)</f>
        <v>720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252</v>
      </c>
      <c r="W19">
        <f>IF(COUNT(C19:E19)&lt;1,0,IF(COUNT($C$6:E19)&gt;9,D19+N19,0))</f>
        <v>233</v>
      </c>
      <c r="X19">
        <f>IF(COUNT(C19:E19)&lt;1,0,IF(COUNT($C$6:E19)&gt;9,E19+N19,0))</f>
        <v>235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140</v>
      </c>
      <c r="D20">
        <v>145</v>
      </c>
      <c r="E20">
        <v>131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416</v>
      </c>
      <c r="I20">
        <f t="shared" si="5"/>
        <v>138</v>
      </c>
      <c r="J20">
        <f>_xlfn.IFS(SUM(C20:E20)&lt;1,"",SUM(C20:E20)&gt;=1,SUM($C$6:E20))</f>
        <v>4136</v>
      </c>
      <c r="K20">
        <f>_xlfn.IFS(COUNT(C20:E20)&lt;1,"",COUNT($C$6:E20)&gt;=1,COUNT($C$6:E20))</f>
        <v>30</v>
      </c>
      <c r="L20">
        <f>_xlfn.IFS(COUNT(C20:E20)&lt;1,"",AND(COUNT($C$6:E20)&lt;=9,$C$4&gt;1),$C$4,COUNT(C20:E20)&gt;=1,M20)</f>
        <v>137</v>
      </c>
      <c r="M20">
        <f>IF(COUNT($C$6:E20)&gt;=1,TRUNC(SUM($C$6:E20)/COUNT($C$6:E20)),0)</f>
        <v>137</v>
      </c>
      <c r="N20">
        <f>IF(COUNT($C$6:E20)&lt;=6,0,TRUNC((230-M19)*0.9))</f>
        <v>83</v>
      </c>
      <c r="O20">
        <f>_xlfn.IFS(SUM(C20:E20)&lt;1,"",COUNT($C$6:E20)&gt;9,TRUNC((230-M19)*(0.9)),COUNT($C$6:E20)&lt;=9,0)</f>
        <v>83</v>
      </c>
      <c r="P20">
        <f>_xlfn.IFS(SUM(C20:E20)&lt;1,"",COUNT($C$6:E20)&gt;9,N20*3+H20,COUNT($C$6:E20)&lt;=9,0)</f>
        <v>665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223</v>
      </c>
      <c r="W20">
        <f>IF(COUNT(C20:E20)&lt;1,0,IF(COUNT($C$6:E20)&gt;9,D20+N20,0))</f>
        <v>228</v>
      </c>
      <c r="X20">
        <f>IF(COUNT(C20:E20)&lt;1,0,IF(COUNT($C$6:E20)&gt;9,E20+N20,0))</f>
        <v>214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D21">
        <v>115</v>
      </c>
      <c r="E21">
        <v>153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268</v>
      </c>
      <c r="I21">
        <f t="shared" si="5"/>
        <v>134</v>
      </c>
      <c r="J21">
        <f>_xlfn.IFS(SUM(C21:E21)&lt;1,"",SUM(C21:E21)&gt;=1,SUM($C$6:E21))</f>
        <v>4404</v>
      </c>
      <c r="K21">
        <f>_xlfn.IFS(COUNT(C21:E21)&lt;1,"",COUNT($C$6:E21)&gt;=1,COUNT($C$6:E21))</f>
        <v>32</v>
      </c>
      <c r="L21">
        <f>_xlfn.IFS(COUNT(C21:E21)&lt;1,"",AND(COUNT($C$6:E21)&lt;=9,$C$4&gt;1),$C$4,COUNT(C21:E21)&gt;=1,M21)</f>
        <v>137</v>
      </c>
      <c r="M21">
        <f>IF(COUNT($C$6:E21)&gt;=1,TRUNC(SUM($C$6:E21)/COUNT($C$6:E21)),0)</f>
        <v>137</v>
      </c>
      <c r="N21">
        <f>IF(COUNT($C$6:E21)&lt;=6,0,TRUNC((230-M20)*0.9))</f>
        <v>83</v>
      </c>
      <c r="O21">
        <f>_xlfn.IFS(SUM(C21:E21)&lt;1,"",COUNT($C$6:E21)&gt;9,TRUNC((230-M20)*(0.9)),COUNT($C$6:E21)&lt;=9,0)</f>
        <v>83</v>
      </c>
      <c r="P21">
        <f>_xlfn.IFS(SUM(C21:E21)&lt;1,"",COUNT($C$6:E21)&gt;9,N21*3+H21,COUNT($C$6:E21)&lt;=9,0)</f>
        <v>517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83</v>
      </c>
      <c r="W21">
        <f>IF(COUNT(C21:E21)&lt;1,0,IF(COUNT($C$6:E21)&gt;9,D21+N21,0))</f>
        <v>198</v>
      </c>
      <c r="X21">
        <f>IF(COUNT(C21:E21)&lt;1,0,IF(COUNT($C$6:E21)&gt;9,E21+N21,0))</f>
        <v>236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149</v>
      </c>
      <c r="D22">
        <v>160</v>
      </c>
      <c r="E22">
        <v>157</v>
      </c>
      <c r="F22" t="str">
        <f>IF(COUNT(C22:E22)&lt;1," ",IF(AND(C22&gt;M21,D22&gt;M21,E22&gt;M21,COUNT($C$6:E21)&gt;=12),"*"," "))</f>
        <v>*</v>
      </c>
      <c r="G22" t="str">
        <f>IF(COUNT(C22:E22)&lt;1," ",IF(AND(C22&gt;M20,D22&gt;M20,E22&gt;M20,COUNT($C$6:E20)&gt;=12),"*"," "))</f>
        <v>*</v>
      </c>
      <c r="H22">
        <f t="shared" si="0"/>
        <v>466</v>
      </c>
      <c r="I22">
        <f t="shared" si="5"/>
        <v>155</v>
      </c>
      <c r="J22">
        <f>_xlfn.IFS(SUM(C22:E22)&lt;1,"",SUM(C22:E22)&gt;=1,SUM($C$6:E22))</f>
        <v>4870</v>
      </c>
      <c r="K22">
        <f>_xlfn.IFS(COUNT(C22:E22)&lt;1,"",COUNT($C$6:E22)&gt;=1,COUNT($C$6:E22))</f>
        <v>35</v>
      </c>
      <c r="L22">
        <f>_xlfn.IFS(COUNT(C22:E22)&lt;1,"",AND(COUNT($C$6:E22)&lt;=9,$C$4&gt;1),$C$4,COUNT(C22:E22)&gt;=1,M22)</f>
        <v>139</v>
      </c>
      <c r="M22">
        <f>IF(COUNT($C$6:E22)&gt;=1,TRUNC(SUM($C$6:E22)/COUNT($C$6:E22)),0)</f>
        <v>139</v>
      </c>
      <c r="N22">
        <f>IF(COUNT($C$6:E22)&lt;=6,0,TRUNC((230-M21)*0.9))</f>
        <v>83</v>
      </c>
      <c r="O22">
        <f>_xlfn.IFS(SUM(C22:E22)&lt;1,"",COUNT($C$6:E22)&gt;9,TRUNC((230-M21)*(0.9)),COUNT($C$6:E22)&lt;=9,0)</f>
        <v>83</v>
      </c>
      <c r="P22">
        <f>_xlfn.IFS(SUM(C22:E22)&lt;1,"",COUNT($C$6:E22)&gt;9,N22*3+H22,COUNT($C$6:E22)&lt;=9,0)</f>
        <v>715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232</v>
      </c>
      <c r="W22">
        <f>IF(COUNT(C22:E22)&lt;1,0,IF(COUNT($C$6:E22)&gt;9,D22+N22,0))</f>
        <v>243</v>
      </c>
      <c r="X22">
        <f>IF(COUNT(C22:E22)&lt;1,0,IF(COUNT($C$6:E22)&gt;9,E22+N22,0))</f>
        <v>240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117</v>
      </c>
      <c r="D23">
        <v>140</v>
      </c>
      <c r="E23">
        <v>125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382</v>
      </c>
      <c r="I23">
        <f t="shared" si="5"/>
        <v>127</v>
      </c>
      <c r="J23">
        <f>_xlfn.IFS(SUM(C23:E23)&lt;1,"",SUM(C23:E23)&gt;=1,SUM($C$6:E23))</f>
        <v>5252</v>
      </c>
      <c r="K23">
        <f>_xlfn.IFS(COUNT(C23:E23)&lt;1,"",COUNT($C$6:E23)&gt;=1,COUNT($C$6:E23))</f>
        <v>38</v>
      </c>
      <c r="L23">
        <f>_xlfn.IFS(COUNT(C23:E23)&lt;1,"",AND(COUNT($C$6:E23)&lt;=9,$C$4&gt;1),$C$4,COUNT(C23:E23)&gt;=1,M23)</f>
        <v>138</v>
      </c>
      <c r="M23">
        <f>IF(COUNT($C$6:E23)&gt;=1,TRUNC(SUM($C$6:E23)/COUNT($C$6:E23)),0)</f>
        <v>138</v>
      </c>
      <c r="N23">
        <f>IF(COUNT($C$6:E23)&lt;=6,0,TRUNC((230-M22)*0.9))</f>
        <v>81</v>
      </c>
      <c r="O23">
        <f>_xlfn.IFS(SUM(C23:E23)&lt;1,"",COUNT($C$6:E23)&gt;9,TRUNC((230-M22)*(0.9)),COUNT($C$6:E23)&lt;=9,0)</f>
        <v>81</v>
      </c>
      <c r="P23">
        <f>_xlfn.IFS(SUM(C23:E23)&lt;1,"",COUNT($C$6:E23)&gt;9,N23*3+H23,COUNT($C$6:E23)&lt;=9,0)</f>
        <v>625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198</v>
      </c>
      <c r="W23">
        <f>IF(COUNT(C23:E23)&lt;1,0,IF(COUNT($C$6:E23)&gt;9,D23+N23,0))</f>
        <v>221</v>
      </c>
      <c r="X23">
        <f>IF(COUNT(C23:E23)&lt;1,0,IF(COUNT($C$6:E23)&gt;9,E23+N23,0))</f>
        <v>206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202</v>
      </c>
      <c r="D24">
        <v>128</v>
      </c>
      <c r="E24">
        <v>150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480</v>
      </c>
      <c r="I24">
        <f t="shared" si="5"/>
        <v>160</v>
      </c>
      <c r="J24">
        <f>_xlfn.IFS(SUM(C24:E24)&lt;1,"",SUM(C24:E24)&gt;=1,SUM($C$6:E24))</f>
        <v>5732</v>
      </c>
      <c r="K24">
        <f>_xlfn.IFS(COUNT(C24:E24)&lt;1,"",COUNT($C$6:E24)&gt;=1,COUNT($C$6:E24))</f>
        <v>41</v>
      </c>
      <c r="L24">
        <f>_xlfn.IFS(COUNT(C24:E24)&lt;1,"",AND(COUNT($C$6:E24)&lt;=9,$C$4&gt;1),$C$4,COUNT(C24:E24)&gt;=1,M24)</f>
        <v>139</v>
      </c>
      <c r="M24">
        <f>IF(COUNT($C$6:E24)&gt;=1,TRUNC(SUM($C$6:E24)/COUNT($C$6:E24)),0)</f>
        <v>139</v>
      </c>
      <c r="N24">
        <f>IF(COUNT($C$6:E24)&lt;=6,0,TRUNC((230-M23)*0.9))</f>
        <v>82</v>
      </c>
      <c r="O24">
        <f>_xlfn.IFS(SUM(C24:E24)&lt;1,"",COUNT($C$6:E24)&gt;9,TRUNC((230-M23)*(0.9)),COUNT($C$6:E24)&lt;=9,0)</f>
        <v>82</v>
      </c>
      <c r="P24">
        <f>_xlfn.IFS(SUM(C24:E24)&lt;1,"",COUNT($C$6:E24)&gt;9,N24*3+H24,COUNT($C$6:E24)&lt;=9,0)</f>
        <v>726</v>
      </c>
      <c r="Q24" t="str">
        <f t="shared" si="1"/>
        <v xml:space="preserve"> </v>
      </c>
      <c r="R24">
        <f t="shared" si="2"/>
        <v>202</v>
      </c>
      <c r="S24">
        <f>IF(COUNT($C$6:E24)&gt;9,IF(P24=MAX($P$6:$P$35),P24," "),"")</f>
        <v>726</v>
      </c>
      <c r="T24">
        <f t="shared" si="3"/>
        <v>284</v>
      </c>
      <c r="V24">
        <f>IF(COUNT(C24:E24)&lt;1,0,IF(COUNT($C$6:E24)&gt;9,C24+N24,0))</f>
        <v>284</v>
      </c>
      <c r="W24">
        <f>IF(COUNT(C24:E24)&lt;1,0,IF(COUNT($C$6:E24)&gt;9,D24+N24,0))</f>
        <v>210</v>
      </c>
      <c r="X24">
        <f>IF(COUNT(C24:E24)&lt;1,0,IF(COUNT($C$6:E24)&gt;9,E24+N24,0))</f>
        <v>232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124</v>
      </c>
      <c r="D25">
        <v>194</v>
      </c>
      <c r="E25">
        <v>157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475</v>
      </c>
      <c r="I25">
        <f t="shared" si="5"/>
        <v>158</v>
      </c>
      <c r="J25">
        <f>_xlfn.IFS(SUM(C25:E25)&lt;1,"",SUM(C25:E25)&gt;=1,SUM($C$6:E25))</f>
        <v>6207</v>
      </c>
      <c r="K25">
        <f>_xlfn.IFS(COUNT(C25:E25)&lt;1,"",COUNT($C$6:E25)&gt;=1,COUNT($C$6:E25))</f>
        <v>44</v>
      </c>
      <c r="L25">
        <f>_xlfn.IFS(COUNT(C25:E25)&lt;1,"",AND(COUNT($C$6:E25)&lt;=9,$C$4&gt;1),$C$4,COUNT(C25:E25)&gt;=1,M25)</f>
        <v>141</v>
      </c>
      <c r="M25">
        <f>IF(COUNT($C$6:E25)&gt;=1,TRUNC(SUM($C$6:E25)/COUNT($C$6:E25)),0)</f>
        <v>141</v>
      </c>
      <c r="N25">
        <f>IF(COUNT($C$6:E25)&lt;=6,0,TRUNC((230-M24)*0.9))</f>
        <v>81</v>
      </c>
      <c r="O25">
        <f>_xlfn.IFS(SUM(C25:E25)&lt;1,"",COUNT($C$6:E25)&gt;9,TRUNC((230-M24)*(0.9)),COUNT($C$6:E25)&lt;=9,0)</f>
        <v>81</v>
      </c>
      <c r="P25">
        <f>_xlfn.IFS(SUM(C25:E25)&lt;1,"",COUNT($C$6:E25)&gt;9,N25*3+H25,COUNT($C$6:E25)&lt;=9,0)</f>
        <v>718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205</v>
      </c>
      <c r="W25">
        <f>IF(COUNT(C25:E25)&lt;1,0,IF(COUNT($C$6:E25)&gt;9,D25+N25,0))</f>
        <v>275</v>
      </c>
      <c r="X25">
        <f>IF(COUNT(C25:E25)&lt;1,0,IF(COUNT($C$6:E25)&gt;9,E25+N25,0))</f>
        <v>238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141</v>
      </c>
      <c r="D26">
        <v>117</v>
      </c>
      <c r="E26">
        <v>139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397</v>
      </c>
      <c r="I26">
        <f t="shared" si="5"/>
        <v>132</v>
      </c>
      <c r="J26">
        <f>_xlfn.IFS(SUM(C26:E26)&lt;1,"",SUM(C26:E26)&gt;=1,SUM($C$6:E26))</f>
        <v>6604</v>
      </c>
      <c r="K26">
        <f>_xlfn.IFS(COUNT(C26:E26)&lt;1,"",COUNT($C$6:E26)&gt;=1,COUNT($C$6:E26))</f>
        <v>47</v>
      </c>
      <c r="L26">
        <f>_xlfn.IFS(COUNT(C26:E26)&lt;1,"",AND(COUNT($C$6:E26)&lt;=9,$C$4&gt;1),$C$4,COUNT(C26:E26)&gt;=1,M26)</f>
        <v>140</v>
      </c>
      <c r="M26">
        <f>IF(COUNT($C$6:E26)&gt;=1,TRUNC(SUM($C$6:E26)/COUNT($C$6:E26)),0)</f>
        <v>140</v>
      </c>
      <c r="N26">
        <f>IF(COUNT($C$6:E26)&lt;=6,0,TRUNC((230-M25)*0.9))</f>
        <v>80</v>
      </c>
      <c r="O26">
        <f>_xlfn.IFS(SUM(C26:E26)&lt;1,"",COUNT($C$6:E26)&gt;9,TRUNC((230-M25)*(0.9)),COUNT($C$6:E26)&lt;=9,0)</f>
        <v>80</v>
      </c>
      <c r="P26">
        <f>_xlfn.IFS(SUM(C26:E26)&lt;1,"",COUNT($C$6:E26)&gt;9,N26*3+H26,COUNT($C$6:E26)&lt;=9,0)</f>
        <v>637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221</v>
      </c>
      <c r="W26">
        <f>IF(COUNT(C26:E26)&lt;1,0,IF(COUNT($C$6:E26)&gt;9,D26+N26,0))</f>
        <v>197</v>
      </c>
      <c r="X26">
        <f>IF(COUNT(C26:E26)&lt;1,0,IF(COUNT($C$6:E26)&gt;9,E26+N26,0))</f>
        <v>219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136</v>
      </c>
      <c r="D27">
        <v>123</v>
      </c>
      <c r="E27">
        <v>133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392</v>
      </c>
      <c r="I27">
        <f t="shared" si="5"/>
        <v>130</v>
      </c>
      <c r="J27">
        <f>_xlfn.IFS(SUM(C27:E27)&lt;1,"",SUM(C27:E27)&gt;=1,SUM($C$6:E27))</f>
        <v>6996</v>
      </c>
      <c r="K27">
        <f>_xlfn.IFS(COUNT(C27:E27)&lt;1,"",COUNT($C$6:E27)&gt;=1,COUNT($C$6:E27))</f>
        <v>50</v>
      </c>
      <c r="L27">
        <f>_xlfn.IFS(COUNT(C27:E27)&lt;1,"",AND(COUNT($C$6:E27)&lt;=9,$C$4&gt;1),$C$4,COUNT(C27:E27)&gt;=1,M27)</f>
        <v>139</v>
      </c>
      <c r="M27">
        <f>IF(COUNT($C$6:E27)&gt;=1,TRUNC(SUM($C$6:E27)/COUNT($C$6:E27)),0)</f>
        <v>139</v>
      </c>
      <c r="N27">
        <f>IF(COUNT($C$6:E27)&lt;=6,0,TRUNC((230-M26)*0.9))</f>
        <v>81</v>
      </c>
      <c r="O27">
        <f>_xlfn.IFS(SUM(C27:E27)&lt;1,"",COUNT($C$6:E27)&gt;9,TRUNC((230-M26)*(0.9)),COUNT($C$6:E27)&lt;=9,0)</f>
        <v>81</v>
      </c>
      <c r="P27">
        <f>_xlfn.IFS(SUM(C27:E27)&lt;1,"",COUNT($C$6:E27)&gt;9,N27*3+H27,COUNT($C$6:E27)&lt;=9,0)</f>
        <v>635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217</v>
      </c>
      <c r="W27">
        <f>IF(COUNT(C27:E27)&lt;1,0,IF(COUNT($C$6:E27)&gt;9,D27+N27,0))</f>
        <v>204</v>
      </c>
      <c r="X27">
        <f>IF(COUNT(C27:E27)&lt;1,0,IF(COUNT($C$6:E27)&gt;9,E27+N27,0))</f>
        <v>214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150</v>
      </c>
      <c r="D28">
        <v>123</v>
      </c>
      <c r="E28">
        <v>195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468</v>
      </c>
      <c r="I28">
        <f t="shared" si="5"/>
        <v>156</v>
      </c>
      <c r="J28">
        <f>_xlfn.IFS(SUM(C28:E28)&lt;1,"",SUM(C28:E28)&gt;=1,SUM($C$6:E28))</f>
        <v>7464</v>
      </c>
      <c r="K28">
        <f>_xlfn.IFS(COUNT(C28:E28)&lt;1,"",COUNT($C$6:E28)&gt;=1,COUNT($C$6:E28))</f>
        <v>53</v>
      </c>
      <c r="L28">
        <f>_xlfn.IFS(COUNT(C28:E28)&lt;1,"",AND(COUNT($C$6:E28)&lt;=9,$C$4&gt;1),$C$4,COUNT(C28:E28)&gt;=1,M28)</f>
        <v>140</v>
      </c>
      <c r="M28">
        <f>IF(COUNT($C$6:E28)&gt;=1,TRUNC(SUM($C$6:E28)/COUNT($C$6:E28)),0)</f>
        <v>140</v>
      </c>
      <c r="N28">
        <f>IF(COUNT($C$6:E28)&lt;=6,0,TRUNC((230-M27)*0.9))</f>
        <v>81</v>
      </c>
      <c r="O28">
        <f>_xlfn.IFS(SUM(C28:E28)&lt;1,"",COUNT($C$6:E28)&gt;9,TRUNC((230-M27)*(0.9)),COUNT($C$6:E28)&lt;=9,0)</f>
        <v>81</v>
      </c>
      <c r="P28">
        <f>_xlfn.IFS(SUM(C28:E28)&lt;1,"",COUNT($C$6:E28)&gt;9,N28*3+H28,COUNT($C$6:E28)&lt;=9,0)</f>
        <v>711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231</v>
      </c>
      <c r="W28">
        <f>IF(COUNT(C28:E28)&lt;1,0,IF(COUNT($C$6:E28)&gt;9,D28+N28,0))</f>
        <v>204</v>
      </c>
      <c r="X28">
        <f>IF(COUNT(C28:E28)&lt;1,0,IF(COUNT($C$6:E28)&gt;9,E28+N28,0))</f>
        <v>276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195</v>
      </c>
      <c r="D29">
        <v>127</v>
      </c>
      <c r="E29">
        <v>125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447</v>
      </c>
      <c r="I29">
        <f t="shared" si="5"/>
        <v>149</v>
      </c>
      <c r="J29">
        <f>_xlfn.IFS(SUM(C29:E29)&lt;1,"",SUM(C29:E29)&gt;=1,SUM($C$6:E29))</f>
        <v>7911</v>
      </c>
      <c r="K29">
        <f>_xlfn.IFS(COUNT(C29:E29)&lt;1,"",COUNT($C$6:E29)&gt;=1,COUNT($C$6:E29))</f>
        <v>56</v>
      </c>
      <c r="L29">
        <f>_xlfn.IFS(COUNT(C29:E29)&lt;1,"",AND(COUNT($C$6:E29)&lt;=9,$C$4&gt;1),$C$4,COUNT(C29:E29)&gt;=1,M29)</f>
        <v>141</v>
      </c>
      <c r="M29">
        <f>IF(COUNT($C$6:E29)&gt;=1,TRUNC(SUM($C$6:E29)/COUNT($C$6:E29)),0)</f>
        <v>141</v>
      </c>
      <c r="N29">
        <f>IF(COUNT($C$6:E29)&lt;=6,0,TRUNC((230-M28)*0.9))</f>
        <v>81</v>
      </c>
      <c r="O29">
        <f>_xlfn.IFS(SUM(C29:E29)&lt;1,"",COUNT($C$6:E29)&gt;9,TRUNC((230-M28)*(0.9)),COUNT($C$6:E29)&lt;=9,0)</f>
        <v>81</v>
      </c>
      <c r="P29">
        <f>_xlfn.IFS(SUM(C29:E29)&lt;1,"",COUNT($C$6:E29)&gt;9,N29*3+H29,COUNT($C$6:E29)&lt;=9,0)</f>
        <v>690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276</v>
      </c>
      <c r="W29">
        <f>IF(COUNT(C29:E29)&lt;1,0,IF(COUNT($C$6:E29)&gt;9,D29+N29,0))</f>
        <v>208</v>
      </c>
      <c r="X29">
        <f>IF(COUNT(C29:E29)&lt;1,0,IF(COUNT($C$6:E29)&gt;9,E29+N29,0))</f>
        <v>206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152</v>
      </c>
      <c r="D30">
        <v>116</v>
      </c>
      <c r="E30">
        <v>134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402</v>
      </c>
      <c r="I30">
        <f t="shared" si="5"/>
        <v>134</v>
      </c>
      <c r="J30">
        <f>_xlfn.IFS(SUM(C30:E30)&lt;1,"",SUM(C30:E30)&gt;=1,SUM($C$6:E30))</f>
        <v>8313</v>
      </c>
      <c r="K30">
        <f>_xlfn.IFS(COUNT(C30:E30)&lt;1,"",COUNT($C$6:E30)&gt;=1,COUNT($C$6:E30))</f>
        <v>59</v>
      </c>
      <c r="L30">
        <f>_xlfn.IFS(COUNT(C30:E30)&lt;1,"",AND(COUNT($C$6:E30)&lt;=9,$C$4&gt;1),$C$4,COUNT(C30:E30)&gt;=1,M30)</f>
        <v>140</v>
      </c>
      <c r="M30">
        <f>IF(COUNT($C$6:E30)&gt;=1,TRUNC(SUM($C$6:E30)/COUNT($C$6:E30)),0)</f>
        <v>140</v>
      </c>
      <c r="N30">
        <f>IF(COUNT($C$6:E30)&lt;=6,0,TRUNC((230-M29)*0.9))</f>
        <v>80</v>
      </c>
      <c r="O30">
        <f>_xlfn.IFS(SUM(C30:E30)&lt;1,"",COUNT($C$6:E30)&gt;9,TRUNC((230-M29)*(0.9)),COUNT($C$6:E30)&lt;=9,0)</f>
        <v>80</v>
      </c>
      <c r="P30">
        <f>_xlfn.IFS(SUM(C30:E30)&lt;1,"",COUNT($C$6:E30)&gt;9,N30*3+H30,COUNT($C$6:E30)&lt;=9,0)</f>
        <v>642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232</v>
      </c>
      <c r="W30">
        <f>IF(COUNT(C30:E30)&lt;1,0,IF(COUNT($C$6:E30)&gt;9,D30+N30,0))</f>
        <v>196</v>
      </c>
      <c r="X30">
        <f>IF(COUNT(C30:E30)&lt;1,0,IF(COUNT($C$6:E30)&gt;9,E30+N30,0))</f>
        <v>214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166</v>
      </c>
      <c r="D31">
        <v>117</v>
      </c>
      <c r="E31">
        <v>135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418</v>
      </c>
      <c r="I31">
        <f t="shared" si="5"/>
        <v>139</v>
      </c>
      <c r="J31">
        <f>_xlfn.IFS(SUM(C31:E31)&lt;1,"",SUM(C31:E31)&gt;=1,SUM($C$6:E31))</f>
        <v>8731</v>
      </c>
      <c r="K31">
        <f>_xlfn.IFS(COUNT(C31:E31)&lt;1,"",COUNT($C$6:E31)&gt;=1,COUNT($C$6:E31))</f>
        <v>62</v>
      </c>
      <c r="L31">
        <f>_xlfn.IFS(COUNT(C31:E31)&lt;1,"",AND(COUNT($C$6:E31)&lt;=9,$C$4&gt;1),$C$4,COUNT(C31:E31)&gt;=1,M31)</f>
        <v>140</v>
      </c>
      <c r="M31">
        <f>IF(COUNT($C$6:E31)&gt;=1,TRUNC(SUM($C$6:E31)/COUNT($C$6:E31)),0)</f>
        <v>140</v>
      </c>
      <c r="N31">
        <f>IF(COUNT($C$6:E31)&lt;=6,0,TRUNC((230-M30)*0.9))</f>
        <v>81</v>
      </c>
      <c r="O31">
        <f>_xlfn.IFS(SUM(C31:E31)&lt;1,"",COUNT($C$6:E31)&gt;9,TRUNC((230-M30)*(0.9)),COUNT($C$6:E31)&lt;=9,0)</f>
        <v>81</v>
      </c>
      <c r="P31">
        <f>_xlfn.IFS(SUM(C31:E31)&lt;1,"",COUNT($C$6:E31)&gt;9,N31*3+H31,COUNT($C$6:E31)&lt;=9,0)</f>
        <v>661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247</v>
      </c>
      <c r="W31">
        <f>IF(COUNT(C31:E31)&lt;1,0,IF(COUNT($C$6:E31)&gt;9,D31+N31,0))</f>
        <v>198</v>
      </c>
      <c r="X31">
        <f>IF(COUNT(C31:E31)&lt;1,0,IF(COUNT($C$6:E31)&gt;9,E31+N31,0))</f>
        <v>216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145</v>
      </c>
      <c r="D32">
        <v>129</v>
      </c>
      <c r="E32">
        <v>129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403</v>
      </c>
      <c r="I32">
        <f t="shared" si="5"/>
        <v>134</v>
      </c>
      <c r="J32">
        <f>_xlfn.IFS(SUM(C32:E32)&lt;1,"",SUM(C32:E32)&gt;=1,SUM($C$6:E32))</f>
        <v>9134</v>
      </c>
      <c r="K32">
        <f>_xlfn.IFS(COUNT(C32:E32)&lt;1,"",COUNT($C$6:E32)&gt;=1,COUNT($C$6:E32))</f>
        <v>65</v>
      </c>
      <c r="L32">
        <f>_xlfn.IFS(COUNT(C32:E32)&lt;1,"",AND(COUNT($C$6:E32)&lt;=9,$C$4&gt;1),$C$4,COUNT(C32:E32)&gt;=1,M32)</f>
        <v>140</v>
      </c>
      <c r="M32">
        <f>IF(COUNT($C$6:E32)&gt;=1,TRUNC(SUM($C$6:E32)/COUNT($C$6:E32)),0)</f>
        <v>140</v>
      </c>
      <c r="N32">
        <f>IF(COUNT($C$6:E32)&lt;=6,0,TRUNC((230-M31)*0.9))</f>
        <v>81</v>
      </c>
      <c r="O32">
        <f>_xlfn.IFS(SUM(C32:E32)&lt;1,"",COUNT($C$6:E32)&gt;9,TRUNC((230-M31)*(0.9)),COUNT($C$6:E32)&lt;=9,0)</f>
        <v>81</v>
      </c>
      <c r="P32">
        <f>_xlfn.IFS(SUM(C32:E32)&lt;1,"",COUNT($C$6:E32)&gt;9,N32*3+H32,COUNT($C$6:E32)&lt;=9,0)</f>
        <v>646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226</v>
      </c>
      <c r="W32">
        <f>IF(COUNT(C32:E32)&lt;1,0,IF(COUNT($C$6:E32)&gt;9,D32+N32,0))</f>
        <v>210</v>
      </c>
      <c r="X32">
        <f>IF(COUNT(C32:E32)&lt;1,0,IF(COUNT($C$6:E32)&gt;9,E32+N32,0))</f>
        <v>210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140</v>
      </c>
      <c r="N33">
        <f>IF(COUNT($C$6:E33)&lt;=6,0,TRUNC((230-M32)*0.9))</f>
        <v>81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1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129</v>
      </c>
      <c r="D34">
        <v>136</v>
      </c>
      <c r="E34">
        <v>129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394</v>
      </c>
      <c r="I34">
        <f t="shared" si="5"/>
        <v>131</v>
      </c>
      <c r="J34">
        <f>_xlfn.IFS(SUM(C34:E34)&lt;1,"",SUM(C34:E34)&gt;=1,SUM($C$6:E34))</f>
        <v>9528</v>
      </c>
      <c r="K34">
        <f>_xlfn.IFS(COUNT(C34:E34)&lt;1,"",COUNT($C$6:E34)&gt;=1,COUNT($C$6:E34))</f>
        <v>68</v>
      </c>
      <c r="L34">
        <f>_xlfn.IFS(COUNT(C34:E34)&lt;1,"",AND(COUNT($C$6:E34)&lt;=9,$C$4&gt;1),$C$4,COUNT(C34:E34)&gt;=1,M34)</f>
        <v>140</v>
      </c>
      <c r="M34">
        <f>IF(COUNT($C$6:E34)&gt;=1,TRUNC(SUM($C$6:E34)/COUNT($C$6:E34)),0)</f>
        <v>140</v>
      </c>
      <c r="N34">
        <f>IF(COUNT($C$6:E34)&lt;=6,0,TRUNC((230-M33)*0.9))</f>
        <v>81</v>
      </c>
      <c r="O34">
        <f>_xlfn.IFS(SUM(C34:E34)&lt;1,"",COUNT($C$6:E34)&gt;9,TRUNC((230-M33)*(0.9)),COUNT($C$6:E34)&lt;=9,0)</f>
        <v>81</v>
      </c>
      <c r="P34">
        <f>_xlfn.IFS(SUM(C34:E34)&lt;1,"",COUNT($C$6:E34)&gt;9,N34*3+H34,COUNT($C$6:E34)&lt;=9,0)</f>
        <v>637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210</v>
      </c>
      <c r="W34">
        <f>IF(COUNT(C34:E34)&lt;1,0,IF(COUNT($C$6:E34)&gt;9,D34+N34,0))</f>
        <v>217</v>
      </c>
      <c r="X34">
        <f>IF(COUNT(C34:E34)&lt;1,0,IF(COUNT($C$6:E34)&gt;9,E34+N34,0))</f>
        <v>210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131</v>
      </c>
      <c r="D35">
        <v>101</v>
      </c>
      <c r="E35">
        <v>122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354</v>
      </c>
      <c r="I35">
        <f t="shared" si="5"/>
        <v>118</v>
      </c>
      <c r="J35">
        <f>_xlfn.IFS(SUM(C35:E35)&lt;1,"",SUM(C35:E35)&gt;=1,SUM($C$6:E35))</f>
        <v>9882</v>
      </c>
      <c r="K35">
        <f>_xlfn.IFS(COUNT(C35:E35)&lt;1,"",COUNT($C$6:E35)&gt;=1,COUNT($C$6:E35))</f>
        <v>71</v>
      </c>
      <c r="L35">
        <f>_xlfn.IFS(COUNT(C35:E35)&lt;1,"",AND(COUNT($C$6:E35)&lt;=9,$C$4&gt;1),$C$4,COUNT(C35:E35)&gt;=1,M35)</f>
        <v>139</v>
      </c>
      <c r="M35">
        <f>IF(COUNT($C$6:E35)&gt;=1,TRUNC(SUM($C$6:E35)/COUNT($C$6:E35)),0)</f>
        <v>139</v>
      </c>
      <c r="N35">
        <f>IF(COUNT($C$6:E35)&lt;=6,0,TRUNC((230-M34)*0.9))</f>
        <v>81</v>
      </c>
      <c r="O35">
        <f>_xlfn.IFS(SUM(C35:E35)&lt;1,"",COUNT($C$6:E35)&gt;9,TRUNC((230-M34)*(0.9)),COUNT($C$6:E35)&lt;=9,0)</f>
        <v>81</v>
      </c>
      <c r="P35">
        <f>_xlfn.IFS(SUM(C35:E35)&lt;1,"",COUNT($C$6:E35)&gt;9,N35*3+H35,COUNT($C$6:E35)&lt;=9,0)</f>
        <v>597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212</v>
      </c>
      <c r="W35">
        <f>IF(COUNT(C35:E35)&lt;1,0,IF(COUNT($C$6:E35)&gt;9,D35+N35,0))</f>
        <v>182</v>
      </c>
      <c r="X35">
        <f>IF(COUNT(C35:E35)&lt;1,0,IF(COUNT($C$6:E35)&gt;9,E35+N35,0))</f>
        <v>203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141.08695652173913</v>
      </c>
      <c r="D36" s="2">
        <f>(IF(COUNT(D6:D35)=0," ",(SUM(D6:D35))/COUNT(D6:D35)))</f>
        <v>136.16666666666666</v>
      </c>
      <c r="E36" s="2">
        <f>(IF(COUNT(E6:E35)=0," ",(SUM(E6:E35))/COUNT(E6:E35)))</f>
        <v>140.375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B8F3-92C5-4888-8778-B901CDC0BA1A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120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172</v>
      </c>
      <c r="W5">
        <f>MAX(V6:X35)</f>
        <v>271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94</v>
      </c>
      <c r="D8">
        <v>110</v>
      </c>
      <c r="E8">
        <v>134</v>
      </c>
      <c r="H8">
        <f t="shared" si="0"/>
        <v>338</v>
      </c>
      <c r="I8">
        <f t="shared" si="5"/>
        <v>112</v>
      </c>
      <c r="J8">
        <f>_xlfn.IFS(SUM(C8:E8)&lt;1,"",SUM(C8:E8)&gt;=1,SUM($C$6:E8))</f>
        <v>338</v>
      </c>
      <c r="K8">
        <f>_xlfn.IFS(COUNT(C8:E8)&lt;1,"",COUNT($C$6:E8)&gt;=1,COUNT($C$6:E8))</f>
        <v>3</v>
      </c>
      <c r="L8">
        <f>_xlfn.IFS(COUNT(C8:E8)&lt;1,"",AND(COUNT($C$6:E8)&lt;=9,$C$4&gt;1),$C$4,COUNT(C8:E8)&gt;=1,M8)</f>
        <v>112</v>
      </c>
      <c r="M8">
        <f>IF(COUNT($C$6:E8)&gt;=1,TRUNC(SUM($C$6:E8)/COUNT($C$6:E8)),0)</f>
        <v>112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96</v>
      </c>
      <c r="D9">
        <v>107</v>
      </c>
      <c r="E9">
        <v>121</v>
      </c>
      <c r="H9">
        <f t="shared" si="0"/>
        <v>324</v>
      </c>
      <c r="I9">
        <f t="shared" si="5"/>
        <v>108</v>
      </c>
      <c r="J9">
        <f>_xlfn.IFS(SUM(C9:E9)&lt;1,"",SUM(C9:E9)&gt;=1,SUM($C$6:E9))</f>
        <v>662</v>
      </c>
      <c r="K9">
        <f>_xlfn.IFS(COUNT(C9:E9)&lt;1,"",COUNT($C$6:E9)&gt;=1,COUNT($C$6:E9))</f>
        <v>6</v>
      </c>
      <c r="L9">
        <f>_xlfn.IFS(COUNT(C9:E9)&lt;1,"",AND(COUNT($C$6:E9)&lt;=9,$C$4&gt;1),$C$4,COUNT(C9:E9)&gt;=1,M9)</f>
        <v>110</v>
      </c>
      <c r="M9">
        <f>IF(COUNT($C$6:E9)&gt;=1,TRUNC(SUM($C$6:E9)/COUNT($C$6:E9)),0)</f>
        <v>110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147</v>
      </c>
      <c r="D10">
        <v>144</v>
      </c>
      <c r="E10">
        <v>104</v>
      </c>
      <c r="F10" t="str">
        <f>IF(COUNT(C10:E10)&lt;1," ",IF(AND(C10&gt;M9,D10&gt;M9,E10&gt;M9,COUNT($C$6:E9)&gt;=12),"*"," "))</f>
        <v xml:space="preserve"> </v>
      </c>
      <c r="H10">
        <f t="shared" si="0"/>
        <v>395</v>
      </c>
      <c r="I10">
        <f t="shared" si="5"/>
        <v>131</v>
      </c>
      <c r="J10">
        <f>_xlfn.IFS(SUM(C10:E10)&lt;1,"",SUM(C10:E10)&gt;=1,SUM($C$6:E10))</f>
        <v>1057</v>
      </c>
      <c r="K10">
        <f>_xlfn.IFS(COUNT(C10:E10)&lt;1,"",COUNT($C$6:E10)&gt;=1,COUNT($C$6:E10))</f>
        <v>9</v>
      </c>
      <c r="L10">
        <f>_xlfn.IFS(COUNT(C10:E10)&lt;1,"",AND(COUNT($C$6:E10)&lt;=9,$C$4&gt;1),$C$4,COUNT(C10:E10)&gt;=1,M10)</f>
        <v>117</v>
      </c>
      <c r="M10">
        <f>IF(COUNT($C$6:E10)&gt;=1,TRUNC(SUM($C$6:E10)/COUNT($C$6:E10)),0)</f>
        <v>117</v>
      </c>
      <c r="N10">
        <f>IF(COUNT($C$6:E10)&lt;=6,0,TRUNC((230-M9)*0.9))</f>
        <v>108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117</v>
      </c>
      <c r="N11">
        <f>IF(COUNT($C$6:E11)&lt;=6,0,TRUNC((230-M10)*0.9))</f>
        <v>101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135</v>
      </c>
      <c r="D12">
        <v>124</v>
      </c>
      <c r="E12">
        <v>125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384</v>
      </c>
      <c r="I12">
        <f t="shared" si="5"/>
        <v>128</v>
      </c>
      <c r="J12">
        <f>_xlfn.IFS(SUM(C12:E12)&lt;1,"",SUM(C12:E12)&gt;=1,SUM($C$6:E12))</f>
        <v>1441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120</v>
      </c>
      <c r="M12">
        <f>IF(COUNT($C$6:E12)&gt;=1,TRUNC(SUM($C$6:E12)/COUNT($C$6:E12)),0)</f>
        <v>120</v>
      </c>
      <c r="N12">
        <f>IF(COUNT($C$6:E12)&lt;=6,0,TRUNC((230-M11)*0.9))</f>
        <v>101</v>
      </c>
      <c r="O12">
        <f>_xlfn.IFS(SUM(C12:E12)&lt;1,"",COUNT($C$6:E12)&gt;9,TRUNC((230-M11)*(0.9)),COUNT($C$6:E12)&lt;=9,0)</f>
        <v>101</v>
      </c>
      <c r="P12">
        <f>_xlfn.IFS(SUM(C12:E12)&lt;1,"",COUNT($C$6:E12)&gt;9,N12*3+H12,COUNT($C$6:E12)&lt;=9,0)</f>
        <v>687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236</v>
      </c>
      <c r="W12">
        <f>IF(COUNT(C12:E12)&lt;1,0,IF(COUNT($C$6:E12)&gt;9,D12+N12,0))</f>
        <v>225</v>
      </c>
      <c r="X12">
        <f>IF(COUNT(C12:E12)&lt;1,0,IF(COUNT($C$6:E12)&gt;9,E12+N12,0))</f>
        <v>226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120</v>
      </c>
      <c r="N13">
        <f>IF(COUNT($C$6:E13)&lt;=6,0,TRUNC((230-M12)*0.9))</f>
        <v>99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147</v>
      </c>
      <c r="D14">
        <v>133</v>
      </c>
      <c r="E14">
        <v>111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391</v>
      </c>
      <c r="I14">
        <f t="shared" si="5"/>
        <v>130</v>
      </c>
      <c r="J14">
        <f>_xlfn.IFS(SUM(C14:E14)&lt;1,"",SUM(C14:E14)&gt;=1,SUM($C$6:E14))</f>
        <v>1832</v>
      </c>
      <c r="K14">
        <f>_xlfn.IFS(COUNT(C14:E14)&lt;1,"",COUNT($C$6:E14)&gt;=1,COUNT($C$6:E14))</f>
        <v>15</v>
      </c>
      <c r="L14">
        <f>_xlfn.IFS(COUNT(C14:E14)&lt;1,"",AND(COUNT($C$6:E14)&lt;=9,$C$4&gt;1),$C$4,COUNT(C14:E14)&gt;=1,M14)</f>
        <v>122</v>
      </c>
      <c r="M14">
        <f>IF(COUNT($C$6:E14)&gt;=1,TRUNC(SUM($C$6:E14)/COUNT($C$6:E14)),0)</f>
        <v>122</v>
      </c>
      <c r="N14">
        <f>IF(COUNT($C$6:E14)&lt;=6,0,TRUNC((230-M13)*0.9))</f>
        <v>99</v>
      </c>
      <c r="O14">
        <f>_xlfn.IFS(SUM(C14:E14)&lt;1,"",COUNT($C$6:E14)&gt;9,TRUNC((230-M13)*(0.9)),COUNT($C$6:E14)&lt;=9,0)</f>
        <v>99</v>
      </c>
      <c r="P14">
        <f>_xlfn.IFS(SUM(C14:E14)&lt;1,"",COUNT($C$6:E14)&gt;9,N14*3+H14,COUNT($C$6:E14)&lt;=9,0)</f>
        <v>688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246</v>
      </c>
      <c r="W14">
        <f>IF(COUNT(C14:E14)&lt;1,0,IF(COUNT($C$6:E14)&gt;9,D14+N14,0))</f>
        <v>232</v>
      </c>
      <c r="X14">
        <f>IF(COUNT(C14:E14)&lt;1,0,IF(COUNT($C$6:E14)&gt;9,E14+N14,0))</f>
        <v>210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122</v>
      </c>
      <c r="N15">
        <f>IF(COUNT($C$6:E15)&lt;=6,0,TRUNC((230-M14)*0.9))</f>
        <v>97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122</v>
      </c>
      <c r="N16">
        <f>IF(COUNT($C$6:E16)&lt;=6,0,TRUNC((230-M15)*0.9))</f>
        <v>97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122</v>
      </c>
      <c r="N17">
        <f>IF(COUNT($C$6:E17)&lt;=6,0,TRUNC((230-M16)*0.9))</f>
        <v>97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122</v>
      </c>
      <c r="N18">
        <f>IF(COUNT($C$6:E18)&lt;=6,0,TRUNC((230-M17)*0.9))</f>
        <v>97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122</v>
      </c>
      <c r="N19">
        <f>IF(COUNT($C$6:E19)&lt;=6,0,TRUNC((230-M18)*0.9))</f>
        <v>97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122</v>
      </c>
      <c r="N20">
        <f>IF(COUNT($C$6:E20)&lt;=6,0,TRUNC((230-M19)*0.9))</f>
        <v>97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122</v>
      </c>
      <c r="N21">
        <f>IF(COUNT($C$6:E21)&lt;=6,0,TRUNC((230-M20)*0.9))</f>
        <v>97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86</v>
      </c>
      <c r="D22">
        <v>117</v>
      </c>
      <c r="E22">
        <v>117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320</v>
      </c>
      <c r="I22">
        <f t="shared" si="5"/>
        <v>106</v>
      </c>
      <c r="J22">
        <f>_xlfn.IFS(SUM(C22:E22)&lt;1,"",SUM(C22:E22)&gt;=1,SUM($C$6:E22))</f>
        <v>2152</v>
      </c>
      <c r="K22">
        <f>_xlfn.IFS(COUNT(C22:E22)&lt;1,"",COUNT($C$6:E22)&gt;=1,COUNT($C$6:E22))</f>
        <v>18</v>
      </c>
      <c r="L22">
        <f>_xlfn.IFS(COUNT(C22:E22)&lt;1,"",AND(COUNT($C$6:E22)&lt;=9,$C$4&gt;1),$C$4,COUNT(C22:E22)&gt;=1,M22)</f>
        <v>119</v>
      </c>
      <c r="M22">
        <f>IF(COUNT($C$6:E22)&gt;=1,TRUNC(SUM($C$6:E22)/COUNT($C$6:E22)),0)</f>
        <v>119</v>
      </c>
      <c r="N22">
        <f>IF(COUNT($C$6:E22)&lt;=6,0,TRUNC((230-M21)*0.9))</f>
        <v>97</v>
      </c>
      <c r="O22">
        <f>_xlfn.IFS(SUM(C22:E22)&lt;1,"",COUNT($C$6:E22)&gt;9,TRUNC((230-M21)*(0.9)),COUNT($C$6:E22)&lt;=9,0)</f>
        <v>97</v>
      </c>
      <c r="P22">
        <f>_xlfn.IFS(SUM(C22:E22)&lt;1,"",COUNT($C$6:E22)&gt;9,N22*3+H22,COUNT($C$6:E22)&lt;=9,0)</f>
        <v>611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183</v>
      </c>
      <c r="W22">
        <f>IF(COUNT(C22:E22)&lt;1,0,IF(COUNT($C$6:E22)&gt;9,D22+N22,0))</f>
        <v>214</v>
      </c>
      <c r="X22">
        <f>IF(COUNT(C22:E22)&lt;1,0,IF(COUNT($C$6:E22)&gt;9,E22+N22,0))</f>
        <v>214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112</v>
      </c>
      <c r="D23">
        <v>132</v>
      </c>
      <c r="E23">
        <v>98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342</v>
      </c>
      <c r="I23">
        <f t="shared" si="5"/>
        <v>114</v>
      </c>
      <c r="J23">
        <f>_xlfn.IFS(SUM(C23:E23)&lt;1,"",SUM(C23:E23)&gt;=1,SUM($C$6:E23))</f>
        <v>2494</v>
      </c>
      <c r="K23">
        <f>_xlfn.IFS(COUNT(C23:E23)&lt;1,"",COUNT($C$6:E23)&gt;=1,COUNT($C$6:E23))</f>
        <v>21</v>
      </c>
      <c r="L23">
        <f>_xlfn.IFS(COUNT(C23:E23)&lt;1,"",AND(COUNT($C$6:E23)&lt;=9,$C$4&gt;1),$C$4,COUNT(C23:E23)&gt;=1,M23)</f>
        <v>118</v>
      </c>
      <c r="M23">
        <f>IF(COUNT($C$6:E23)&gt;=1,TRUNC(SUM($C$6:E23)/COUNT($C$6:E23)),0)</f>
        <v>118</v>
      </c>
      <c r="N23">
        <f>IF(COUNT($C$6:E23)&lt;=6,0,TRUNC((230-M22)*0.9))</f>
        <v>99</v>
      </c>
      <c r="O23">
        <f>_xlfn.IFS(SUM(C23:E23)&lt;1,"",COUNT($C$6:E23)&gt;9,TRUNC((230-M22)*(0.9)),COUNT($C$6:E23)&lt;=9,0)</f>
        <v>99</v>
      </c>
      <c r="P23">
        <f>_xlfn.IFS(SUM(C23:E23)&lt;1,"",COUNT($C$6:E23)&gt;9,N23*3+H23,COUNT($C$6:E23)&lt;=9,0)</f>
        <v>639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211</v>
      </c>
      <c r="W23">
        <f>IF(COUNT(C23:E23)&lt;1,0,IF(COUNT($C$6:E23)&gt;9,D23+N23,0))</f>
        <v>231</v>
      </c>
      <c r="X23">
        <f>IF(COUNT(C23:E23)&lt;1,0,IF(COUNT($C$6:E23)&gt;9,E23+N23,0))</f>
        <v>197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129</v>
      </c>
      <c r="D24">
        <v>111</v>
      </c>
      <c r="E24">
        <v>110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350</v>
      </c>
      <c r="I24">
        <f t="shared" si="5"/>
        <v>116</v>
      </c>
      <c r="J24">
        <f>_xlfn.IFS(SUM(C24:E24)&lt;1,"",SUM(C24:E24)&gt;=1,SUM($C$6:E24))</f>
        <v>2844</v>
      </c>
      <c r="K24">
        <f>_xlfn.IFS(COUNT(C24:E24)&lt;1,"",COUNT($C$6:E24)&gt;=1,COUNT($C$6:E24))</f>
        <v>24</v>
      </c>
      <c r="L24">
        <f>_xlfn.IFS(COUNT(C24:E24)&lt;1,"",AND(COUNT($C$6:E24)&lt;=9,$C$4&gt;1),$C$4,COUNT(C24:E24)&gt;=1,M24)</f>
        <v>118</v>
      </c>
      <c r="M24">
        <f>IF(COUNT($C$6:E24)&gt;=1,TRUNC(SUM($C$6:E24)/COUNT($C$6:E24)),0)</f>
        <v>118</v>
      </c>
      <c r="N24">
        <f>IF(COUNT($C$6:E24)&lt;=6,0,TRUNC((230-M23)*0.9))</f>
        <v>100</v>
      </c>
      <c r="O24">
        <f>_xlfn.IFS(SUM(C24:E24)&lt;1,"",COUNT($C$6:E24)&gt;9,TRUNC((230-M23)*(0.9)),COUNT($C$6:E24)&lt;=9,0)</f>
        <v>100</v>
      </c>
      <c r="P24">
        <f>_xlfn.IFS(SUM(C24:E24)&lt;1,"",COUNT($C$6:E24)&gt;9,N24*3+H24,COUNT($C$6:E24)&lt;=9,0)</f>
        <v>650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229</v>
      </c>
      <c r="W24">
        <f>IF(COUNT(C24:E24)&lt;1,0,IF(COUNT($C$6:E24)&gt;9,D24+N24,0))</f>
        <v>211</v>
      </c>
      <c r="X24">
        <f>IF(COUNT(C24:E24)&lt;1,0,IF(COUNT($C$6:E24)&gt;9,E24+N24,0))</f>
        <v>210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118</v>
      </c>
      <c r="N25">
        <f>IF(COUNT($C$6:E25)&lt;=6,0,TRUNC((230-M24)*0.9))</f>
        <v>100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118</v>
      </c>
      <c r="D26">
        <v>99</v>
      </c>
      <c r="E26">
        <v>112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329</v>
      </c>
      <c r="I26">
        <f t="shared" si="5"/>
        <v>109</v>
      </c>
      <c r="J26">
        <f>_xlfn.IFS(SUM(C26:E26)&lt;1,"",SUM(C26:E26)&gt;=1,SUM($C$6:E26))</f>
        <v>3173</v>
      </c>
      <c r="K26">
        <f>_xlfn.IFS(COUNT(C26:E26)&lt;1,"",COUNT($C$6:E26)&gt;=1,COUNT($C$6:E26))</f>
        <v>27</v>
      </c>
      <c r="L26">
        <f>_xlfn.IFS(COUNT(C26:E26)&lt;1,"",AND(COUNT($C$6:E26)&lt;=9,$C$4&gt;1),$C$4,COUNT(C26:E26)&gt;=1,M26)</f>
        <v>117</v>
      </c>
      <c r="M26">
        <f>IF(COUNT($C$6:E26)&gt;=1,TRUNC(SUM($C$6:E26)/COUNT($C$6:E26)),0)</f>
        <v>117</v>
      </c>
      <c r="N26">
        <f>IF(COUNT($C$6:E26)&lt;=6,0,TRUNC((230-M25)*0.9))</f>
        <v>100</v>
      </c>
      <c r="O26">
        <f>_xlfn.IFS(SUM(C26:E26)&lt;1,"",COUNT($C$6:E26)&gt;9,TRUNC((230-M25)*(0.9)),COUNT($C$6:E26)&lt;=9,0)</f>
        <v>100</v>
      </c>
      <c r="P26">
        <f>_xlfn.IFS(SUM(C26:E26)&lt;1,"",COUNT($C$6:E26)&gt;9,N26*3+H26,COUNT($C$6:E26)&lt;=9,0)</f>
        <v>629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218</v>
      </c>
      <c r="W26">
        <f>IF(COUNT(C26:E26)&lt;1,0,IF(COUNT($C$6:E26)&gt;9,D26+N26,0))</f>
        <v>199</v>
      </c>
      <c r="X26">
        <f>IF(COUNT(C26:E26)&lt;1,0,IF(COUNT($C$6:E26)&gt;9,E26+N26,0))</f>
        <v>212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117</v>
      </c>
      <c r="N27">
        <f>IF(COUNT($C$6:E27)&lt;=6,0,TRUNC((230-M26)*0.9))</f>
        <v>101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117</v>
      </c>
      <c r="N28">
        <f>IF(COUNT($C$6:E28)&lt;=6,0,TRUNC((230-M27)*0.9))</f>
        <v>101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146</v>
      </c>
      <c r="D29">
        <v>115</v>
      </c>
      <c r="E29">
        <v>119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380</v>
      </c>
      <c r="I29">
        <f t="shared" si="5"/>
        <v>126</v>
      </c>
      <c r="J29">
        <f>_xlfn.IFS(SUM(C29:E29)&lt;1,"",SUM(C29:E29)&gt;=1,SUM($C$6:E29))</f>
        <v>3553</v>
      </c>
      <c r="K29">
        <f>_xlfn.IFS(COUNT(C29:E29)&lt;1,"",COUNT($C$6:E29)&gt;=1,COUNT($C$6:E29))</f>
        <v>30</v>
      </c>
      <c r="L29">
        <f>_xlfn.IFS(COUNT(C29:E29)&lt;1,"",AND(COUNT($C$6:E29)&lt;=9,$C$4&gt;1),$C$4,COUNT(C29:E29)&gt;=1,M29)</f>
        <v>118</v>
      </c>
      <c r="M29">
        <f>IF(COUNT($C$6:E29)&gt;=1,TRUNC(SUM($C$6:E29)/COUNT($C$6:E29)),0)</f>
        <v>118</v>
      </c>
      <c r="N29">
        <f>IF(COUNT($C$6:E29)&lt;=6,0,TRUNC((230-M28)*0.9))</f>
        <v>101</v>
      </c>
      <c r="O29">
        <f>_xlfn.IFS(SUM(C29:E29)&lt;1,"",COUNT($C$6:E29)&gt;9,TRUNC((230-M28)*(0.9)),COUNT($C$6:E29)&lt;=9,0)</f>
        <v>101</v>
      </c>
      <c r="P29">
        <f>_xlfn.IFS(SUM(C29:E29)&lt;1,"",COUNT($C$6:E29)&gt;9,N29*3+H29,COUNT($C$6:E29)&lt;=9,0)</f>
        <v>683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247</v>
      </c>
      <c r="W29">
        <f>IF(COUNT(C29:E29)&lt;1,0,IF(COUNT($C$6:E29)&gt;9,D29+N29,0))</f>
        <v>216</v>
      </c>
      <c r="X29">
        <f>IF(COUNT(C29:E29)&lt;1,0,IF(COUNT($C$6:E29)&gt;9,E29+N29,0))</f>
        <v>220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118</v>
      </c>
      <c r="N30">
        <f>IF(COUNT($C$6:E30)&lt;=6,0,TRUNC((230-M29)*0.9))</f>
        <v>100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114</v>
      </c>
      <c r="D31">
        <v>160</v>
      </c>
      <c r="E31">
        <v>130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404</v>
      </c>
      <c r="I31">
        <f t="shared" si="5"/>
        <v>134</v>
      </c>
      <c r="J31">
        <f>_xlfn.IFS(SUM(C31:E31)&lt;1,"",SUM(C31:E31)&gt;=1,SUM($C$6:E31))</f>
        <v>3957</v>
      </c>
      <c r="K31">
        <f>_xlfn.IFS(COUNT(C31:E31)&lt;1,"",COUNT($C$6:E31)&gt;=1,COUNT($C$6:E31))</f>
        <v>33</v>
      </c>
      <c r="L31">
        <f>_xlfn.IFS(COUNT(C31:E31)&lt;1,"",AND(COUNT($C$6:E31)&lt;=9,$C$4&gt;1),$C$4,COUNT(C31:E31)&gt;=1,M31)</f>
        <v>119</v>
      </c>
      <c r="M31">
        <f>IF(COUNT($C$6:E31)&gt;=1,TRUNC(SUM($C$6:E31)/COUNT($C$6:E31)),0)</f>
        <v>119</v>
      </c>
      <c r="N31">
        <f>IF(COUNT($C$6:E31)&lt;=6,0,TRUNC((230-M30)*0.9))</f>
        <v>100</v>
      </c>
      <c r="O31">
        <f>_xlfn.IFS(SUM(C31:E31)&lt;1,"",COUNT($C$6:E31)&gt;9,TRUNC((230-M30)*(0.9)),COUNT($C$6:E31)&lt;=9,0)</f>
        <v>100</v>
      </c>
      <c r="P31">
        <f>_xlfn.IFS(SUM(C31:E31)&lt;1,"",COUNT($C$6:E31)&gt;9,N31*3+H31,COUNT($C$6:E31)&lt;=9,0)</f>
        <v>704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214</v>
      </c>
      <c r="W31">
        <f>IF(COUNT(C31:E31)&lt;1,0,IF(COUNT($C$6:E31)&gt;9,D31+N31,0))</f>
        <v>260</v>
      </c>
      <c r="X31">
        <f>IF(COUNT(C31:E31)&lt;1,0,IF(COUNT($C$6:E31)&gt;9,E31+N31,0))</f>
        <v>230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123</v>
      </c>
      <c r="D32">
        <v>172</v>
      </c>
      <c r="E32">
        <v>155</v>
      </c>
      <c r="F32" t="str">
        <f>IF(COUNT(C32:E32)&lt;1," ",IF(AND(C32&gt;M31,D32&gt;M31,E32&gt;M31,COUNT($C$6:E31)&gt;=12),"*"," "))</f>
        <v>*</v>
      </c>
      <c r="G32" t="str">
        <f>IF(COUNT(C32:E32)&lt;1," ",IF(AND(C32&gt;M30,D32&gt;M30,E32&gt;M30,COUNT($C$6:E30)&gt;=12),"*"," "))</f>
        <v>*</v>
      </c>
      <c r="H32">
        <f t="shared" si="0"/>
        <v>450</v>
      </c>
      <c r="I32">
        <f t="shared" si="5"/>
        <v>150</v>
      </c>
      <c r="J32">
        <f>_xlfn.IFS(SUM(C32:E32)&lt;1,"",SUM(C32:E32)&gt;=1,SUM($C$6:E32))</f>
        <v>4407</v>
      </c>
      <c r="K32">
        <f>_xlfn.IFS(COUNT(C32:E32)&lt;1,"",COUNT($C$6:E32)&gt;=1,COUNT($C$6:E32))</f>
        <v>36</v>
      </c>
      <c r="L32">
        <f>_xlfn.IFS(COUNT(C32:E32)&lt;1,"",AND(COUNT($C$6:E32)&lt;=9,$C$4&gt;1),$C$4,COUNT(C32:E32)&gt;=1,M32)</f>
        <v>122</v>
      </c>
      <c r="M32">
        <f>IF(COUNT($C$6:E32)&gt;=1,TRUNC(SUM($C$6:E32)/COUNT($C$6:E32)),0)</f>
        <v>122</v>
      </c>
      <c r="N32">
        <f>IF(COUNT($C$6:E32)&lt;=6,0,TRUNC((230-M31)*0.9))</f>
        <v>99</v>
      </c>
      <c r="O32">
        <f>_xlfn.IFS(SUM(C32:E32)&lt;1,"",COUNT($C$6:E32)&gt;9,TRUNC((230-M31)*(0.9)),COUNT($C$6:E32)&lt;=9,0)</f>
        <v>99</v>
      </c>
      <c r="P32">
        <f>_xlfn.IFS(SUM(C32:E32)&lt;1,"",COUNT($C$6:E32)&gt;9,N32*3+H32,COUNT($C$6:E32)&lt;=9,0)</f>
        <v>747</v>
      </c>
      <c r="Q32">
        <f t="shared" si="1"/>
        <v>450</v>
      </c>
      <c r="R32">
        <f t="shared" si="2"/>
        <v>172</v>
      </c>
      <c r="S32">
        <f>IF(COUNT($C$6:E32)&gt;9,IF(P32=MAX($P$6:$P$35),P32," "),"")</f>
        <v>747</v>
      </c>
      <c r="T32">
        <f t="shared" si="3"/>
        <v>271</v>
      </c>
      <c r="V32">
        <f>IF(COUNT(C32:E32)&lt;1,0,IF(COUNT($C$6:E32)&gt;9,C32+N32,0))</f>
        <v>222</v>
      </c>
      <c r="W32">
        <f>IF(COUNT(C32:E32)&lt;1,0,IF(COUNT($C$6:E32)&gt;9,D32+N32,0))</f>
        <v>271</v>
      </c>
      <c r="X32">
        <f>IF(COUNT(C32:E32)&lt;1,0,IF(COUNT($C$6:E32)&gt;9,E32+N32,0))</f>
        <v>254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140</v>
      </c>
      <c r="D33">
        <v>162</v>
      </c>
      <c r="E33">
        <v>86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388</v>
      </c>
      <c r="I33">
        <f t="shared" si="5"/>
        <v>129</v>
      </c>
      <c r="J33">
        <f>_xlfn.IFS(SUM(C33:E33)&lt;1,"",SUM(C33:E33)&gt;=1,SUM($C$6:E33))</f>
        <v>4795</v>
      </c>
      <c r="K33">
        <f>_xlfn.IFS(COUNT(C33:E33)&lt;1,"",COUNT($C$6:E33)&gt;=1,COUNT($C$6:E33))</f>
        <v>39</v>
      </c>
      <c r="L33">
        <f>_xlfn.IFS(COUNT(C33:E33)&lt;1,"",AND(COUNT($C$6:E33)&lt;=9,$C$4&gt;1),$C$4,COUNT(C33:E33)&gt;=1,M33)</f>
        <v>122</v>
      </c>
      <c r="M33">
        <f>IF(COUNT($C$6:E33)&gt;=1,TRUNC(SUM($C$6:E33)/COUNT($C$6:E33)),0)</f>
        <v>122</v>
      </c>
      <c r="N33">
        <f>IF(COUNT($C$6:E33)&lt;=6,0,TRUNC((230-M32)*0.9))</f>
        <v>97</v>
      </c>
      <c r="O33">
        <f>_xlfn.IFS(SUM(C33:E33)&lt;1,"",COUNT($C$6:E33)&gt;9,TRUNC((230-M32)*(0.9)),COUNT($C$6:E33)&lt;=9,0)</f>
        <v>97</v>
      </c>
      <c r="P33">
        <f>_xlfn.IFS(SUM(C33:E33)&lt;1,"",COUNT($C$6:E33)&gt;9,N33*3+H33,COUNT($C$6:E33)&lt;=9,0)</f>
        <v>679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237</v>
      </c>
      <c r="W33">
        <f>IF(COUNT(C33:E33)&lt;1,0,IF(COUNT($C$6:E33)&gt;9,D33+N33,0))</f>
        <v>259</v>
      </c>
      <c r="X33">
        <f>IF(COUNT(C33:E33)&lt;1,0,IF(COUNT($C$6:E33)&gt;9,E33+N33,0))</f>
        <v>183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122</v>
      </c>
      <c r="N34">
        <f>IF(COUNT($C$6:E34)&lt;=6,0,TRUNC((230-M33)*0.9))</f>
        <v>97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1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158</v>
      </c>
      <c r="D35">
        <v>134</v>
      </c>
      <c r="E35">
        <v>153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445</v>
      </c>
      <c r="I35">
        <f t="shared" si="5"/>
        <v>148</v>
      </c>
      <c r="J35">
        <f>_xlfn.IFS(SUM(C35:E35)&lt;1,"",SUM(C35:E35)&gt;=1,SUM($C$6:E35))</f>
        <v>5240</v>
      </c>
      <c r="K35">
        <f>_xlfn.IFS(COUNT(C35:E35)&lt;1,"",COUNT($C$6:E35)&gt;=1,COUNT($C$6:E35))</f>
        <v>42</v>
      </c>
      <c r="L35">
        <f>_xlfn.IFS(COUNT(C35:E35)&lt;1,"",AND(COUNT($C$6:E35)&lt;=9,$C$4&gt;1),$C$4,COUNT(C35:E35)&gt;=1,M35)</f>
        <v>124</v>
      </c>
      <c r="M35">
        <f>IF(COUNT($C$6:E35)&gt;=1,TRUNC(SUM($C$6:E35)/COUNT($C$6:E35)),0)</f>
        <v>124</v>
      </c>
      <c r="N35">
        <f>IF(COUNT($C$6:E35)&lt;=6,0,TRUNC((230-M34)*0.9))</f>
        <v>97</v>
      </c>
      <c r="O35">
        <f>_xlfn.IFS(SUM(C35:E35)&lt;1,"",COUNT($C$6:E35)&gt;9,TRUNC((230-M34)*(0.9)),COUNT($C$6:E35)&lt;=9,0)</f>
        <v>97</v>
      </c>
      <c r="P35">
        <f>_xlfn.IFS(SUM(C35:E35)&lt;1,"",COUNT($C$6:E35)&gt;9,N35*3+H35,COUNT($C$6:E35)&lt;=9,0)</f>
        <v>736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255</v>
      </c>
      <c r="W35">
        <f>IF(COUNT(C35:E35)&lt;1,0,IF(COUNT($C$6:E35)&gt;9,D35+N35,0))</f>
        <v>231</v>
      </c>
      <c r="X35">
        <f>IF(COUNT(C35:E35)&lt;1,0,IF(COUNT($C$6:E35)&gt;9,E35+N35,0))</f>
        <v>250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124.64285714285714</v>
      </c>
      <c r="D36" s="2">
        <f>(IF(COUNT(D6:D35)=0," ",(SUM(D6:D35))/COUNT(D6:D35)))</f>
        <v>130</v>
      </c>
      <c r="E36" s="2">
        <f>(IF(COUNT(E6:E35)=0," ",(SUM(E6:E35))/COUNT(E6:E35)))</f>
        <v>119.64285714285714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63D5-0C54-491C-B640-A27CE54E7C09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121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194</v>
      </c>
      <c r="W5">
        <f>MAX(V6:X35)</f>
        <v>271</v>
      </c>
    </row>
    <row r="6" spans="1:29" x14ac:dyDescent="0.2">
      <c r="A6" t="s">
        <v>7</v>
      </c>
      <c r="B6" s="7">
        <f>Calendar!B6</f>
        <v>43348</v>
      </c>
      <c r="C6">
        <v>127</v>
      </c>
      <c r="D6">
        <v>134</v>
      </c>
      <c r="E6">
        <v>129</v>
      </c>
      <c r="H6">
        <f t="shared" ref="H6:H35" si="0">IF(COUNT(C6:E6)&lt;1," ",SUM(C6:E6))</f>
        <v>390</v>
      </c>
      <c r="I6">
        <f>IF(COUNT(C6:E6)&lt;1," ",TRUNC(H6/COUNT(C6:E6)))</f>
        <v>130</v>
      </c>
      <c r="J6">
        <f>_xlfn.IFS(SUM(C6:E6)&lt;1,"",SUM(C6:E6)&gt;=1,SUM($C$6:E6))</f>
        <v>390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130</v>
      </c>
      <c r="M6">
        <f>IF(COUNT($C$6:E6)&gt;=1,TRUNC(SUM($C$6:E6)/COUNT($C$6:E6)),0)</f>
        <v>130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149</v>
      </c>
      <c r="D7">
        <v>118</v>
      </c>
      <c r="E7">
        <v>174</v>
      </c>
      <c r="H7">
        <f t="shared" si="0"/>
        <v>441</v>
      </c>
      <c r="I7">
        <f t="shared" ref="I7:I35" si="5">IF(COUNT(C7:E7)&lt;1," ",TRUNC(H7/COUNT(C7:E7)))</f>
        <v>147</v>
      </c>
      <c r="J7">
        <f>_xlfn.IFS(SUM(C7:E7)&lt;1,"",SUM(C7:E7)&gt;=1,SUM($C$6:E7))</f>
        <v>831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138</v>
      </c>
      <c r="M7">
        <f>IF(COUNT($C$6:E7)&gt;=1,TRUNC(SUM($C$6:E7)/COUNT($C$6:E7)),0)</f>
        <v>138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145</v>
      </c>
      <c r="D8">
        <v>149</v>
      </c>
      <c r="E8">
        <v>147</v>
      </c>
      <c r="H8">
        <f t="shared" si="0"/>
        <v>441</v>
      </c>
      <c r="I8">
        <f t="shared" si="5"/>
        <v>147</v>
      </c>
      <c r="J8">
        <f>_xlfn.IFS(SUM(C8:E8)&lt;1,"",SUM(C8:E8)&gt;=1,SUM($C$6:E8))</f>
        <v>1272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141</v>
      </c>
      <c r="M8">
        <f>IF(COUNT($C$6:E8)&gt;=1,TRUNC(SUM($C$6:E8)/COUNT($C$6:E8)),0)</f>
        <v>141</v>
      </c>
      <c r="N8">
        <f>IF(COUNT($C$6:E8)&lt;=6,0,TRUNC((230-M7)*0.9))</f>
        <v>82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125</v>
      </c>
      <c r="D9">
        <v>177</v>
      </c>
      <c r="E9">
        <v>120</v>
      </c>
      <c r="H9">
        <f t="shared" si="0"/>
        <v>422</v>
      </c>
      <c r="I9">
        <f t="shared" si="5"/>
        <v>140</v>
      </c>
      <c r="J9">
        <f>_xlfn.IFS(SUM(C9:E9)&lt;1,"",SUM(C9:E9)&gt;=1,SUM($C$6:E9))</f>
        <v>1694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141</v>
      </c>
      <c r="M9">
        <f>IF(COUNT($C$6:E9)&gt;=1,TRUNC(SUM($C$6:E9)/COUNT($C$6:E9)),0)</f>
        <v>141</v>
      </c>
      <c r="N9">
        <f>IF(COUNT($C$6:E9)&lt;=6,0,TRUNC((230-M8)*0.9))</f>
        <v>80</v>
      </c>
      <c r="O9">
        <f>_xlfn.IFS(SUM(C9:E9)&lt;1,"",COUNT($C$6:E9)&gt;9,TRUNC((230-M8)*(0.9)),COUNT($C$6:E9)&lt;=9,0)</f>
        <v>80</v>
      </c>
      <c r="P9">
        <f>_xlfn.IFS(SUM(C9:E9)&lt;1,"",COUNT($C$6:E9)&gt;9,N9*3+H9,COUNT($C$6:E9)&lt;=9,0)</f>
        <v>662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205</v>
      </c>
      <c r="W9">
        <f>IF(COUNT(C9:E9)&lt;1,0,IF(COUNT($C$6:E9)&gt;9,D9+N9,0))</f>
        <v>257</v>
      </c>
      <c r="X9">
        <f>IF(COUNT(C9:E9)&lt;1,0,IF(COUNT($C$6:E9)&gt;9,E9+N9,0))</f>
        <v>200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141</v>
      </c>
      <c r="N10">
        <f>IF(COUNT($C$6:E10)&lt;=6,0,TRUNC((230-M9)*0.9))</f>
        <v>80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149</v>
      </c>
      <c r="D11">
        <v>190</v>
      </c>
      <c r="E11">
        <v>183</v>
      </c>
      <c r="F11" t="str">
        <f>IF(COUNT(C11:E11)&lt;1," ",IF(AND(C11&gt;M10,D11&gt;M10,E11&gt;M10,COUNT($C$6:E10)&gt;=12),"*"," "))</f>
        <v>*</v>
      </c>
      <c r="G11" t="str">
        <f>IF(COUNT(C11:E11)&lt;1," ",IF(AND(C11&gt;M9,D11&gt;M9,E11&gt;M9,COUNT($C$6:E9)&gt;=12),"*"," "))</f>
        <v>*</v>
      </c>
      <c r="H11">
        <f t="shared" si="0"/>
        <v>522</v>
      </c>
      <c r="I11">
        <f t="shared" si="5"/>
        <v>174</v>
      </c>
      <c r="J11">
        <f>_xlfn.IFS(SUM(C11:E11)&lt;1,"",SUM(C11:E11)&gt;=1,SUM($C$6:E11))</f>
        <v>2216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147</v>
      </c>
      <c r="M11">
        <f>IF(COUNT($C$6:E11)&gt;=1,TRUNC(SUM($C$6:E11)/COUNT($C$6:E11)),0)</f>
        <v>147</v>
      </c>
      <c r="N11">
        <f>IF(COUNT($C$6:E11)&lt;=6,0,TRUNC((230-M10)*0.9))</f>
        <v>80</v>
      </c>
      <c r="O11">
        <f>_xlfn.IFS(SUM(C11:E11)&lt;1,"",COUNT($C$6:E11)&gt;9,TRUNC((230-M10)*(0.9)),COUNT($C$6:E11)&lt;=9,0)</f>
        <v>80</v>
      </c>
      <c r="P11">
        <f>_xlfn.IFS(SUM(C11:E11)&lt;1,"",COUNT($C$6:E11)&gt;9,N11*3+H11,COUNT($C$6:E11)&lt;=9,0)</f>
        <v>762</v>
      </c>
      <c r="Q11">
        <f t="shared" si="1"/>
        <v>522</v>
      </c>
      <c r="R11" t="str">
        <f t="shared" si="2"/>
        <v xml:space="preserve"> </v>
      </c>
      <c r="S11">
        <f>IF(COUNT($C$6:E11)&gt;9,IF(P11=MAX($P$6:$P$35),P11," "),"")</f>
        <v>762</v>
      </c>
      <c r="T11" t="str">
        <f t="shared" si="3"/>
        <v xml:space="preserve"> </v>
      </c>
      <c r="V11">
        <f>IF(COUNT(C11:E11)&lt;1,0,IF(COUNT($C$6:E11)&gt;9,C11+N11,0))</f>
        <v>229</v>
      </c>
      <c r="W11">
        <f>IF(COUNT(C11:E11)&lt;1,0,IF(COUNT($C$6:E11)&gt;9,D11+N11,0))</f>
        <v>270</v>
      </c>
      <c r="X11">
        <f>IF(COUNT(C11:E11)&lt;1,0,IF(COUNT($C$6:E11)&gt;9,E11+N11,0))</f>
        <v>263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153</v>
      </c>
      <c r="D12">
        <v>133</v>
      </c>
      <c r="E12">
        <v>145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431</v>
      </c>
      <c r="I12">
        <f t="shared" si="5"/>
        <v>143</v>
      </c>
      <c r="J12">
        <f>_xlfn.IFS(SUM(C12:E12)&lt;1,"",SUM(C12:E12)&gt;=1,SUM($C$6:E12))</f>
        <v>2647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147</v>
      </c>
      <c r="M12">
        <f>IF(COUNT($C$6:E12)&gt;=1,TRUNC(SUM($C$6:E12)/COUNT($C$6:E12)),0)</f>
        <v>147</v>
      </c>
      <c r="N12">
        <f>IF(COUNT($C$6:E12)&lt;=6,0,TRUNC((230-M11)*0.9))</f>
        <v>74</v>
      </c>
      <c r="O12">
        <f>_xlfn.IFS(SUM(C12:E12)&lt;1,"",COUNT($C$6:E12)&gt;9,TRUNC((230-M11)*(0.9)),COUNT($C$6:E12)&lt;=9,0)</f>
        <v>74</v>
      </c>
      <c r="P12">
        <f>_xlfn.IFS(SUM(C12:E12)&lt;1,"",COUNT($C$6:E12)&gt;9,N12*3+H12,COUNT($C$6:E12)&lt;=9,0)</f>
        <v>653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227</v>
      </c>
      <c r="W12">
        <f>IF(COUNT(C12:E12)&lt;1,0,IF(COUNT($C$6:E12)&gt;9,D12+N12,0))</f>
        <v>207</v>
      </c>
      <c r="X12">
        <f>IF(COUNT(C12:E12)&lt;1,0,IF(COUNT($C$6:E12)&gt;9,E12+N12,0))</f>
        <v>219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121</v>
      </c>
      <c r="D13">
        <v>178</v>
      </c>
      <c r="E13">
        <v>132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431</v>
      </c>
      <c r="I13">
        <f t="shared" si="5"/>
        <v>143</v>
      </c>
      <c r="J13">
        <f>_xlfn.IFS(SUM(C13:E13)&lt;1,"",SUM(C13:E13)&gt;=1,SUM($C$6:E13))</f>
        <v>3078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146</v>
      </c>
      <c r="M13">
        <f>IF(COUNT($C$6:E13)&gt;=1,TRUNC(SUM($C$6:E13)/COUNT($C$6:E13)),0)</f>
        <v>146</v>
      </c>
      <c r="N13">
        <f>IF(COUNT($C$6:E13)&lt;=6,0,TRUNC((230-M12)*0.9))</f>
        <v>74</v>
      </c>
      <c r="O13">
        <f>_xlfn.IFS(SUM(C13:E13)&lt;1,"",COUNT($C$6:E13)&gt;9,TRUNC((230-M12)*(0.9)),COUNT($C$6:E13)&lt;=9,0)</f>
        <v>74</v>
      </c>
      <c r="P13">
        <f>_xlfn.IFS(SUM(C13:E13)&lt;1,"",COUNT($C$6:E13)&gt;9,N13*3+H13,COUNT($C$6:E13)&lt;=9,0)</f>
        <v>653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195</v>
      </c>
      <c r="W13">
        <f>IF(COUNT(C13:E13)&lt;1,0,IF(COUNT($C$6:E13)&gt;9,D13+N13,0))</f>
        <v>252</v>
      </c>
      <c r="X13">
        <f>IF(COUNT(C13:E13)&lt;1,0,IF(COUNT($C$6:E13)&gt;9,E13+N13,0))</f>
        <v>206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146</v>
      </c>
      <c r="N14">
        <f>IF(COUNT($C$6:E14)&lt;=6,0,TRUNC((230-M13)*0.9))</f>
        <v>75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166</v>
      </c>
      <c r="D15">
        <v>110</v>
      </c>
      <c r="E15">
        <v>166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442</v>
      </c>
      <c r="I15">
        <f t="shared" si="5"/>
        <v>147</v>
      </c>
      <c r="J15">
        <f>_xlfn.IFS(SUM(C15:E15)&lt;1,"",SUM(C15:E15)&gt;=1,SUM($C$6:E15))</f>
        <v>3520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146</v>
      </c>
      <c r="M15">
        <f>IF(COUNT($C$6:E15)&gt;=1,TRUNC(SUM($C$6:E15)/COUNT($C$6:E15)),0)</f>
        <v>146</v>
      </c>
      <c r="N15">
        <f>IF(COUNT($C$6:E15)&lt;=6,0,TRUNC((230-M14)*0.9))</f>
        <v>75</v>
      </c>
      <c r="O15">
        <f>_xlfn.IFS(SUM(C15:E15)&lt;1,"",COUNT($C$6:E15)&gt;9,TRUNC((230-M14)*(0.9)),COUNT($C$6:E15)&lt;=9,0)</f>
        <v>75</v>
      </c>
      <c r="P15">
        <f>_xlfn.IFS(SUM(C15:E15)&lt;1,"",COUNT($C$6:E15)&gt;9,N15*3+H15,COUNT($C$6:E15)&lt;=9,0)</f>
        <v>667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241</v>
      </c>
      <c r="W15">
        <f>IF(COUNT(C15:E15)&lt;1,0,IF(COUNT($C$6:E15)&gt;9,D15+N15,0))</f>
        <v>185</v>
      </c>
      <c r="X15">
        <f>IF(COUNT(C15:E15)&lt;1,0,IF(COUNT($C$6:E15)&gt;9,E15+N15,0))</f>
        <v>241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123</v>
      </c>
      <c r="D16">
        <v>177</v>
      </c>
      <c r="E16">
        <v>145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445</v>
      </c>
      <c r="I16">
        <f t="shared" si="5"/>
        <v>148</v>
      </c>
      <c r="J16">
        <f>_xlfn.IFS(SUM(C16:E16)&lt;1,"",SUM(C16:E16)&gt;=1,SUM($C$6:E16))</f>
        <v>3965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146</v>
      </c>
      <c r="M16">
        <f>IF(COUNT($C$6:E16)&gt;=1,TRUNC(SUM($C$6:E16)/COUNT($C$6:E16)),0)</f>
        <v>146</v>
      </c>
      <c r="N16">
        <f>IF(COUNT($C$6:E16)&lt;=6,0,TRUNC((230-M15)*0.9))</f>
        <v>75</v>
      </c>
      <c r="O16">
        <f>_xlfn.IFS(SUM(C16:E16)&lt;1,"",COUNT($C$6:E16)&gt;9,TRUNC((230-M15)*(0.9)),COUNT($C$6:E16)&lt;=9,0)</f>
        <v>75</v>
      </c>
      <c r="P16">
        <f>_xlfn.IFS(SUM(C16:E16)&lt;1,"",COUNT($C$6:E16)&gt;9,N16*3+H16,COUNT($C$6:E16)&lt;=9,0)</f>
        <v>670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198</v>
      </c>
      <c r="W16">
        <f>IF(COUNT(C16:E16)&lt;1,0,IF(COUNT($C$6:E16)&gt;9,D16+N16,0))</f>
        <v>252</v>
      </c>
      <c r="X16">
        <f>IF(COUNT(C16:E16)&lt;1,0,IF(COUNT($C$6:E16)&gt;9,E16+N16,0))</f>
        <v>220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140</v>
      </c>
      <c r="D17">
        <v>113</v>
      </c>
      <c r="E17">
        <v>112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365</v>
      </c>
      <c r="I17">
        <f t="shared" si="5"/>
        <v>121</v>
      </c>
      <c r="J17">
        <f>_xlfn.IFS(SUM(C17:E17)&lt;1,"",SUM(C17:E17)&gt;=1,SUM($C$6:E17))</f>
        <v>4330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144</v>
      </c>
      <c r="M17">
        <f>IF(COUNT($C$6:E17)&gt;=1,TRUNC(SUM($C$6:E17)/COUNT($C$6:E17)),0)</f>
        <v>144</v>
      </c>
      <c r="N17">
        <f>IF(COUNT($C$6:E17)&lt;=6,0,TRUNC((230-M16)*0.9))</f>
        <v>75</v>
      </c>
      <c r="O17">
        <f>_xlfn.IFS(SUM(C17:E17)&lt;1,"",COUNT($C$6:E17)&gt;9,TRUNC((230-M16)*(0.9)),COUNT($C$6:E17)&lt;=9,0)</f>
        <v>75</v>
      </c>
      <c r="P17">
        <f>_xlfn.IFS(SUM(C17:E17)&lt;1,"",COUNT($C$6:E17)&gt;9,N17*3+H17,COUNT($C$6:E17)&lt;=9,0)</f>
        <v>590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215</v>
      </c>
      <c r="W17">
        <f>IF(COUNT(C17:E17)&lt;1,0,IF(COUNT($C$6:E17)&gt;9,D17+N17,0))</f>
        <v>188</v>
      </c>
      <c r="X17">
        <f>IF(COUNT(C17:E17)&lt;1,0,IF(COUNT($C$6:E17)&gt;9,E17+N17,0))</f>
        <v>187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156</v>
      </c>
      <c r="D18">
        <v>138</v>
      </c>
      <c r="E18">
        <v>156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450</v>
      </c>
      <c r="I18">
        <f t="shared" si="5"/>
        <v>150</v>
      </c>
      <c r="J18">
        <f>_xlfn.IFS(SUM(C18:E18)&lt;1,"",SUM(C18:E18)&gt;=1,SUM($C$6:E18))</f>
        <v>4780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144</v>
      </c>
      <c r="M18">
        <f>IF(COUNT($C$6:E18)&gt;=1,TRUNC(SUM($C$6:E18)/COUNT($C$6:E18)),0)</f>
        <v>144</v>
      </c>
      <c r="N18">
        <f>IF(COUNT($C$6:E18)&lt;=6,0,TRUNC((230-M17)*0.9))</f>
        <v>77</v>
      </c>
      <c r="O18">
        <f>_xlfn.IFS(SUM(C18:E18)&lt;1,"",COUNT($C$6:E18)&gt;9,TRUNC((230-M17)*(0.9)),COUNT($C$6:E18)&lt;=9,0)</f>
        <v>77</v>
      </c>
      <c r="P18">
        <f>_xlfn.IFS(SUM(C18:E18)&lt;1,"",COUNT($C$6:E18)&gt;9,N18*3+H18,COUNT($C$6:E18)&lt;=9,0)</f>
        <v>681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233</v>
      </c>
      <c r="W18">
        <f>IF(COUNT(C18:E18)&lt;1,0,IF(COUNT($C$6:E18)&gt;9,D18+N18,0))</f>
        <v>215</v>
      </c>
      <c r="X18">
        <f>IF(COUNT(C18:E18)&lt;1,0,IF(COUNT($C$6:E18)&gt;9,E18+N18,0))</f>
        <v>233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131</v>
      </c>
      <c r="D19">
        <v>194</v>
      </c>
      <c r="E19">
        <v>168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493</v>
      </c>
      <c r="I19">
        <f t="shared" si="5"/>
        <v>164</v>
      </c>
      <c r="J19">
        <f>_xlfn.IFS(SUM(C19:E19)&lt;1,"",SUM(C19:E19)&gt;=1,SUM($C$6:E19))</f>
        <v>5273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146</v>
      </c>
      <c r="M19">
        <f>IF(COUNT($C$6:E19)&gt;=1,TRUNC(SUM($C$6:E19)/COUNT($C$6:E19)),0)</f>
        <v>146</v>
      </c>
      <c r="N19">
        <f>IF(COUNT($C$6:E19)&lt;=6,0,TRUNC((230-M18)*0.9))</f>
        <v>77</v>
      </c>
      <c r="O19">
        <f>_xlfn.IFS(SUM(C19:E19)&lt;1,"",COUNT($C$6:E19)&gt;9,TRUNC((230-M18)*(0.9)),COUNT($C$6:E19)&lt;=9,0)</f>
        <v>77</v>
      </c>
      <c r="P19">
        <f>_xlfn.IFS(SUM(C19:E19)&lt;1,"",COUNT($C$6:E19)&gt;9,N19*3+H19,COUNT($C$6:E19)&lt;=9,0)</f>
        <v>724</v>
      </c>
      <c r="Q19" t="str">
        <f t="shared" si="1"/>
        <v xml:space="preserve"> </v>
      </c>
      <c r="R19">
        <f t="shared" si="2"/>
        <v>194</v>
      </c>
      <c r="S19" t="str">
        <f>IF(COUNT($C$6:E19)&gt;9,IF(P19=MAX($P$6:$P$35),P19," "),"")</f>
        <v xml:space="preserve"> </v>
      </c>
      <c r="T19">
        <f t="shared" si="3"/>
        <v>271</v>
      </c>
      <c r="V19">
        <f>IF(COUNT(C19:E19)&lt;1,0,IF(COUNT($C$6:E19)&gt;9,C19+N19,0))</f>
        <v>208</v>
      </c>
      <c r="W19">
        <f>IF(COUNT(C19:E19)&lt;1,0,IF(COUNT($C$6:E19)&gt;9,D19+N19,0))</f>
        <v>271</v>
      </c>
      <c r="X19">
        <f>IF(COUNT(C19:E19)&lt;1,0,IF(COUNT($C$6:E19)&gt;9,E19+N19,0))</f>
        <v>245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135</v>
      </c>
      <c r="D20">
        <v>155</v>
      </c>
      <c r="E20">
        <v>131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421</v>
      </c>
      <c r="I20">
        <f t="shared" si="5"/>
        <v>140</v>
      </c>
      <c r="J20">
        <f>_xlfn.IFS(SUM(C20:E20)&lt;1,"",SUM(C20:E20)&gt;=1,SUM($C$6:E20))</f>
        <v>5694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146</v>
      </c>
      <c r="M20">
        <f>IF(COUNT($C$6:E20)&gt;=1,TRUNC(SUM($C$6:E20)/COUNT($C$6:E20)),0)</f>
        <v>146</v>
      </c>
      <c r="N20">
        <f>IF(COUNT($C$6:E20)&lt;=6,0,TRUNC((230-M19)*0.9))</f>
        <v>75</v>
      </c>
      <c r="O20">
        <f>_xlfn.IFS(SUM(C20:E20)&lt;1,"",COUNT($C$6:E20)&gt;9,TRUNC((230-M19)*(0.9)),COUNT($C$6:E20)&lt;=9,0)</f>
        <v>75</v>
      </c>
      <c r="P20">
        <f>_xlfn.IFS(SUM(C20:E20)&lt;1,"",COUNT($C$6:E20)&gt;9,N20*3+H20,COUNT($C$6:E20)&lt;=9,0)</f>
        <v>646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210</v>
      </c>
      <c r="W20">
        <f>IF(COUNT(C20:E20)&lt;1,0,IF(COUNT($C$6:E20)&gt;9,D20+N20,0))</f>
        <v>230</v>
      </c>
      <c r="X20">
        <f>IF(COUNT(C20:E20)&lt;1,0,IF(COUNT($C$6:E20)&gt;9,E20+N20,0))</f>
        <v>206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113</v>
      </c>
      <c r="D21">
        <v>153</v>
      </c>
      <c r="E21">
        <v>137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403</v>
      </c>
      <c r="I21">
        <f t="shared" si="5"/>
        <v>134</v>
      </c>
      <c r="J21">
        <f>_xlfn.IFS(SUM(C21:E21)&lt;1,"",SUM(C21:E21)&gt;=1,SUM($C$6:E21))</f>
        <v>6097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145</v>
      </c>
      <c r="M21">
        <f>IF(COUNT($C$6:E21)&gt;=1,TRUNC(SUM($C$6:E21)/COUNT($C$6:E21)),0)</f>
        <v>145</v>
      </c>
      <c r="N21">
        <f>IF(COUNT($C$6:E21)&lt;=6,0,TRUNC((230-M20)*0.9))</f>
        <v>75</v>
      </c>
      <c r="O21">
        <f>_xlfn.IFS(SUM(C21:E21)&lt;1,"",COUNT($C$6:E21)&gt;9,TRUNC((230-M20)*(0.9)),COUNT($C$6:E21)&lt;=9,0)</f>
        <v>75</v>
      </c>
      <c r="P21">
        <f>_xlfn.IFS(SUM(C21:E21)&lt;1,"",COUNT($C$6:E21)&gt;9,N21*3+H21,COUNT($C$6:E21)&lt;=9,0)</f>
        <v>628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188</v>
      </c>
      <c r="W21">
        <f>IF(COUNT(C21:E21)&lt;1,0,IF(COUNT($C$6:E21)&gt;9,D21+N21,0))</f>
        <v>228</v>
      </c>
      <c r="X21">
        <f>IF(COUNT(C21:E21)&lt;1,0,IF(COUNT($C$6:E21)&gt;9,E21+N21,0))</f>
        <v>212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152</v>
      </c>
      <c r="D22">
        <v>139</v>
      </c>
      <c r="E22">
        <v>153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444</v>
      </c>
      <c r="I22">
        <f t="shared" si="5"/>
        <v>148</v>
      </c>
      <c r="J22">
        <f>_xlfn.IFS(SUM(C22:E22)&lt;1,"",SUM(C22:E22)&gt;=1,SUM($C$6:E22))</f>
        <v>6541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145</v>
      </c>
      <c r="M22">
        <f>IF(COUNT($C$6:E22)&gt;=1,TRUNC(SUM($C$6:E22)/COUNT($C$6:E22)),0)</f>
        <v>145</v>
      </c>
      <c r="N22">
        <f>IF(COUNT($C$6:E22)&lt;=6,0,TRUNC((230-M21)*0.9))</f>
        <v>76</v>
      </c>
      <c r="O22">
        <f>_xlfn.IFS(SUM(C22:E22)&lt;1,"",COUNT($C$6:E22)&gt;9,TRUNC((230-M21)*(0.9)),COUNT($C$6:E22)&lt;=9,0)</f>
        <v>76</v>
      </c>
      <c r="P22">
        <f>_xlfn.IFS(SUM(C22:E22)&lt;1,"",COUNT($C$6:E22)&gt;9,N22*3+H22,COUNT($C$6:E22)&lt;=9,0)</f>
        <v>672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228</v>
      </c>
      <c r="W22">
        <f>IF(COUNT(C22:E22)&lt;1,0,IF(COUNT($C$6:E22)&gt;9,D22+N22,0))</f>
        <v>215</v>
      </c>
      <c r="X22">
        <f>IF(COUNT(C22:E22)&lt;1,0,IF(COUNT($C$6:E22)&gt;9,E22+N22,0))</f>
        <v>229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D23">
        <v>132</v>
      </c>
      <c r="E23">
        <v>124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256</v>
      </c>
      <c r="I23">
        <f t="shared" si="5"/>
        <v>128</v>
      </c>
      <c r="J23">
        <f>_xlfn.IFS(SUM(C23:E23)&lt;1,"",SUM(C23:E23)&gt;=1,SUM($C$6:E23))</f>
        <v>6797</v>
      </c>
      <c r="K23">
        <f>_xlfn.IFS(COUNT(C23:E23)&lt;1,"",COUNT($C$6:E23)&gt;=1,COUNT($C$6:E23))</f>
        <v>47</v>
      </c>
      <c r="L23">
        <f>_xlfn.IFS(COUNT(C23:E23)&lt;1,"",AND(COUNT($C$6:E23)&lt;=9,$C$4&gt;1),$C$4,COUNT(C23:E23)&gt;=1,M23)</f>
        <v>144</v>
      </c>
      <c r="M23">
        <f>IF(COUNT($C$6:E23)&gt;=1,TRUNC(SUM($C$6:E23)/COUNT($C$6:E23)),0)</f>
        <v>144</v>
      </c>
      <c r="N23">
        <f>IF(COUNT($C$6:E23)&lt;=6,0,TRUNC((230-M22)*0.9))</f>
        <v>76</v>
      </c>
      <c r="O23">
        <f>_xlfn.IFS(SUM(C23:E23)&lt;1,"",COUNT($C$6:E23)&gt;9,TRUNC((230-M22)*(0.9)),COUNT($C$6:E23)&lt;=9,0)</f>
        <v>76</v>
      </c>
      <c r="P23">
        <f>_xlfn.IFS(SUM(C23:E23)&lt;1,"",COUNT($C$6:E23)&gt;9,N23*3+H23,COUNT($C$6:E23)&lt;=9,0)</f>
        <v>484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76</v>
      </c>
      <c r="W23">
        <f>IF(COUNT(C23:E23)&lt;1,0,IF(COUNT($C$6:E23)&gt;9,D23+N23,0))</f>
        <v>208</v>
      </c>
      <c r="X23">
        <f>IF(COUNT(C23:E23)&lt;1,0,IF(COUNT($C$6:E23)&gt;9,E23+N23,0))</f>
        <v>200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108</v>
      </c>
      <c r="D24">
        <v>112</v>
      </c>
      <c r="E24">
        <v>131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351</v>
      </c>
      <c r="I24">
        <f t="shared" si="5"/>
        <v>117</v>
      </c>
      <c r="J24">
        <f>_xlfn.IFS(SUM(C24:E24)&lt;1,"",SUM(C24:E24)&gt;=1,SUM($C$6:E24))</f>
        <v>7148</v>
      </c>
      <c r="K24">
        <f>_xlfn.IFS(COUNT(C24:E24)&lt;1,"",COUNT($C$6:E24)&gt;=1,COUNT($C$6:E24))</f>
        <v>50</v>
      </c>
      <c r="L24">
        <f>_xlfn.IFS(COUNT(C24:E24)&lt;1,"",AND(COUNT($C$6:E24)&lt;=9,$C$4&gt;1),$C$4,COUNT(C24:E24)&gt;=1,M24)</f>
        <v>142</v>
      </c>
      <c r="M24">
        <f>IF(COUNT($C$6:E24)&gt;=1,TRUNC(SUM($C$6:E24)/COUNT($C$6:E24)),0)</f>
        <v>142</v>
      </c>
      <c r="N24">
        <f>IF(COUNT($C$6:E24)&lt;=6,0,TRUNC((230-M23)*0.9))</f>
        <v>77</v>
      </c>
      <c r="O24">
        <f>_xlfn.IFS(SUM(C24:E24)&lt;1,"",COUNT($C$6:E24)&gt;9,TRUNC((230-M23)*(0.9)),COUNT($C$6:E24)&lt;=9,0)</f>
        <v>77</v>
      </c>
      <c r="P24">
        <f>_xlfn.IFS(SUM(C24:E24)&lt;1,"",COUNT($C$6:E24)&gt;9,N24*3+H24,COUNT($C$6:E24)&lt;=9,0)</f>
        <v>582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185</v>
      </c>
      <c r="W24">
        <f>IF(COUNT(C24:E24)&lt;1,0,IF(COUNT($C$6:E24)&gt;9,D24+N24,0))</f>
        <v>189</v>
      </c>
      <c r="X24">
        <f>IF(COUNT(C24:E24)&lt;1,0,IF(COUNT($C$6:E24)&gt;9,E24+N24,0))</f>
        <v>208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142</v>
      </c>
      <c r="N25">
        <f>IF(COUNT($C$6:E25)&lt;=6,0,TRUNC((230-M24)*0.9))</f>
        <v>79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142</v>
      </c>
      <c r="N26">
        <f>IF(COUNT($C$6:E26)&lt;=6,0,TRUNC((230-M25)*0.9))</f>
        <v>79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111</v>
      </c>
      <c r="D27">
        <v>133</v>
      </c>
      <c r="E27">
        <v>138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382</v>
      </c>
      <c r="I27">
        <f t="shared" si="5"/>
        <v>127</v>
      </c>
      <c r="J27">
        <f>_xlfn.IFS(SUM(C27:E27)&lt;1,"",SUM(C27:E27)&gt;=1,SUM($C$6:E27))</f>
        <v>7530</v>
      </c>
      <c r="K27">
        <f>_xlfn.IFS(COUNT(C27:E27)&lt;1,"",COUNT($C$6:E27)&gt;=1,COUNT($C$6:E27))</f>
        <v>53</v>
      </c>
      <c r="L27">
        <f>_xlfn.IFS(COUNT(C27:E27)&lt;1,"",AND(COUNT($C$6:E27)&lt;=9,$C$4&gt;1),$C$4,COUNT(C27:E27)&gt;=1,M27)</f>
        <v>142</v>
      </c>
      <c r="M27">
        <f>IF(COUNT($C$6:E27)&gt;=1,TRUNC(SUM($C$6:E27)/COUNT($C$6:E27)),0)</f>
        <v>142</v>
      </c>
      <c r="N27">
        <f>IF(COUNT($C$6:E27)&lt;=6,0,TRUNC((230-M26)*0.9))</f>
        <v>79</v>
      </c>
      <c r="O27">
        <f>_xlfn.IFS(SUM(C27:E27)&lt;1,"",COUNT($C$6:E27)&gt;9,TRUNC((230-M26)*(0.9)),COUNT($C$6:E27)&lt;=9,0)</f>
        <v>79</v>
      </c>
      <c r="P27">
        <f>_xlfn.IFS(SUM(C27:E27)&lt;1,"",COUNT($C$6:E27)&gt;9,N27*3+H27,COUNT($C$6:E27)&lt;=9,0)</f>
        <v>619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190</v>
      </c>
      <c r="W27">
        <f>IF(COUNT(C27:E27)&lt;1,0,IF(COUNT($C$6:E27)&gt;9,D27+N27,0))</f>
        <v>212</v>
      </c>
      <c r="X27">
        <f>IF(COUNT(C27:E27)&lt;1,0,IF(COUNT($C$6:E27)&gt;9,E27+N27,0))</f>
        <v>217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120</v>
      </c>
      <c r="D28">
        <v>151</v>
      </c>
      <c r="E28">
        <v>98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369</v>
      </c>
      <c r="I28">
        <f t="shared" si="5"/>
        <v>123</v>
      </c>
      <c r="J28">
        <f>_xlfn.IFS(SUM(C28:E28)&lt;1,"",SUM(C28:E28)&gt;=1,SUM($C$6:E28))</f>
        <v>7899</v>
      </c>
      <c r="K28">
        <f>_xlfn.IFS(COUNT(C28:E28)&lt;1,"",COUNT($C$6:E28)&gt;=1,COUNT($C$6:E28))</f>
        <v>56</v>
      </c>
      <c r="L28">
        <f>_xlfn.IFS(COUNT(C28:E28)&lt;1,"",AND(COUNT($C$6:E28)&lt;=9,$C$4&gt;1),$C$4,COUNT(C28:E28)&gt;=1,M28)</f>
        <v>141</v>
      </c>
      <c r="M28">
        <f>IF(COUNT($C$6:E28)&gt;=1,TRUNC(SUM($C$6:E28)/COUNT($C$6:E28)),0)</f>
        <v>141</v>
      </c>
      <c r="N28">
        <f>IF(COUNT($C$6:E28)&lt;=6,0,TRUNC((230-M27)*0.9))</f>
        <v>79</v>
      </c>
      <c r="O28">
        <f>_xlfn.IFS(SUM(C28:E28)&lt;1,"",COUNT($C$6:E28)&gt;9,TRUNC((230-M27)*(0.9)),COUNT($C$6:E28)&lt;=9,0)</f>
        <v>79</v>
      </c>
      <c r="P28">
        <f>_xlfn.IFS(SUM(C28:E28)&lt;1,"",COUNT($C$6:E28)&gt;9,N28*3+H28,COUNT($C$6:E28)&lt;=9,0)</f>
        <v>606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199</v>
      </c>
      <c r="W28">
        <f>IF(COUNT(C28:E28)&lt;1,0,IF(COUNT($C$6:E28)&gt;9,D28+N28,0))</f>
        <v>230</v>
      </c>
      <c r="X28">
        <f>IF(COUNT(C28:E28)&lt;1,0,IF(COUNT($C$6:E28)&gt;9,E28+N28,0))</f>
        <v>177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141</v>
      </c>
      <c r="N29">
        <f>IF(COUNT($C$6:E29)&lt;=6,0,TRUNC((230-M28)*0.9))</f>
        <v>80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109</v>
      </c>
      <c r="D30">
        <v>113</v>
      </c>
      <c r="E30">
        <v>138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360</v>
      </c>
      <c r="I30">
        <f t="shared" si="5"/>
        <v>120</v>
      </c>
      <c r="J30">
        <f>_xlfn.IFS(SUM(C30:E30)&lt;1,"",SUM(C30:E30)&gt;=1,SUM($C$6:E30))</f>
        <v>8259</v>
      </c>
      <c r="K30">
        <f>_xlfn.IFS(COUNT(C30:E30)&lt;1,"",COUNT($C$6:E30)&gt;=1,COUNT($C$6:E30))</f>
        <v>59</v>
      </c>
      <c r="L30">
        <f>_xlfn.IFS(COUNT(C30:E30)&lt;1,"",AND(COUNT($C$6:E30)&lt;=9,$C$4&gt;1),$C$4,COUNT(C30:E30)&gt;=1,M30)</f>
        <v>139</v>
      </c>
      <c r="M30">
        <f>IF(COUNT($C$6:E30)&gt;=1,TRUNC(SUM($C$6:E30)/COUNT($C$6:E30)),0)</f>
        <v>139</v>
      </c>
      <c r="N30">
        <f>IF(COUNT($C$6:E30)&lt;=6,0,TRUNC((230-M29)*0.9))</f>
        <v>80</v>
      </c>
      <c r="O30">
        <f>_xlfn.IFS(SUM(C30:E30)&lt;1,"",COUNT($C$6:E30)&gt;9,TRUNC((230-M29)*(0.9)),COUNT($C$6:E30)&lt;=9,0)</f>
        <v>80</v>
      </c>
      <c r="P30">
        <f>_xlfn.IFS(SUM(C30:E30)&lt;1,"",COUNT($C$6:E30)&gt;9,N30*3+H30,COUNT($C$6:E30)&lt;=9,0)</f>
        <v>600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189</v>
      </c>
      <c r="W30">
        <f>IF(COUNT(C30:E30)&lt;1,0,IF(COUNT($C$6:E30)&gt;9,D30+N30,0))</f>
        <v>193</v>
      </c>
      <c r="X30">
        <f>IF(COUNT(C30:E30)&lt;1,0,IF(COUNT($C$6:E30)&gt;9,E30+N30,0))</f>
        <v>218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139</v>
      </c>
      <c r="N31">
        <f>IF(COUNT($C$6:E31)&lt;=6,0,TRUNC((230-M30)*0.9))</f>
        <v>81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139</v>
      </c>
      <c r="N32">
        <f>IF(COUNT($C$6:E32)&lt;=6,0,TRUNC((230-M31)*0.9))</f>
        <v>81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134</v>
      </c>
      <c r="D33">
        <v>139</v>
      </c>
      <c r="E33">
        <v>115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388</v>
      </c>
      <c r="I33">
        <f t="shared" si="5"/>
        <v>129</v>
      </c>
      <c r="J33">
        <f>_xlfn.IFS(SUM(C33:E33)&lt;1,"",SUM(C33:E33)&gt;=1,SUM($C$6:E33))</f>
        <v>8647</v>
      </c>
      <c r="K33">
        <f>_xlfn.IFS(COUNT(C33:E33)&lt;1,"",COUNT($C$6:E33)&gt;=1,COUNT($C$6:E33))</f>
        <v>62</v>
      </c>
      <c r="L33">
        <f>_xlfn.IFS(COUNT(C33:E33)&lt;1,"",AND(COUNT($C$6:E33)&lt;=9,$C$4&gt;1),$C$4,COUNT(C33:E33)&gt;=1,M33)</f>
        <v>139</v>
      </c>
      <c r="M33">
        <f>IF(COUNT($C$6:E33)&gt;=1,TRUNC(SUM($C$6:E33)/COUNT($C$6:E33)),0)</f>
        <v>139</v>
      </c>
      <c r="N33">
        <f>IF(COUNT($C$6:E33)&lt;=6,0,TRUNC((230-M32)*0.9))</f>
        <v>81</v>
      </c>
      <c r="O33">
        <f>_xlfn.IFS(SUM(C33:E33)&lt;1,"",COUNT($C$6:E33)&gt;9,TRUNC((230-M32)*(0.9)),COUNT($C$6:E33)&lt;=9,0)</f>
        <v>81</v>
      </c>
      <c r="P33">
        <f>_xlfn.IFS(SUM(C33:E33)&lt;1,"",COUNT($C$6:E33)&gt;9,N33*3+H33,COUNT($C$6:E33)&lt;=9,0)</f>
        <v>631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215</v>
      </c>
      <c r="W33">
        <f>IF(COUNT(C33:E33)&lt;1,0,IF(COUNT($C$6:E33)&gt;9,D33+N33,0))</f>
        <v>220</v>
      </c>
      <c r="X33">
        <f>IF(COUNT(C33:E33)&lt;1,0,IF(COUNT($C$6:E33)&gt;9,E33+N33,0))</f>
        <v>196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140</v>
      </c>
      <c r="D34">
        <v>127</v>
      </c>
      <c r="E34">
        <v>152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419</v>
      </c>
      <c r="I34">
        <f t="shared" si="5"/>
        <v>139</v>
      </c>
      <c r="J34">
        <f>_xlfn.IFS(SUM(C34:E34)&lt;1,"",SUM(C34:E34)&gt;=1,SUM($C$6:E34))</f>
        <v>9066</v>
      </c>
      <c r="K34">
        <f>_xlfn.IFS(COUNT(C34:E34)&lt;1,"",COUNT($C$6:E34)&gt;=1,COUNT($C$6:E34))</f>
        <v>65</v>
      </c>
      <c r="L34">
        <f>_xlfn.IFS(COUNT(C34:E34)&lt;1,"",AND(COUNT($C$6:E34)&lt;=9,$C$4&gt;1),$C$4,COUNT(C34:E34)&gt;=1,M34)</f>
        <v>139</v>
      </c>
      <c r="M34">
        <f>IF(COUNT($C$6:E34)&gt;=1,TRUNC(SUM($C$6:E34)/COUNT($C$6:E34)),0)</f>
        <v>139</v>
      </c>
      <c r="N34">
        <f>IF(COUNT($C$6:E34)&lt;=6,0,TRUNC((230-M33)*0.9))</f>
        <v>81</v>
      </c>
      <c r="O34">
        <f>_xlfn.IFS(SUM(C34:E34)&lt;1,"",COUNT($C$6:E34)&gt;9,TRUNC((230-M33)*(0.9)),COUNT($C$6:E34)&lt;=9,0)</f>
        <v>81</v>
      </c>
      <c r="P34">
        <f>_xlfn.IFS(SUM(C34:E34)&lt;1,"",COUNT($C$6:E34)&gt;9,N34*3+H34,COUNT($C$6:E34)&lt;=9,0)</f>
        <v>662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221</v>
      </c>
      <c r="W34">
        <f>IF(COUNT(C34:E34)&lt;1,0,IF(COUNT($C$6:E34)&gt;9,D34+N34,0))</f>
        <v>208</v>
      </c>
      <c r="X34">
        <f>IF(COUNT(C34:E34)&lt;1,0,IF(COUNT($C$6:E34)&gt;9,E34+N34,0))</f>
        <v>233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179</v>
      </c>
      <c r="D35">
        <v>137</v>
      </c>
      <c r="E35">
        <v>174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490</v>
      </c>
      <c r="I35">
        <f t="shared" si="5"/>
        <v>163</v>
      </c>
      <c r="J35">
        <f>_xlfn.IFS(SUM(C35:E35)&lt;1,"",SUM(C35:E35)&gt;=1,SUM($C$6:E35))</f>
        <v>9556</v>
      </c>
      <c r="K35">
        <f>_xlfn.IFS(COUNT(C35:E35)&lt;1,"",COUNT($C$6:E35)&gt;=1,COUNT($C$6:E35))</f>
        <v>68</v>
      </c>
      <c r="L35">
        <f>_xlfn.IFS(COUNT(C35:E35)&lt;1,"",AND(COUNT($C$6:E35)&lt;=9,$C$4&gt;1),$C$4,COUNT(C35:E35)&gt;=1,M35)</f>
        <v>140</v>
      </c>
      <c r="M35">
        <f>IF(COUNT($C$6:E35)&gt;=1,TRUNC(SUM($C$6:E35)/COUNT($C$6:E35)),0)</f>
        <v>140</v>
      </c>
      <c r="N35">
        <f>IF(COUNT($C$6:E35)&lt;=6,0,TRUNC((230-M34)*0.9))</f>
        <v>81</v>
      </c>
      <c r="O35">
        <f>_xlfn.IFS(SUM(C35:E35)&lt;1,"",COUNT($C$6:E35)&gt;9,TRUNC((230-M34)*(0.9)),COUNT($C$6:E35)&lt;=9,0)</f>
        <v>81</v>
      </c>
      <c r="P35">
        <f>_xlfn.IFS(SUM(C35:E35)&lt;1,"",COUNT($C$6:E35)&gt;9,N35*3+H35,COUNT($C$6:E35)&lt;=9,0)</f>
        <v>733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260</v>
      </c>
      <c r="W35">
        <f>IF(COUNT(C35:E35)&lt;1,0,IF(COUNT($C$6:E35)&gt;9,D35+N35,0))</f>
        <v>218</v>
      </c>
      <c r="X35">
        <f>IF(COUNT(C35:E35)&lt;1,0,IF(COUNT($C$6:E35)&gt;9,E35+N35,0))</f>
        <v>255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135.72727272727272</v>
      </c>
      <c r="D36" s="2">
        <f>(IF(COUNT(D6:D35)=0," ",(SUM(D6:D35))/COUNT(D6:D35)))</f>
        <v>143.56521739130434</v>
      </c>
      <c r="E36" s="2">
        <f>(IF(COUNT(E6:E35)=0," ",(SUM(E6:E35))/COUNT(E6:E35)))</f>
        <v>142.08695652173913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9AE5-F7DF-46EB-B1B7-49FF9B89A183}">
  <dimension ref="A1:AC36"/>
  <sheetViews>
    <sheetView zoomScaleNormal="100" workbookViewId="0">
      <selection activeCell="C35" sqref="C35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26</v>
      </c>
      <c r="R2">
        <v>0</v>
      </c>
    </row>
    <row r="3" spans="1:29" x14ac:dyDescent="0.2">
      <c r="A3" t="s">
        <v>45</v>
      </c>
      <c r="B3" s="3" t="s">
        <v>126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177</v>
      </c>
      <c r="W5">
        <f>MAX(V6:X35)</f>
        <v>261</v>
      </c>
    </row>
    <row r="6" spans="1:29" x14ac:dyDescent="0.2">
      <c r="A6" t="s">
        <v>7</v>
      </c>
      <c r="B6" s="7">
        <f>Calendar!B6</f>
        <v>43348</v>
      </c>
      <c r="C6">
        <v>134</v>
      </c>
      <c r="D6">
        <v>169</v>
      </c>
      <c r="E6">
        <v>113</v>
      </c>
      <c r="H6">
        <f t="shared" ref="H6:H35" si="0">IF(COUNT(C6:E6)&lt;1," ",SUM(C6:E6))</f>
        <v>416</v>
      </c>
      <c r="I6">
        <f>IF(COUNT(C6:E6)&lt;1," ",TRUNC(H6/COUNT(C6:E6)))</f>
        <v>138</v>
      </c>
      <c r="J6">
        <f>_xlfn.IFS(SUM(C6:E6)&lt;1,"",SUM(C6:E6)&gt;=1,SUM($C$6:E6))</f>
        <v>416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138</v>
      </c>
      <c r="M6">
        <f>IF(COUNT($C$6:E6)&gt;=1,TRUNC(SUM($C$6:E6)/COUNT($C$6:E6)),0)</f>
        <v>138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138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138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138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133</v>
      </c>
      <c r="D10">
        <v>177</v>
      </c>
      <c r="E10">
        <v>132</v>
      </c>
      <c r="F10" t="str">
        <f>IF(COUNT(C10:E10)&lt;1," ",IF(AND(C10&gt;M9,D10&gt;M9,E10&gt;M9,COUNT($C$6:E9)&gt;=12),"*"," "))</f>
        <v xml:space="preserve"> </v>
      </c>
      <c r="H10">
        <f t="shared" si="0"/>
        <v>442</v>
      </c>
      <c r="I10">
        <f t="shared" si="5"/>
        <v>147</v>
      </c>
      <c r="J10">
        <f>_xlfn.IFS(SUM(C10:E10)&lt;1,"",SUM(C10:E10)&gt;=1,SUM($C$6:E10))</f>
        <v>858</v>
      </c>
      <c r="K10">
        <f>_xlfn.IFS(COUNT(C10:E10)&lt;1,"",COUNT($C$6:E10)&gt;=1,COUNT($C$6:E10))</f>
        <v>6</v>
      </c>
      <c r="L10">
        <f>_xlfn.IFS(COUNT(C10:E10)&lt;1,"",AND(COUNT($C$6:E10)&lt;=9,$C$4&gt;1),$C$4,COUNT(C10:E10)&gt;=1,M10)</f>
        <v>143</v>
      </c>
      <c r="M10">
        <f>IF(COUNT($C$6:E10)&gt;=1,TRUNC(SUM($C$6:E10)/COUNT($C$6:E10)),0)</f>
        <v>143</v>
      </c>
      <c r="N10">
        <f>IF(COUNT($C$6:E10)&lt;=6,0,TRUNC((230-M9)*0.9))</f>
        <v>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>
        <f t="shared" si="2"/>
        <v>177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155</v>
      </c>
      <c r="D11">
        <v>130</v>
      </c>
      <c r="E11">
        <v>111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396</v>
      </c>
      <c r="I11">
        <f t="shared" si="5"/>
        <v>132</v>
      </c>
      <c r="J11">
        <f>_xlfn.IFS(SUM(C11:E11)&lt;1,"",SUM(C11:E11)&gt;=1,SUM($C$6:E11))</f>
        <v>1254</v>
      </c>
      <c r="K11">
        <f>_xlfn.IFS(COUNT(C11:E11)&lt;1,"",COUNT($C$6:E11)&gt;=1,COUNT($C$6:E11))</f>
        <v>9</v>
      </c>
      <c r="L11">
        <f>_xlfn.IFS(COUNT(C11:E11)&lt;1,"",AND(COUNT($C$6:E11)&lt;=9,$C$4&gt;1),$C$4,COUNT(C11:E11)&gt;=1,M11)</f>
        <v>139</v>
      </c>
      <c r="M11">
        <f>IF(COUNT($C$6:E11)&gt;=1,TRUNC(SUM($C$6:E11)/COUNT($C$6:E11)),0)</f>
        <v>139</v>
      </c>
      <c r="N11">
        <f>IF(COUNT($C$6:E11)&lt;=6,0,TRUNC((230-M10)*0.9))</f>
        <v>78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139</v>
      </c>
      <c r="N12">
        <f>IF(COUNT($C$6:E12)&lt;=6,0,TRUNC((230-M11)*0.9))</f>
        <v>81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157</v>
      </c>
      <c r="D13">
        <v>132</v>
      </c>
      <c r="E13">
        <v>161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450</v>
      </c>
      <c r="I13">
        <f t="shared" si="5"/>
        <v>150</v>
      </c>
      <c r="J13">
        <f>_xlfn.IFS(SUM(C13:E13)&lt;1,"",SUM(C13:E13)&gt;=1,SUM($C$6:E13))</f>
        <v>1704</v>
      </c>
      <c r="K13">
        <f>_xlfn.IFS(COUNT(C13:E13)&lt;1,"",COUNT($C$6:E13)&gt;=1,COUNT($C$6:E13))</f>
        <v>12</v>
      </c>
      <c r="L13">
        <f>_xlfn.IFS(COUNT(C13:E13)&lt;1,"",AND(COUNT($C$6:E13)&lt;=9,$C$4&gt;1),$C$4,COUNT(C13:E13)&gt;=1,M13)</f>
        <v>142</v>
      </c>
      <c r="M13">
        <f>IF(COUNT($C$6:E13)&gt;=1,TRUNC(SUM($C$6:E13)/COUNT($C$6:E13)),0)</f>
        <v>142</v>
      </c>
      <c r="N13">
        <f>IF(COUNT($C$6:E13)&lt;=6,0,TRUNC((230-M12)*0.9))</f>
        <v>81</v>
      </c>
      <c r="O13">
        <f>_xlfn.IFS(SUM(C13:E13)&lt;1,"",COUNT($C$6:E13)&gt;9,TRUNC((230-M12)*(0.9)),COUNT($C$6:E13)&lt;=9,0)</f>
        <v>81</v>
      </c>
      <c r="P13">
        <f>_xlfn.IFS(SUM(C13:E13)&lt;1,"",COUNT($C$6:E13)&gt;9,N13*3+H13,COUNT($C$6:E13)&lt;=9,0)</f>
        <v>693</v>
      </c>
      <c r="Q13">
        <f t="shared" si="1"/>
        <v>450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238</v>
      </c>
      <c r="W13">
        <f>IF(COUNT(C13:E13)&lt;1,0,IF(COUNT($C$6:E13)&gt;9,D13+N13,0))</f>
        <v>213</v>
      </c>
      <c r="X13">
        <f>IF(COUNT(C13:E13)&lt;1,0,IF(COUNT($C$6:E13)&gt;9,E13+N13,0))</f>
        <v>242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127</v>
      </c>
      <c r="D14">
        <v>98</v>
      </c>
      <c r="E14">
        <v>124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349</v>
      </c>
      <c r="I14">
        <f t="shared" si="5"/>
        <v>116</v>
      </c>
      <c r="J14">
        <f>_xlfn.IFS(SUM(C14:E14)&lt;1,"",SUM(C14:E14)&gt;=1,SUM($C$6:E14))</f>
        <v>2053</v>
      </c>
      <c r="K14">
        <f>_xlfn.IFS(COUNT(C14:E14)&lt;1,"",COUNT($C$6:E14)&gt;=1,COUNT($C$6:E14))</f>
        <v>15</v>
      </c>
      <c r="L14">
        <f>_xlfn.IFS(COUNT(C14:E14)&lt;1,"",AND(COUNT($C$6:E14)&lt;=9,$C$4&gt;1),$C$4,COUNT(C14:E14)&gt;=1,M14)</f>
        <v>136</v>
      </c>
      <c r="M14">
        <f>IF(COUNT($C$6:E14)&gt;=1,TRUNC(SUM($C$6:E14)/COUNT($C$6:E14)),0)</f>
        <v>136</v>
      </c>
      <c r="N14">
        <f>IF(COUNT($C$6:E14)&lt;=6,0,TRUNC((230-M13)*0.9))</f>
        <v>79</v>
      </c>
      <c r="O14">
        <f>_xlfn.IFS(SUM(C14:E14)&lt;1,"",COUNT($C$6:E14)&gt;9,TRUNC((230-M13)*(0.9)),COUNT($C$6:E14)&lt;=9,0)</f>
        <v>79</v>
      </c>
      <c r="P14">
        <f>_xlfn.IFS(SUM(C14:E14)&lt;1,"",COUNT($C$6:E14)&gt;9,N14*3+H14,COUNT($C$6:E14)&lt;=9,0)</f>
        <v>586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206</v>
      </c>
      <c r="W14">
        <f>IF(COUNT(C14:E14)&lt;1,0,IF(COUNT($C$6:E14)&gt;9,D14+N14,0))</f>
        <v>177</v>
      </c>
      <c r="X14">
        <f>IF(COUNT(C14:E14)&lt;1,0,IF(COUNT($C$6:E14)&gt;9,E14+N14,0))</f>
        <v>203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136</v>
      </c>
      <c r="N15">
        <f>IF(COUNT($C$6:E15)&lt;=6,0,TRUNC((230-M14)*0.9))</f>
        <v>84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142</v>
      </c>
      <c r="D16">
        <v>147</v>
      </c>
      <c r="E16">
        <v>117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406</v>
      </c>
      <c r="I16">
        <f t="shared" si="5"/>
        <v>135</v>
      </c>
      <c r="J16">
        <f>_xlfn.IFS(SUM(C16:E16)&lt;1,"",SUM(C16:E16)&gt;=1,SUM($C$6:E16))</f>
        <v>2459</v>
      </c>
      <c r="K16">
        <f>_xlfn.IFS(COUNT(C16:E16)&lt;1,"",COUNT($C$6:E16)&gt;=1,COUNT($C$6:E16))</f>
        <v>18</v>
      </c>
      <c r="L16">
        <f>_xlfn.IFS(COUNT(C16:E16)&lt;1,"",AND(COUNT($C$6:E16)&lt;=9,$C$4&gt;1),$C$4,COUNT(C16:E16)&gt;=1,M16)</f>
        <v>136</v>
      </c>
      <c r="M16">
        <f>IF(COUNT($C$6:E16)&gt;=1,TRUNC(SUM($C$6:E16)/COUNT($C$6:E16)),0)</f>
        <v>136</v>
      </c>
      <c r="N16">
        <f>IF(COUNT($C$6:E16)&lt;=6,0,TRUNC((230-M15)*0.9))</f>
        <v>84</v>
      </c>
      <c r="O16">
        <f>_xlfn.IFS(SUM(C16:E16)&lt;1,"",COUNT($C$6:E16)&gt;9,TRUNC((230-M15)*(0.9)),COUNT($C$6:E16)&lt;=9,0)</f>
        <v>84</v>
      </c>
      <c r="P16">
        <f>_xlfn.IFS(SUM(C16:E16)&lt;1,"",COUNT($C$6:E16)&gt;9,N16*3+H16,COUNT($C$6:E16)&lt;=9,0)</f>
        <v>658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226</v>
      </c>
      <c r="W16">
        <f>IF(COUNT(C16:E16)&lt;1,0,IF(COUNT($C$6:E16)&gt;9,D16+N16,0))</f>
        <v>231</v>
      </c>
      <c r="X16">
        <f>IF(COUNT(C16:E16)&lt;1,0,IF(COUNT($C$6:E16)&gt;9,E16+N16,0))</f>
        <v>201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119</v>
      </c>
      <c r="D17">
        <v>97</v>
      </c>
      <c r="E17">
        <v>166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382</v>
      </c>
      <c r="I17">
        <f t="shared" si="5"/>
        <v>127</v>
      </c>
      <c r="J17">
        <f>_xlfn.IFS(SUM(C17:E17)&lt;1,"",SUM(C17:E17)&gt;=1,SUM($C$6:E17))</f>
        <v>2841</v>
      </c>
      <c r="K17">
        <f>_xlfn.IFS(COUNT(C17:E17)&lt;1,"",COUNT($C$6:E17)&gt;=1,COUNT($C$6:E17))</f>
        <v>21</v>
      </c>
      <c r="L17">
        <f>_xlfn.IFS(COUNT(C17:E17)&lt;1,"",AND(COUNT($C$6:E17)&lt;=9,$C$4&gt;1),$C$4,COUNT(C17:E17)&gt;=1,M17)</f>
        <v>135</v>
      </c>
      <c r="M17">
        <f>IF(COUNT($C$6:E17)&gt;=1,TRUNC(SUM($C$6:E17)/COUNT($C$6:E17)),0)</f>
        <v>135</v>
      </c>
      <c r="N17">
        <f>IF(COUNT($C$6:E17)&lt;=6,0,TRUNC((230-M16)*0.9))</f>
        <v>84</v>
      </c>
      <c r="O17">
        <f>_xlfn.IFS(SUM(C17:E17)&lt;1,"",COUNT($C$6:E17)&gt;9,TRUNC((230-M16)*(0.9)),COUNT($C$6:E17)&lt;=9,0)</f>
        <v>84</v>
      </c>
      <c r="P17">
        <f>_xlfn.IFS(SUM(C17:E17)&lt;1,"",COUNT($C$6:E17)&gt;9,N17*3+H17,COUNT($C$6:E17)&lt;=9,0)</f>
        <v>634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203</v>
      </c>
      <c r="W17">
        <f>IF(COUNT(C17:E17)&lt;1,0,IF(COUNT($C$6:E17)&gt;9,D17+N17,0))</f>
        <v>181</v>
      </c>
      <c r="X17">
        <f>IF(COUNT(C17:E17)&lt;1,0,IF(COUNT($C$6:E17)&gt;9,E17+N17,0))</f>
        <v>250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96</v>
      </c>
      <c r="D18">
        <v>110</v>
      </c>
      <c r="E18">
        <v>82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288</v>
      </c>
      <c r="I18">
        <f t="shared" si="5"/>
        <v>96</v>
      </c>
      <c r="J18">
        <f>_xlfn.IFS(SUM(C18:E18)&lt;1,"",SUM(C18:E18)&gt;=1,SUM($C$6:E18))</f>
        <v>3129</v>
      </c>
      <c r="K18">
        <f>_xlfn.IFS(COUNT(C18:E18)&lt;1,"",COUNT($C$6:E18)&gt;=1,COUNT($C$6:E18))</f>
        <v>24</v>
      </c>
      <c r="L18">
        <f>_xlfn.IFS(COUNT(C18:E18)&lt;1,"",AND(COUNT($C$6:E18)&lt;=9,$C$4&gt;1),$C$4,COUNT(C18:E18)&gt;=1,M18)</f>
        <v>130</v>
      </c>
      <c r="M18">
        <f>IF(COUNT($C$6:E18)&gt;=1,TRUNC(SUM($C$6:E18)/COUNT($C$6:E18)),0)</f>
        <v>130</v>
      </c>
      <c r="N18">
        <f>IF(COUNT($C$6:E18)&lt;=6,0,TRUNC((230-M17)*0.9))</f>
        <v>85</v>
      </c>
      <c r="O18">
        <f>_xlfn.IFS(SUM(C18:E18)&lt;1,"",COUNT($C$6:E18)&gt;9,TRUNC((230-M17)*(0.9)),COUNT($C$6:E18)&lt;=9,0)</f>
        <v>85</v>
      </c>
      <c r="P18">
        <f>_xlfn.IFS(SUM(C18:E18)&lt;1,"",COUNT($C$6:E18)&gt;9,N18*3+H18,COUNT($C$6:E18)&lt;=9,0)</f>
        <v>543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181</v>
      </c>
      <c r="W18">
        <f>IF(COUNT(C18:E18)&lt;1,0,IF(COUNT($C$6:E18)&gt;9,D18+N18,0))</f>
        <v>195</v>
      </c>
      <c r="X18">
        <f>IF(COUNT(C18:E18)&lt;1,0,IF(COUNT($C$6:E18)&gt;9,E18+N18,0))</f>
        <v>167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121</v>
      </c>
      <c r="D19">
        <v>147</v>
      </c>
      <c r="E19">
        <v>171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439</v>
      </c>
      <c r="I19">
        <f t="shared" si="5"/>
        <v>146</v>
      </c>
      <c r="J19">
        <f>_xlfn.IFS(SUM(C19:E19)&lt;1,"",SUM(C19:E19)&gt;=1,SUM($C$6:E19))</f>
        <v>3568</v>
      </c>
      <c r="K19">
        <f>_xlfn.IFS(COUNT(C19:E19)&lt;1,"",COUNT($C$6:E19)&gt;=1,COUNT($C$6:E19))</f>
        <v>27</v>
      </c>
      <c r="L19">
        <f>_xlfn.IFS(COUNT(C19:E19)&lt;1,"",AND(COUNT($C$6:E19)&lt;=9,$C$4&gt;1),$C$4,COUNT(C19:E19)&gt;=1,M19)</f>
        <v>132</v>
      </c>
      <c r="M19">
        <f>IF(COUNT($C$6:E19)&gt;=1,TRUNC(SUM($C$6:E19)/COUNT($C$6:E19)),0)</f>
        <v>132</v>
      </c>
      <c r="N19">
        <f>IF(COUNT($C$6:E19)&lt;=6,0,TRUNC((230-M18)*0.9))</f>
        <v>90</v>
      </c>
      <c r="O19">
        <f>_xlfn.IFS(SUM(C19:E19)&lt;1,"",COUNT($C$6:E19)&gt;9,TRUNC((230-M18)*(0.9)),COUNT($C$6:E19)&lt;=9,0)</f>
        <v>90</v>
      </c>
      <c r="P19">
        <f>_xlfn.IFS(SUM(C19:E19)&lt;1,"",COUNT($C$6:E19)&gt;9,N19*3+H19,COUNT($C$6:E19)&lt;=9,0)</f>
        <v>709</v>
      </c>
      <c r="Q19" t="str">
        <f t="shared" si="1"/>
        <v xml:space="preserve"> </v>
      </c>
      <c r="R19" t="str">
        <f t="shared" si="2"/>
        <v xml:space="preserve"> </v>
      </c>
      <c r="S19">
        <f>IF(COUNT($C$6:E19)&gt;9,IF(P19=MAX($P$6:$P$35),P19," "),"")</f>
        <v>709</v>
      </c>
      <c r="T19">
        <f t="shared" si="3"/>
        <v>261</v>
      </c>
      <c r="V19">
        <f>IF(COUNT(C19:E19)&lt;1,0,IF(COUNT($C$6:E19)&gt;9,C19+N19,0))</f>
        <v>211</v>
      </c>
      <c r="W19">
        <f>IF(COUNT(C19:E19)&lt;1,0,IF(COUNT($C$6:E19)&gt;9,D19+N19,0))</f>
        <v>237</v>
      </c>
      <c r="X19">
        <f>IF(COUNT(C19:E19)&lt;1,0,IF(COUNT($C$6:E19)&gt;9,E19+N19,0))</f>
        <v>261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94</v>
      </c>
      <c r="D20">
        <v>89</v>
      </c>
      <c r="E20">
        <v>123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306</v>
      </c>
      <c r="I20">
        <f t="shared" si="5"/>
        <v>102</v>
      </c>
      <c r="J20">
        <f>_xlfn.IFS(SUM(C20:E20)&lt;1,"",SUM(C20:E20)&gt;=1,SUM($C$6:E20))</f>
        <v>3874</v>
      </c>
      <c r="K20">
        <f>_xlfn.IFS(COUNT(C20:E20)&lt;1,"",COUNT($C$6:E20)&gt;=1,COUNT($C$6:E20))</f>
        <v>30</v>
      </c>
      <c r="L20">
        <f>_xlfn.IFS(COUNT(C20:E20)&lt;1,"",AND(COUNT($C$6:E20)&lt;=9,$C$4&gt;1),$C$4,COUNT(C20:E20)&gt;=1,M20)</f>
        <v>129</v>
      </c>
      <c r="M20">
        <f>IF(COUNT($C$6:E20)&gt;=1,TRUNC(SUM($C$6:E20)/COUNT($C$6:E20)),0)</f>
        <v>129</v>
      </c>
      <c r="N20">
        <f>IF(COUNT($C$6:E20)&lt;=6,0,TRUNC((230-M19)*0.9))</f>
        <v>88</v>
      </c>
      <c r="O20">
        <f>_xlfn.IFS(SUM(C20:E20)&lt;1,"",COUNT($C$6:E20)&gt;9,TRUNC((230-M19)*(0.9)),COUNT($C$6:E20)&lt;=9,0)</f>
        <v>88</v>
      </c>
      <c r="P20">
        <f>_xlfn.IFS(SUM(C20:E20)&lt;1,"",COUNT($C$6:E20)&gt;9,N20*3+H20,COUNT($C$6:E20)&lt;=9,0)</f>
        <v>570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182</v>
      </c>
      <c r="W20">
        <f>IF(COUNT(C20:E20)&lt;1,0,IF(COUNT($C$6:E20)&gt;9,D20+N20,0))</f>
        <v>177</v>
      </c>
      <c r="X20">
        <f>IF(COUNT(C20:E20)&lt;1,0,IF(COUNT($C$6:E20)&gt;9,E20+N20,0))</f>
        <v>211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129</v>
      </c>
      <c r="N21">
        <f>IF(COUNT($C$6:E21)&lt;=6,0,TRUNC((230-M20)*0.9))</f>
        <v>90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129</v>
      </c>
      <c r="N22">
        <f>IF(COUNT($C$6:E22)&lt;=6,0,TRUNC((230-M21)*0.9))</f>
        <v>90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129</v>
      </c>
      <c r="N23">
        <f>IF(COUNT($C$6:E23)&lt;=6,0,TRUNC((230-M22)*0.9))</f>
        <v>90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129</v>
      </c>
      <c r="N24">
        <f>IF(COUNT($C$6:E24)&lt;=6,0,TRUNC((230-M23)*0.9))</f>
        <v>90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129</v>
      </c>
      <c r="N25">
        <f>IF(COUNT($C$6:E25)&lt;=6,0,TRUNC((230-M24)*0.9))</f>
        <v>90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129</v>
      </c>
      <c r="N26">
        <f>IF(COUNT($C$6:E26)&lt;=6,0,TRUNC((230-M25)*0.9))</f>
        <v>90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129</v>
      </c>
      <c r="N27">
        <f>IF(COUNT($C$6:E27)&lt;=6,0,TRUNC((230-M26)*0.9))</f>
        <v>90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129</v>
      </c>
      <c r="N28">
        <f>IF(COUNT($C$6:E28)&lt;=6,0,TRUNC((230-M27)*0.9))</f>
        <v>90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129</v>
      </c>
      <c r="N29">
        <f>IF(COUNT($C$6:E29)&lt;=6,0,TRUNC((230-M28)*0.9))</f>
        <v>90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129</v>
      </c>
      <c r="N30">
        <f>IF(COUNT($C$6:E30)&lt;=6,0,TRUNC((230-M29)*0.9))</f>
        <v>90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96</v>
      </c>
      <c r="D31">
        <v>126</v>
      </c>
      <c r="E31">
        <v>82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304</v>
      </c>
      <c r="I31">
        <f t="shared" si="5"/>
        <v>101</v>
      </c>
      <c r="J31">
        <f>_xlfn.IFS(SUM(C31:E31)&lt;1,"",SUM(C31:E31)&gt;=1,SUM($C$6:E31))</f>
        <v>4178</v>
      </c>
      <c r="K31">
        <f>_xlfn.IFS(COUNT(C31:E31)&lt;1,"",COUNT($C$6:E31)&gt;=1,COUNT($C$6:E31))</f>
        <v>33</v>
      </c>
      <c r="L31">
        <f>_xlfn.IFS(COUNT(C31:E31)&lt;1,"",AND(COUNT($C$6:E31)&lt;=9,$C$4&gt;1),$C$4,COUNT(C31:E31)&gt;=1,M31)</f>
        <v>126</v>
      </c>
      <c r="M31">
        <f>IF(COUNT($C$6:E31)&gt;=1,TRUNC(SUM($C$6:E31)/COUNT($C$6:E31)),0)</f>
        <v>126</v>
      </c>
      <c r="N31">
        <f>IF(COUNT($C$6:E31)&lt;=6,0,TRUNC((230-M30)*0.9))</f>
        <v>90</v>
      </c>
      <c r="O31">
        <f>_xlfn.IFS(SUM(C31:E31)&lt;1,"",COUNT($C$6:E31)&gt;9,TRUNC((230-M30)*(0.9)),COUNT($C$6:E31)&lt;=9,0)</f>
        <v>90</v>
      </c>
      <c r="P31">
        <f>_xlfn.IFS(SUM(C31:E31)&lt;1,"",COUNT($C$6:E31)&gt;9,N31*3+H31,COUNT($C$6:E31)&lt;=9,0)</f>
        <v>574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186</v>
      </c>
      <c r="W31">
        <f>IF(COUNT(C31:E31)&lt;1,0,IF(COUNT($C$6:E31)&gt;9,D31+N31,0))</f>
        <v>216</v>
      </c>
      <c r="X31">
        <f>IF(COUNT(C31:E31)&lt;1,0,IF(COUNT($C$6:E31)&gt;9,E31+N31,0))</f>
        <v>172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126</v>
      </c>
      <c r="N32">
        <f>IF(COUNT($C$6:E32)&lt;=6,0,TRUNC((230-M31)*0.9))</f>
        <v>93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126</v>
      </c>
      <c r="N33">
        <f>IF(COUNT($C$6:E33)&lt;=6,0,TRUNC((230-M32)*0.9))</f>
        <v>93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126</v>
      </c>
      <c r="N34">
        <f>IF(COUNT($C$6:E34)&lt;=6,0,TRUNC((230-M33)*0.9))</f>
        <v>93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126</v>
      </c>
      <c r="N35">
        <f>IF(COUNT($C$6:E35)&lt;=6,0,TRUNC((230-M34)*0.9))</f>
        <v>93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124.90909090909091</v>
      </c>
      <c r="D36" s="2">
        <f>(IF(COUNT(D6:D35)=0," ",(SUM(D6:D35))/COUNT(D6:D35)))</f>
        <v>129.27272727272728</v>
      </c>
      <c r="E36" s="2">
        <f>(IF(COUNT(E6:E35)=0," ",(SUM(E6:E35))/COUNT(E6:E35)))</f>
        <v>125.63636363636364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31BC-C8A7-4FCF-9BC6-AB77C209E52E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122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233</v>
      </c>
      <c r="W5">
        <f>MAX(V6:X35)</f>
        <v>305</v>
      </c>
    </row>
    <row r="6" spans="1:29" x14ac:dyDescent="0.2">
      <c r="A6" t="s">
        <v>7</v>
      </c>
      <c r="B6" s="7">
        <f>Calendar!B6</f>
        <v>43348</v>
      </c>
      <c r="C6">
        <v>143</v>
      </c>
      <c r="D6">
        <v>187</v>
      </c>
      <c r="E6">
        <v>152</v>
      </c>
      <c r="H6">
        <f t="shared" ref="H6:H35" si="0">IF(COUNT(C6:E6)&lt;1," ",SUM(C6:E6))</f>
        <v>482</v>
      </c>
      <c r="I6">
        <f>IF(COUNT(C6:E6)&lt;1," ",TRUNC(H6/COUNT(C6:E6)))</f>
        <v>160</v>
      </c>
      <c r="J6">
        <f>_xlfn.IFS(SUM(C6:E6)&lt;1,"",SUM(C6:E6)&gt;=1,SUM($C$6:E6))</f>
        <v>482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160</v>
      </c>
      <c r="M6">
        <f>IF(COUNT($C$6:E6)&gt;=1,TRUNC(SUM($C$6:E6)/COUNT($C$6:E6)),0)</f>
        <v>160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138</v>
      </c>
      <c r="D7">
        <v>140</v>
      </c>
      <c r="E7">
        <v>151</v>
      </c>
      <c r="H7">
        <f t="shared" si="0"/>
        <v>429</v>
      </c>
      <c r="I7">
        <f t="shared" ref="I7:I35" si="5">IF(COUNT(C7:E7)&lt;1," ",TRUNC(H7/COUNT(C7:E7)))</f>
        <v>143</v>
      </c>
      <c r="J7">
        <f>_xlfn.IFS(SUM(C7:E7)&lt;1,"",SUM(C7:E7)&gt;=1,SUM($C$6:E7))</f>
        <v>911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151</v>
      </c>
      <c r="M7">
        <f>IF(COUNT($C$6:E7)&gt;=1,TRUNC(SUM($C$6:E7)/COUNT($C$6:E7)),0)</f>
        <v>151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114</v>
      </c>
      <c r="D8">
        <v>128</v>
      </c>
      <c r="E8">
        <v>188</v>
      </c>
      <c r="H8">
        <f t="shared" si="0"/>
        <v>430</v>
      </c>
      <c r="I8">
        <f t="shared" si="5"/>
        <v>143</v>
      </c>
      <c r="J8">
        <f>_xlfn.IFS(SUM(C8:E8)&lt;1,"",SUM(C8:E8)&gt;=1,SUM($C$6:E8))</f>
        <v>1341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149</v>
      </c>
      <c r="M8">
        <f>IF(COUNT($C$6:E8)&gt;=1,TRUNC(SUM($C$6:E8)/COUNT($C$6:E8)),0)</f>
        <v>149</v>
      </c>
      <c r="N8">
        <f>IF(COUNT($C$6:E8)&lt;=6,0,TRUNC((230-M7)*0.9))</f>
        <v>71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172</v>
      </c>
      <c r="D9">
        <v>136</v>
      </c>
      <c r="E9">
        <v>233</v>
      </c>
      <c r="H9">
        <f t="shared" si="0"/>
        <v>541</v>
      </c>
      <c r="I9">
        <f t="shared" si="5"/>
        <v>180</v>
      </c>
      <c r="J9">
        <f>_xlfn.IFS(SUM(C9:E9)&lt;1,"",SUM(C9:E9)&gt;=1,SUM($C$6:E9))</f>
        <v>1882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156</v>
      </c>
      <c r="M9">
        <f>IF(COUNT($C$6:E9)&gt;=1,TRUNC(SUM($C$6:E9)/COUNT($C$6:E9)),0)</f>
        <v>156</v>
      </c>
      <c r="N9">
        <f>IF(COUNT($C$6:E9)&lt;=6,0,TRUNC((230-M8)*0.9))</f>
        <v>72</v>
      </c>
      <c r="O9">
        <f>_xlfn.IFS(SUM(C9:E9)&lt;1,"",COUNT($C$6:E9)&gt;9,TRUNC((230-M8)*(0.9)),COUNT($C$6:E9)&lt;=9,0)</f>
        <v>72</v>
      </c>
      <c r="P9">
        <f>_xlfn.IFS(SUM(C9:E9)&lt;1,"",COUNT($C$6:E9)&gt;9,N9*3+H9,COUNT($C$6:E9)&lt;=9,0)</f>
        <v>757</v>
      </c>
      <c r="Q9">
        <f t="shared" si="1"/>
        <v>541</v>
      </c>
      <c r="R9">
        <f t="shared" si="2"/>
        <v>233</v>
      </c>
      <c r="S9">
        <f>IF(COUNT($C$6:E9)&gt;9,IF(P9=MAX($P$6:$P$35),P9," "),"")</f>
        <v>757</v>
      </c>
      <c r="T9">
        <f t="shared" si="3"/>
        <v>305</v>
      </c>
      <c r="V9">
        <f>IF(COUNT(C9:E9)&lt;1,0,IF(COUNT($C$6:E9)&gt;9,C9+N9,0))</f>
        <v>244</v>
      </c>
      <c r="W9">
        <f>IF(COUNT(C9:E9)&lt;1,0,IF(COUNT($C$6:E9)&gt;9,D9+N9,0))</f>
        <v>208</v>
      </c>
      <c r="X9">
        <f>IF(COUNT(C9:E9)&lt;1,0,IF(COUNT($C$6:E9)&gt;9,E9+N9,0))</f>
        <v>305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178</v>
      </c>
      <c r="D10">
        <v>163</v>
      </c>
      <c r="E10">
        <v>165</v>
      </c>
      <c r="F10" t="str">
        <f>IF(COUNT(C10:E10)&lt;1," ",IF(AND(C10&gt;M9,D10&gt;M9,E10&gt;M9,COUNT($C$6:E9)&gt;=12),"*"," "))</f>
        <v>*</v>
      </c>
      <c r="H10">
        <f t="shared" si="0"/>
        <v>506</v>
      </c>
      <c r="I10">
        <f t="shared" si="5"/>
        <v>168</v>
      </c>
      <c r="J10">
        <f>_xlfn.IFS(SUM(C10:E10)&lt;1,"",SUM(C10:E10)&gt;=1,SUM($C$6:E10))</f>
        <v>2388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159</v>
      </c>
      <c r="M10">
        <f>IF(COUNT($C$6:E10)&gt;=1,TRUNC(SUM($C$6:E10)/COUNT($C$6:E10)),0)</f>
        <v>159</v>
      </c>
      <c r="N10">
        <f>IF(COUNT($C$6:E10)&lt;=6,0,TRUNC((230-M9)*0.9))</f>
        <v>66</v>
      </c>
      <c r="O10">
        <f>_xlfn.IFS(SUM(C10:E10)&lt;1,"",COUNT($C$6:E10)&gt;9,TRUNC((230-M9)*(0.9)),COUNT($C$6:E10)&lt;=9,0)</f>
        <v>66</v>
      </c>
      <c r="P10">
        <f>_xlfn.IFS(SUM(C10:E10)&lt;1,"",COUNT($C$6:E10)&gt;9,N10*3+H10,COUNT($C$6:E10)&lt;=9,0)</f>
        <v>704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244</v>
      </c>
      <c r="W10">
        <f>IF(COUNT(C10:E10)&lt;1,0,IF(COUNT($C$6:E10)&gt;9,D10+N10,0))</f>
        <v>229</v>
      </c>
      <c r="X10">
        <f>IF(COUNT(C10:E10)&lt;1,0,IF(COUNT($C$6:E10)&gt;9,E10+N10,0))</f>
        <v>231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159</v>
      </c>
      <c r="N11">
        <f>IF(COUNT($C$6:E11)&lt;=6,0,TRUNC((230-M10)*0.9))</f>
        <v>63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158</v>
      </c>
      <c r="D12">
        <v>156</v>
      </c>
      <c r="E12">
        <v>148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462</v>
      </c>
      <c r="I12">
        <f t="shared" si="5"/>
        <v>154</v>
      </c>
      <c r="J12">
        <f>_xlfn.IFS(SUM(C12:E12)&lt;1,"",SUM(C12:E12)&gt;=1,SUM($C$6:E12))</f>
        <v>2850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158</v>
      </c>
      <c r="M12">
        <f>IF(COUNT($C$6:E12)&gt;=1,TRUNC(SUM($C$6:E12)/COUNT($C$6:E12)),0)</f>
        <v>158</v>
      </c>
      <c r="N12">
        <f>IF(COUNT($C$6:E12)&lt;=6,0,TRUNC((230-M11)*0.9))</f>
        <v>63</v>
      </c>
      <c r="O12">
        <f>_xlfn.IFS(SUM(C12:E12)&lt;1,"",COUNT($C$6:E12)&gt;9,TRUNC((230-M11)*(0.9)),COUNT($C$6:E12)&lt;=9,0)</f>
        <v>63</v>
      </c>
      <c r="P12">
        <f>_xlfn.IFS(SUM(C12:E12)&lt;1,"",COUNT($C$6:E12)&gt;9,N12*3+H12,COUNT($C$6:E12)&lt;=9,0)</f>
        <v>651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221</v>
      </c>
      <c r="W12">
        <f>IF(COUNT(C12:E12)&lt;1,0,IF(COUNT($C$6:E12)&gt;9,D12+N12,0))</f>
        <v>219</v>
      </c>
      <c r="X12">
        <f>IF(COUNT(C12:E12)&lt;1,0,IF(COUNT($C$6:E12)&gt;9,E12+N12,0))</f>
        <v>211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158</v>
      </c>
      <c r="N13">
        <f>IF(COUNT($C$6:E13)&lt;=6,0,TRUNC((230-M12)*0.9))</f>
        <v>64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158</v>
      </c>
      <c r="N14">
        <f>IF(COUNT($C$6:E14)&lt;=6,0,TRUNC((230-M13)*0.9))</f>
        <v>64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165</v>
      </c>
      <c r="D15">
        <v>118</v>
      </c>
      <c r="E15">
        <v>99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382</v>
      </c>
      <c r="I15">
        <f t="shared" si="5"/>
        <v>127</v>
      </c>
      <c r="J15">
        <f>_xlfn.IFS(SUM(C15:E15)&lt;1,"",SUM(C15:E15)&gt;=1,SUM($C$6:E15))</f>
        <v>3232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153</v>
      </c>
      <c r="M15">
        <f>IF(COUNT($C$6:E15)&gt;=1,TRUNC(SUM($C$6:E15)/COUNT($C$6:E15)),0)</f>
        <v>153</v>
      </c>
      <c r="N15">
        <f>IF(COUNT($C$6:E15)&lt;=6,0,TRUNC((230-M14)*0.9))</f>
        <v>64</v>
      </c>
      <c r="O15">
        <f>_xlfn.IFS(SUM(C15:E15)&lt;1,"",COUNT($C$6:E15)&gt;9,TRUNC((230-M14)*(0.9)),COUNT($C$6:E15)&lt;=9,0)</f>
        <v>64</v>
      </c>
      <c r="P15">
        <f>_xlfn.IFS(SUM(C15:E15)&lt;1,"",COUNT($C$6:E15)&gt;9,N15*3+H15,COUNT($C$6:E15)&lt;=9,0)</f>
        <v>574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229</v>
      </c>
      <c r="W15">
        <f>IF(COUNT(C15:E15)&lt;1,0,IF(COUNT($C$6:E15)&gt;9,D15+N15,0))</f>
        <v>182</v>
      </c>
      <c r="X15">
        <f>IF(COUNT(C15:E15)&lt;1,0,IF(COUNT($C$6:E15)&gt;9,E15+N15,0))</f>
        <v>163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134</v>
      </c>
      <c r="D16">
        <v>177</v>
      </c>
      <c r="E16">
        <v>146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457</v>
      </c>
      <c r="I16">
        <f t="shared" si="5"/>
        <v>152</v>
      </c>
      <c r="J16">
        <f>_xlfn.IFS(SUM(C16:E16)&lt;1,"",SUM(C16:E16)&gt;=1,SUM($C$6:E16))</f>
        <v>3689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153</v>
      </c>
      <c r="M16">
        <f>IF(COUNT($C$6:E16)&gt;=1,TRUNC(SUM($C$6:E16)/COUNT($C$6:E16)),0)</f>
        <v>153</v>
      </c>
      <c r="N16">
        <f>IF(COUNT($C$6:E16)&lt;=6,0,TRUNC((230-M15)*0.9))</f>
        <v>69</v>
      </c>
      <c r="O16">
        <f>_xlfn.IFS(SUM(C16:E16)&lt;1,"",COUNT($C$6:E16)&gt;9,TRUNC((230-M15)*(0.9)),COUNT($C$6:E16)&lt;=9,0)</f>
        <v>69</v>
      </c>
      <c r="P16">
        <f>_xlfn.IFS(SUM(C16:E16)&lt;1,"",COUNT($C$6:E16)&gt;9,N16*3+H16,COUNT($C$6:E16)&lt;=9,0)</f>
        <v>664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203</v>
      </c>
      <c r="W16">
        <f>IF(COUNT(C16:E16)&lt;1,0,IF(COUNT($C$6:E16)&gt;9,D16+N16,0))</f>
        <v>246</v>
      </c>
      <c r="X16">
        <f>IF(COUNT(C16:E16)&lt;1,0,IF(COUNT($C$6:E16)&gt;9,E16+N16,0))</f>
        <v>215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198</v>
      </c>
      <c r="D17">
        <v>152</v>
      </c>
      <c r="E17">
        <v>180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530</v>
      </c>
      <c r="I17">
        <f t="shared" si="5"/>
        <v>176</v>
      </c>
      <c r="J17">
        <f>_xlfn.IFS(SUM(C17:E17)&lt;1,"",SUM(C17:E17)&gt;=1,SUM($C$6:E17))</f>
        <v>4219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156</v>
      </c>
      <c r="M17">
        <f>IF(COUNT($C$6:E17)&gt;=1,TRUNC(SUM($C$6:E17)/COUNT($C$6:E17)),0)</f>
        <v>156</v>
      </c>
      <c r="N17">
        <f>IF(COUNT($C$6:E17)&lt;=6,0,TRUNC((230-M16)*0.9))</f>
        <v>69</v>
      </c>
      <c r="O17">
        <f>_xlfn.IFS(SUM(C17:E17)&lt;1,"",COUNT($C$6:E17)&gt;9,TRUNC((230-M16)*(0.9)),COUNT($C$6:E17)&lt;=9,0)</f>
        <v>69</v>
      </c>
      <c r="P17">
        <f>_xlfn.IFS(SUM(C17:E17)&lt;1,"",COUNT($C$6:E17)&gt;9,N17*3+H17,COUNT($C$6:E17)&lt;=9,0)</f>
        <v>737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267</v>
      </c>
      <c r="W17">
        <f>IF(COUNT(C17:E17)&lt;1,0,IF(COUNT($C$6:E17)&gt;9,D17+N17,0))</f>
        <v>221</v>
      </c>
      <c r="X17">
        <f>IF(COUNT(C17:E17)&lt;1,0,IF(COUNT($C$6:E17)&gt;9,E17+N17,0))</f>
        <v>249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127</v>
      </c>
      <c r="D18">
        <v>126</v>
      </c>
      <c r="E18">
        <v>100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353</v>
      </c>
      <c r="I18">
        <f t="shared" si="5"/>
        <v>117</v>
      </c>
      <c r="J18">
        <f>_xlfn.IFS(SUM(C18:E18)&lt;1,"",SUM(C18:E18)&gt;=1,SUM($C$6:E18))</f>
        <v>4572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152</v>
      </c>
      <c r="M18">
        <f>IF(COUNT($C$6:E18)&gt;=1,TRUNC(SUM($C$6:E18)/COUNT($C$6:E18)),0)</f>
        <v>152</v>
      </c>
      <c r="N18">
        <f>IF(COUNT($C$6:E18)&lt;=6,0,TRUNC((230-M17)*0.9))</f>
        <v>66</v>
      </c>
      <c r="O18">
        <f>_xlfn.IFS(SUM(C18:E18)&lt;1,"",COUNT($C$6:E18)&gt;9,TRUNC((230-M17)*(0.9)),COUNT($C$6:E18)&lt;=9,0)</f>
        <v>66</v>
      </c>
      <c r="P18">
        <f>_xlfn.IFS(SUM(C18:E18)&lt;1,"",COUNT($C$6:E18)&gt;9,N18*3+H18,COUNT($C$6:E18)&lt;=9,0)</f>
        <v>551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193</v>
      </c>
      <c r="W18">
        <f>IF(COUNT(C18:E18)&lt;1,0,IF(COUNT($C$6:E18)&gt;9,D18+N18,0))</f>
        <v>192</v>
      </c>
      <c r="X18">
        <f>IF(COUNT(C18:E18)&lt;1,0,IF(COUNT($C$6:E18)&gt;9,E18+N18,0))</f>
        <v>166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140</v>
      </c>
      <c r="D19">
        <v>163</v>
      </c>
      <c r="E19">
        <v>153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456</v>
      </c>
      <c r="I19">
        <f t="shared" si="5"/>
        <v>152</v>
      </c>
      <c r="J19">
        <f>_xlfn.IFS(SUM(C19:E19)&lt;1,"",SUM(C19:E19)&gt;=1,SUM($C$6:E19))</f>
        <v>5028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152</v>
      </c>
      <c r="M19">
        <f>IF(COUNT($C$6:E19)&gt;=1,TRUNC(SUM($C$6:E19)/COUNT($C$6:E19)),0)</f>
        <v>152</v>
      </c>
      <c r="N19">
        <f>IF(COUNT($C$6:E19)&lt;=6,0,TRUNC((230-M18)*0.9))</f>
        <v>70</v>
      </c>
      <c r="O19">
        <f>_xlfn.IFS(SUM(C19:E19)&lt;1,"",COUNT($C$6:E19)&gt;9,TRUNC((230-M18)*(0.9)),COUNT($C$6:E19)&lt;=9,0)</f>
        <v>70</v>
      </c>
      <c r="P19">
        <f>_xlfn.IFS(SUM(C19:E19)&lt;1,"",COUNT($C$6:E19)&gt;9,N19*3+H19,COUNT($C$6:E19)&lt;=9,0)</f>
        <v>666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210</v>
      </c>
      <c r="W19">
        <f>IF(COUNT(C19:E19)&lt;1,0,IF(COUNT($C$6:E19)&gt;9,D19+N19,0))</f>
        <v>233</v>
      </c>
      <c r="X19">
        <f>IF(COUNT(C19:E19)&lt;1,0,IF(COUNT($C$6:E19)&gt;9,E19+N19,0))</f>
        <v>223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152</v>
      </c>
      <c r="N20">
        <f>IF(COUNT($C$6:E20)&lt;=6,0,TRUNC((230-M19)*0.9))</f>
        <v>70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152</v>
      </c>
      <c r="N21">
        <f>IF(COUNT($C$6:E21)&lt;=6,0,TRUNC((230-M20)*0.9))</f>
        <v>70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145</v>
      </c>
      <c r="D22">
        <v>164</v>
      </c>
      <c r="E22">
        <v>152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461</v>
      </c>
      <c r="I22">
        <f t="shared" si="5"/>
        <v>153</v>
      </c>
      <c r="J22">
        <f>_xlfn.IFS(SUM(C22:E22)&lt;1,"",SUM(C22:E22)&gt;=1,SUM($C$6:E22))</f>
        <v>5489</v>
      </c>
      <c r="K22">
        <f>_xlfn.IFS(COUNT(C22:E22)&lt;1,"",COUNT($C$6:E22)&gt;=1,COUNT($C$6:E22))</f>
        <v>36</v>
      </c>
      <c r="L22">
        <f>_xlfn.IFS(COUNT(C22:E22)&lt;1,"",AND(COUNT($C$6:E22)&lt;=9,$C$4&gt;1),$C$4,COUNT(C22:E22)&gt;=1,M22)</f>
        <v>152</v>
      </c>
      <c r="M22">
        <f>IF(COUNT($C$6:E22)&gt;=1,TRUNC(SUM($C$6:E22)/COUNT($C$6:E22)),0)</f>
        <v>152</v>
      </c>
      <c r="N22">
        <f>IF(COUNT($C$6:E22)&lt;=6,0,TRUNC((230-M21)*0.9))</f>
        <v>70</v>
      </c>
      <c r="O22">
        <f>_xlfn.IFS(SUM(C22:E22)&lt;1,"",COUNT($C$6:E22)&gt;9,TRUNC((230-M21)*(0.9)),COUNT($C$6:E22)&lt;=9,0)</f>
        <v>70</v>
      </c>
      <c r="P22">
        <f>_xlfn.IFS(SUM(C22:E22)&lt;1,"",COUNT($C$6:E22)&gt;9,N22*3+H22,COUNT($C$6:E22)&lt;=9,0)</f>
        <v>671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215</v>
      </c>
      <c r="W22">
        <f>IF(COUNT(C22:E22)&lt;1,0,IF(COUNT($C$6:E22)&gt;9,D22+N22,0))</f>
        <v>234</v>
      </c>
      <c r="X22">
        <f>IF(COUNT(C22:E22)&lt;1,0,IF(COUNT($C$6:E22)&gt;9,E22+N22,0))</f>
        <v>222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143</v>
      </c>
      <c r="D23">
        <v>125</v>
      </c>
      <c r="E23">
        <v>99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367</v>
      </c>
      <c r="I23">
        <f t="shared" si="5"/>
        <v>122</v>
      </c>
      <c r="J23">
        <f>_xlfn.IFS(SUM(C23:E23)&lt;1,"",SUM(C23:E23)&gt;=1,SUM($C$6:E23))</f>
        <v>5856</v>
      </c>
      <c r="K23">
        <f>_xlfn.IFS(COUNT(C23:E23)&lt;1,"",COUNT($C$6:E23)&gt;=1,COUNT($C$6:E23))</f>
        <v>39</v>
      </c>
      <c r="L23">
        <f>_xlfn.IFS(COUNT(C23:E23)&lt;1,"",AND(COUNT($C$6:E23)&lt;=9,$C$4&gt;1),$C$4,COUNT(C23:E23)&gt;=1,M23)</f>
        <v>150</v>
      </c>
      <c r="M23">
        <f>IF(COUNT($C$6:E23)&gt;=1,TRUNC(SUM($C$6:E23)/COUNT($C$6:E23)),0)</f>
        <v>150</v>
      </c>
      <c r="N23">
        <f>IF(COUNT($C$6:E23)&lt;=6,0,TRUNC((230-M22)*0.9))</f>
        <v>70</v>
      </c>
      <c r="O23">
        <f>_xlfn.IFS(SUM(C23:E23)&lt;1,"",COUNT($C$6:E23)&gt;9,TRUNC((230-M22)*(0.9)),COUNT($C$6:E23)&lt;=9,0)</f>
        <v>70</v>
      </c>
      <c r="P23">
        <f>_xlfn.IFS(SUM(C23:E23)&lt;1,"",COUNT($C$6:E23)&gt;9,N23*3+H23,COUNT($C$6:E23)&lt;=9,0)</f>
        <v>577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213</v>
      </c>
      <c r="W23">
        <f>IF(COUNT(C23:E23)&lt;1,0,IF(COUNT($C$6:E23)&gt;9,D23+N23,0))</f>
        <v>195</v>
      </c>
      <c r="X23">
        <f>IF(COUNT(C23:E23)&lt;1,0,IF(COUNT($C$6:E23)&gt;9,E23+N23,0))</f>
        <v>169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150</v>
      </c>
      <c r="N24">
        <f>IF(COUNT($C$6:E24)&lt;=6,0,TRUNC((230-M23)*0.9))</f>
        <v>72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136</v>
      </c>
      <c r="D25">
        <v>166</v>
      </c>
      <c r="E25">
        <v>134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436</v>
      </c>
      <c r="I25">
        <f t="shared" si="5"/>
        <v>145</v>
      </c>
      <c r="J25">
        <f>_xlfn.IFS(SUM(C25:E25)&lt;1,"",SUM(C25:E25)&gt;=1,SUM($C$6:E25))</f>
        <v>6292</v>
      </c>
      <c r="K25">
        <f>_xlfn.IFS(COUNT(C25:E25)&lt;1,"",COUNT($C$6:E25)&gt;=1,COUNT($C$6:E25))</f>
        <v>42</v>
      </c>
      <c r="L25">
        <f>_xlfn.IFS(COUNT(C25:E25)&lt;1,"",AND(COUNT($C$6:E25)&lt;=9,$C$4&gt;1),$C$4,COUNT(C25:E25)&gt;=1,M25)</f>
        <v>149</v>
      </c>
      <c r="M25">
        <f>IF(COUNT($C$6:E25)&gt;=1,TRUNC(SUM($C$6:E25)/COUNT($C$6:E25)),0)</f>
        <v>149</v>
      </c>
      <c r="N25">
        <f>IF(COUNT($C$6:E25)&lt;=6,0,TRUNC((230-M24)*0.9))</f>
        <v>72</v>
      </c>
      <c r="O25">
        <f>_xlfn.IFS(SUM(C25:E25)&lt;1,"",COUNT($C$6:E25)&gt;9,TRUNC((230-M24)*(0.9)),COUNT($C$6:E25)&lt;=9,0)</f>
        <v>72</v>
      </c>
      <c r="P25">
        <f>_xlfn.IFS(SUM(C25:E25)&lt;1,"",COUNT($C$6:E25)&gt;9,N25*3+H25,COUNT($C$6:E25)&lt;=9,0)</f>
        <v>652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208</v>
      </c>
      <c r="W25">
        <f>IF(COUNT(C25:E25)&lt;1,0,IF(COUNT($C$6:E25)&gt;9,D25+N25,0))</f>
        <v>238</v>
      </c>
      <c r="X25">
        <f>IF(COUNT(C25:E25)&lt;1,0,IF(COUNT($C$6:E25)&gt;9,E25+N25,0))</f>
        <v>206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151</v>
      </c>
      <c r="D26">
        <v>168</v>
      </c>
      <c r="E26">
        <v>134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453</v>
      </c>
      <c r="I26">
        <f t="shared" si="5"/>
        <v>151</v>
      </c>
      <c r="J26">
        <f>_xlfn.IFS(SUM(C26:E26)&lt;1,"",SUM(C26:E26)&gt;=1,SUM($C$6:E26))</f>
        <v>6745</v>
      </c>
      <c r="K26">
        <f>_xlfn.IFS(COUNT(C26:E26)&lt;1,"",COUNT($C$6:E26)&gt;=1,COUNT($C$6:E26))</f>
        <v>45</v>
      </c>
      <c r="L26">
        <f>_xlfn.IFS(COUNT(C26:E26)&lt;1,"",AND(COUNT($C$6:E26)&lt;=9,$C$4&gt;1),$C$4,COUNT(C26:E26)&gt;=1,M26)</f>
        <v>149</v>
      </c>
      <c r="M26">
        <f>IF(COUNT($C$6:E26)&gt;=1,TRUNC(SUM($C$6:E26)/COUNT($C$6:E26)),0)</f>
        <v>149</v>
      </c>
      <c r="N26">
        <f>IF(COUNT($C$6:E26)&lt;=6,0,TRUNC((230-M25)*0.9))</f>
        <v>72</v>
      </c>
      <c r="O26">
        <f>_xlfn.IFS(SUM(C26:E26)&lt;1,"",COUNT($C$6:E26)&gt;9,TRUNC((230-M25)*(0.9)),COUNT($C$6:E26)&lt;=9,0)</f>
        <v>72</v>
      </c>
      <c r="P26">
        <f>_xlfn.IFS(SUM(C26:E26)&lt;1,"",COUNT($C$6:E26)&gt;9,N26*3+H26,COUNT($C$6:E26)&lt;=9,0)</f>
        <v>669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223</v>
      </c>
      <c r="W26">
        <f>IF(COUNT(C26:E26)&lt;1,0,IF(COUNT($C$6:E26)&gt;9,D26+N26,0))</f>
        <v>240</v>
      </c>
      <c r="X26">
        <f>IF(COUNT(C26:E26)&lt;1,0,IF(COUNT($C$6:E26)&gt;9,E26+N26,0))</f>
        <v>206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149</v>
      </c>
      <c r="N27">
        <f>IF(COUNT($C$6:E27)&lt;=6,0,TRUNC((230-M26)*0.9))</f>
        <v>72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120</v>
      </c>
      <c r="D28">
        <v>196</v>
      </c>
      <c r="E28">
        <v>173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489</v>
      </c>
      <c r="I28">
        <f t="shared" si="5"/>
        <v>163</v>
      </c>
      <c r="J28">
        <f>_xlfn.IFS(SUM(C28:E28)&lt;1,"",SUM(C28:E28)&gt;=1,SUM($C$6:E28))</f>
        <v>7234</v>
      </c>
      <c r="K28">
        <f>_xlfn.IFS(COUNT(C28:E28)&lt;1,"",COUNT($C$6:E28)&gt;=1,COUNT($C$6:E28))</f>
        <v>48</v>
      </c>
      <c r="L28">
        <f>_xlfn.IFS(COUNT(C28:E28)&lt;1,"",AND(COUNT($C$6:E28)&lt;=9,$C$4&gt;1),$C$4,COUNT(C28:E28)&gt;=1,M28)</f>
        <v>150</v>
      </c>
      <c r="M28">
        <f>IF(COUNT($C$6:E28)&gt;=1,TRUNC(SUM($C$6:E28)/COUNT($C$6:E28)),0)</f>
        <v>150</v>
      </c>
      <c r="N28">
        <f>IF(COUNT($C$6:E28)&lt;=6,0,TRUNC((230-M27)*0.9))</f>
        <v>72</v>
      </c>
      <c r="O28">
        <f>_xlfn.IFS(SUM(C28:E28)&lt;1,"",COUNT($C$6:E28)&gt;9,TRUNC((230-M27)*(0.9)),COUNT($C$6:E28)&lt;=9,0)</f>
        <v>72</v>
      </c>
      <c r="P28">
        <f>_xlfn.IFS(SUM(C28:E28)&lt;1,"",COUNT($C$6:E28)&gt;9,N28*3+H28,COUNT($C$6:E28)&lt;=9,0)</f>
        <v>705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192</v>
      </c>
      <c r="W28">
        <f>IF(COUNT(C28:E28)&lt;1,0,IF(COUNT($C$6:E28)&gt;9,D28+N28,0))</f>
        <v>268</v>
      </c>
      <c r="X28">
        <f>IF(COUNT(C28:E28)&lt;1,0,IF(COUNT($C$6:E28)&gt;9,E28+N28,0))</f>
        <v>245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129</v>
      </c>
      <c r="D29">
        <v>143</v>
      </c>
      <c r="E29">
        <v>126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398</v>
      </c>
      <c r="I29">
        <f t="shared" si="5"/>
        <v>132</v>
      </c>
      <c r="J29">
        <f>_xlfn.IFS(SUM(C29:E29)&lt;1,"",SUM(C29:E29)&gt;=1,SUM($C$6:E29))</f>
        <v>7632</v>
      </c>
      <c r="K29">
        <f>_xlfn.IFS(COUNT(C29:E29)&lt;1,"",COUNT($C$6:E29)&gt;=1,COUNT($C$6:E29))</f>
        <v>51</v>
      </c>
      <c r="L29">
        <f>_xlfn.IFS(COUNT(C29:E29)&lt;1,"",AND(COUNT($C$6:E29)&lt;=9,$C$4&gt;1),$C$4,COUNT(C29:E29)&gt;=1,M29)</f>
        <v>149</v>
      </c>
      <c r="M29">
        <f>IF(COUNT($C$6:E29)&gt;=1,TRUNC(SUM($C$6:E29)/COUNT($C$6:E29)),0)</f>
        <v>149</v>
      </c>
      <c r="N29">
        <f>IF(COUNT($C$6:E29)&lt;=6,0,TRUNC((230-M28)*0.9))</f>
        <v>72</v>
      </c>
      <c r="O29">
        <f>_xlfn.IFS(SUM(C29:E29)&lt;1,"",COUNT($C$6:E29)&gt;9,TRUNC((230-M28)*(0.9)),COUNT($C$6:E29)&lt;=9,0)</f>
        <v>72</v>
      </c>
      <c r="P29">
        <f>_xlfn.IFS(SUM(C29:E29)&lt;1,"",COUNT($C$6:E29)&gt;9,N29*3+H29,COUNT($C$6:E29)&lt;=9,0)</f>
        <v>614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201</v>
      </c>
      <c r="W29">
        <f>IF(COUNT(C29:E29)&lt;1,0,IF(COUNT($C$6:E29)&gt;9,D29+N29,0))</f>
        <v>215</v>
      </c>
      <c r="X29">
        <f>IF(COUNT(C29:E29)&lt;1,0,IF(COUNT($C$6:E29)&gt;9,E29+N29,0))</f>
        <v>198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149</v>
      </c>
      <c r="N30">
        <f>IF(COUNT($C$6:E30)&lt;=6,0,TRUNC((230-M29)*0.9))</f>
        <v>72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1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149</v>
      </c>
      <c r="N31">
        <f>IF(COUNT($C$6:E31)&lt;=6,0,TRUNC((230-M30)*0.9))</f>
        <v>72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156</v>
      </c>
      <c r="D32">
        <v>122</v>
      </c>
      <c r="E32">
        <v>137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415</v>
      </c>
      <c r="I32">
        <f t="shared" si="5"/>
        <v>138</v>
      </c>
      <c r="J32">
        <f>_xlfn.IFS(SUM(C32:E32)&lt;1,"",SUM(C32:E32)&gt;=1,SUM($C$6:E32))</f>
        <v>8047</v>
      </c>
      <c r="K32">
        <f>_xlfn.IFS(COUNT(C32:E32)&lt;1,"",COUNT($C$6:E32)&gt;=1,COUNT($C$6:E32))</f>
        <v>54</v>
      </c>
      <c r="L32">
        <f>_xlfn.IFS(COUNT(C32:E32)&lt;1,"",AND(COUNT($C$6:E32)&lt;=9,$C$4&gt;1),$C$4,COUNT(C32:E32)&gt;=1,M32)</f>
        <v>149</v>
      </c>
      <c r="M32">
        <f>IF(COUNT($C$6:E32)&gt;=1,TRUNC(SUM($C$6:E32)/COUNT($C$6:E32)),0)</f>
        <v>149</v>
      </c>
      <c r="N32">
        <f>IF(COUNT($C$6:E32)&lt;=6,0,TRUNC((230-M31)*0.9))</f>
        <v>72</v>
      </c>
      <c r="O32">
        <f>_xlfn.IFS(SUM(C32:E32)&lt;1,"",COUNT($C$6:E32)&gt;9,TRUNC((230-M31)*(0.9)),COUNT($C$6:E32)&lt;=9,0)</f>
        <v>72</v>
      </c>
      <c r="P32">
        <f>_xlfn.IFS(SUM(C32:E32)&lt;1,"",COUNT($C$6:E32)&gt;9,N32*3+H32,COUNT($C$6:E32)&lt;=9,0)</f>
        <v>631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228</v>
      </c>
      <c r="W32">
        <f>IF(COUNT(C32:E32)&lt;1,0,IF(COUNT($C$6:E32)&gt;9,D32+N32,0))</f>
        <v>194</v>
      </c>
      <c r="X32">
        <f>IF(COUNT(C32:E32)&lt;1,0,IF(COUNT($C$6:E32)&gt;9,E32+N32,0))</f>
        <v>209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145</v>
      </c>
      <c r="D33">
        <v>117</v>
      </c>
      <c r="E33">
        <v>167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429</v>
      </c>
      <c r="I33">
        <f t="shared" si="5"/>
        <v>143</v>
      </c>
      <c r="J33">
        <f>_xlfn.IFS(SUM(C33:E33)&lt;1,"",SUM(C33:E33)&gt;=1,SUM($C$6:E33))</f>
        <v>8476</v>
      </c>
      <c r="K33">
        <f>_xlfn.IFS(COUNT(C33:E33)&lt;1,"",COUNT($C$6:E33)&gt;=1,COUNT($C$6:E33))</f>
        <v>57</v>
      </c>
      <c r="L33">
        <f>_xlfn.IFS(COUNT(C33:E33)&lt;1,"",AND(COUNT($C$6:E33)&lt;=9,$C$4&gt;1),$C$4,COUNT(C33:E33)&gt;=1,M33)</f>
        <v>148</v>
      </c>
      <c r="M33">
        <f>IF(COUNT($C$6:E33)&gt;=1,TRUNC(SUM($C$6:E33)/COUNT($C$6:E33)),0)</f>
        <v>148</v>
      </c>
      <c r="N33">
        <f>IF(COUNT($C$6:E33)&lt;=6,0,TRUNC((230-M32)*0.9))</f>
        <v>72</v>
      </c>
      <c r="O33">
        <f>_xlfn.IFS(SUM(C33:E33)&lt;1,"",COUNT($C$6:E33)&gt;9,TRUNC((230-M32)*(0.9)),COUNT($C$6:E33)&lt;=9,0)</f>
        <v>72</v>
      </c>
      <c r="P33">
        <f>_xlfn.IFS(SUM(C33:E33)&lt;1,"",COUNT($C$6:E33)&gt;9,N33*3+H33,COUNT($C$6:E33)&lt;=9,0)</f>
        <v>645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217</v>
      </c>
      <c r="W33">
        <f>IF(COUNT(C33:E33)&lt;1,0,IF(COUNT($C$6:E33)&gt;9,D33+N33,0))</f>
        <v>189</v>
      </c>
      <c r="X33">
        <f>IF(COUNT(C33:E33)&lt;1,0,IF(COUNT($C$6:E33)&gt;9,E33+N33,0))</f>
        <v>239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118</v>
      </c>
      <c r="D34">
        <v>113</v>
      </c>
      <c r="E34">
        <v>138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369</v>
      </c>
      <c r="I34">
        <f t="shared" si="5"/>
        <v>123</v>
      </c>
      <c r="J34">
        <f>_xlfn.IFS(SUM(C34:E34)&lt;1,"",SUM(C34:E34)&gt;=1,SUM($C$6:E34))</f>
        <v>8845</v>
      </c>
      <c r="K34">
        <f>_xlfn.IFS(COUNT(C34:E34)&lt;1,"",COUNT($C$6:E34)&gt;=1,COUNT($C$6:E34))</f>
        <v>60</v>
      </c>
      <c r="L34">
        <f>_xlfn.IFS(COUNT(C34:E34)&lt;1,"",AND(COUNT($C$6:E34)&lt;=9,$C$4&gt;1),$C$4,COUNT(C34:E34)&gt;=1,M34)</f>
        <v>147</v>
      </c>
      <c r="M34">
        <f>IF(COUNT($C$6:E34)&gt;=1,TRUNC(SUM($C$6:E34)/COUNT($C$6:E34)),0)</f>
        <v>147</v>
      </c>
      <c r="N34">
        <f>IF(COUNT($C$6:E34)&lt;=6,0,TRUNC((230-M33)*0.9))</f>
        <v>73</v>
      </c>
      <c r="O34">
        <f>_xlfn.IFS(SUM(C34:E34)&lt;1,"",COUNT($C$6:E34)&gt;9,TRUNC((230-M33)*(0.9)),COUNT($C$6:E34)&lt;=9,0)</f>
        <v>73</v>
      </c>
      <c r="P34">
        <f>_xlfn.IFS(SUM(C34:E34)&lt;1,"",COUNT($C$6:E34)&gt;9,N34*3+H34,COUNT($C$6:E34)&lt;=9,0)</f>
        <v>588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191</v>
      </c>
      <c r="W34">
        <f>IF(COUNT(C34:E34)&lt;1,0,IF(COUNT($C$6:E34)&gt;9,D34+N34,0))</f>
        <v>186</v>
      </c>
      <c r="X34">
        <f>IF(COUNT(C34:E34)&lt;1,0,IF(COUNT($C$6:E34)&gt;9,E34+N34,0))</f>
        <v>211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142</v>
      </c>
      <c r="D35">
        <v>169</v>
      </c>
      <c r="E35">
        <v>130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441</v>
      </c>
      <c r="I35">
        <f t="shared" si="5"/>
        <v>147</v>
      </c>
      <c r="J35">
        <f>_xlfn.IFS(SUM(C35:E35)&lt;1,"",SUM(C35:E35)&gt;=1,SUM($C$6:E35))</f>
        <v>9286</v>
      </c>
      <c r="K35">
        <f>_xlfn.IFS(COUNT(C35:E35)&lt;1,"",COUNT($C$6:E35)&gt;=1,COUNT($C$6:E35))</f>
        <v>63</v>
      </c>
      <c r="L35">
        <f>_xlfn.IFS(COUNT(C35:E35)&lt;1,"",AND(COUNT($C$6:E35)&lt;=9,$C$4&gt;1),$C$4,COUNT(C35:E35)&gt;=1,M35)</f>
        <v>147</v>
      </c>
      <c r="M35">
        <f>IF(COUNT($C$6:E35)&gt;=1,TRUNC(SUM($C$6:E35)/COUNT($C$6:E35)),0)</f>
        <v>147</v>
      </c>
      <c r="N35">
        <f>IF(COUNT($C$6:E35)&lt;=6,0,TRUNC((230-M34)*0.9))</f>
        <v>74</v>
      </c>
      <c r="O35">
        <f>_xlfn.IFS(SUM(C35:E35)&lt;1,"",COUNT($C$6:E35)&gt;9,TRUNC((230-M34)*(0.9)),COUNT($C$6:E35)&lt;=9,0)</f>
        <v>74</v>
      </c>
      <c r="P35">
        <f>_xlfn.IFS(SUM(C35:E35)&lt;1,"",COUNT($C$6:E35)&gt;9,N35*3+H35,COUNT($C$6:E35)&lt;=9,0)</f>
        <v>663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216</v>
      </c>
      <c r="W35">
        <f>IF(COUNT(C35:E35)&lt;1,0,IF(COUNT($C$6:E35)&gt;9,D35+N35,0))</f>
        <v>243</v>
      </c>
      <c r="X35">
        <f>IF(COUNT(C35:E35)&lt;1,0,IF(COUNT($C$6:E35)&gt;9,E35+N35,0))</f>
        <v>204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145.33333333333334</v>
      </c>
      <c r="D36" s="2">
        <f>(IF(COUNT(D6:D35)=0," ",(SUM(D6:D35))/COUNT(D6:D35)))</f>
        <v>149</v>
      </c>
      <c r="E36" s="2">
        <f>(IF(COUNT(E6:E35)=0," ",(SUM(E6:E35))/COUNT(E6:E35)))</f>
        <v>147.85714285714286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4293-374C-4DBB-9C02-3791F36D7BF8}">
  <dimension ref="A1:AC36"/>
  <sheetViews>
    <sheetView zoomScaleNormal="100" workbookViewId="0">
      <selection activeCell="C35" sqref="C35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9</v>
      </c>
      <c r="R2">
        <v>0</v>
      </c>
    </row>
    <row r="3" spans="1:29" x14ac:dyDescent="0.2">
      <c r="A3" t="s">
        <v>45</v>
      </c>
      <c r="B3" s="3" t="s">
        <v>66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</row>
    <row r="4" spans="1:29" x14ac:dyDescent="0.2">
      <c r="A4" t="s">
        <v>44</v>
      </c>
      <c r="C4">
        <v>124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133</v>
      </c>
      <c r="W5">
        <f>MAX(V6:X35)</f>
        <v>0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>
        <f t="shared" ref="T6:T35" si="3">IF(OR(V6=$W$5,W6=$W$5,X6=$W$5),$W$5," ")</f>
        <v>0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110</v>
      </c>
      <c r="D7">
        <v>124</v>
      </c>
      <c r="E7">
        <v>111</v>
      </c>
      <c r="H7">
        <f t="shared" si="0"/>
        <v>345</v>
      </c>
      <c r="I7">
        <f t="shared" ref="I7:I35" si="5">IF(COUNT(C7:E7)&lt;1," ",TRUNC(H7/COUNT(C7:E7)))</f>
        <v>115</v>
      </c>
      <c r="J7">
        <f>_xlfn.IFS(SUM(C7:E7)&lt;1,"",SUM(C7:E7)&gt;=1,SUM($C$6:E7))</f>
        <v>345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124</v>
      </c>
      <c r="M7">
        <f>IF(COUNT($C$6:E7)&gt;=1,TRUNC(SUM($C$6:E7)/COUNT($C$6:E7)),0)</f>
        <v>115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>
        <f t="shared" si="3"/>
        <v>0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115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>
        <f t="shared" si="3"/>
        <v>0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115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>
        <f t="shared" si="3"/>
        <v>0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115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>
        <f t="shared" si="3"/>
        <v>0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115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>
        <f t="shared" si="3"/>
        <v>0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115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>
        <f t="shared" si="3"/>
        <v>0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128</v>
      </c>
      <c r="D13">
        <v>127</v>
      </c>
      <c r="E13">
        <v>117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372</v>
      </c>
      <c r="I13">
        <f t="shared" si="5"/>
        <v>124</v>
      </c>
      <c r="J13">
        <f>_xlfn.IFS(SUM(C13:E13)&lt;1,"",SUM(C13:E13)&gt;=1,SUM($C$6:E13))</f>
        <v>717</v>
      </c>
      <c r="K13">
        <f>_xlfn.IFS(COUNT(C13:E13)&lt;1,"",COUNT($C$6:E13)&gt;=1,COUNT($C$6:E13))</f>
        <v>6</v>
      </c>
      <c r="L13">
        <f>_xlfn.IFS(COUNT(C13:E13)&lt;1,"",AND(COUNT($C$6:E13)&lt;=9,$C$4&gt;1),$C$4,COUNT(C13:E13)&gt;=1,M13)</f>
        <v>124</v>
      </c>
      <c r="M13">
        <f>IF(COUNT($C$6:E13)&gt;=1,TRUNC(SUM($C$6:E13)/COUNT($C$6:E13)),0)</f>
        <v>119</v>
      </c>
      <c r="N13">
        <f>IF(COUNT($C$6:E13)&lt;=6,0,TRUNC((230-M12)*0.9))</f>
        <v>0</v>
      </c>
      <c r="O13">
        <f>_xlfn.IFS(SUM(C13:E13)&lt;1,"",COUNT($C$6:E13)&gt;9,TRUNC((230-M12)*(0.9)),COUNT($C$6:E13)&lt;=9,0)</f>
        <v>0</v>
      </c>
      <c r="P13">
        <f>_xlfn.IFS(SUM(C13:E13)&lt;1,"",COUNT($C$6:E13)&gt;9,N13*3+H13,COUNT($C$6:E13)&lt;=9,0)</f>
        <v>0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>
        <f t="shared" si="3"/>
        <v>0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129</v>
      </c>
      <c r="D14">
        <v>133</v>
      </c>
      <c r="E14">
        <v>131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393</v>
      </c>
      <c r="I14">
        <f t="shared" si="5"/>
        <v>131</v>
      </c>
      <c r="J14">
        <f>_xlfn.IFS(SUM(C14:E14)&lt;1,"",SUM(C14:E14)&gt;=1,SUM($C$6:E14))</f>
        <v>1110</v>
      </c>
      <c r="K14">
        <f>_xlfn.IFS(COUNT(C14:E14)&lt;1,"",COUNT($C$6:E14)&gt;=1,COUNT($C$6:E14))</f>
        <v>9</v>
      </c>
      <c r="L14">
        <f>_xlfn.IFS(COUNT(C14:E14)&lt;1,"",AND(COUNT($C$6:E14)&lt;=9,$C$4&gt;1),$C$4,COUNT(C14:E14)&gt;=1,M14)</f>
        <v>124</v>
      </c>
      <c r="M14">
        <f>IF(COUNT($C$6:E14)&gt;=1,TRUNC(SUM($C$6:E14)/COUNT($C$6:E14)),0)</f>
        <v>123</v>
      </c>
      <c r="N14">
        <f>IF(COUNT($C$6:E14)&lt;=6,0,TRUNC((230-M13)*0.9))</f>
        <v>99</v>
      </c>
      <c r="O14">
        <f>_xlfn.IFS(SUM(C14:E14)&lt;1,"",COUNT($C$6:E14)&gt;9,TRUNC((230-M13)*(0.9)),COUNT($C$6:E14)&lt;=9,0)</f>
        <v>0</v>
      </c>
      <c r="P14">
        <f>_xlfn.IFS(SUM(C14:E14)&lt;1,"",COUNT($C$6:E14)&gt;9,N14*3+H14,COUNT($C$6:E14)&lt;=9,0)</f>
        <v>0</v>
      </c>
      <c r="Q14">
        <f t="shared" si="1"/>
        <v>393</v>
      </c>
      <c r="R14">
        <f t="shared" si="2"/>
        <v>133</v>
      </c>
      <c r="S14" t="str">
        <f>IF(COUNT($C$6:E14)&gt;9,IF(P14=MAX($P$6:$P$35),P14," "),"")</f>
        <v/>
      </c>
      <c r="T14">
        <f t="shared" si="3"/>
        <v>0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123</v>
      </c>
      <c r="N15">
        <f>IF(COUNT($C$6:E15)&lt;=6,0,TRUNC((230-M14)*0.9))</f>
        <v>96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>
        <f t="shared" si="3"/>
        <v>0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0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123</v>
      </c>
      <c r="N16">
        <f>IF(COUNT($C$6:E16)&lt;=6,0,TRUNC((230-M15)*0.9))</f>
        <v>96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>
        <f t="shared" si="3"/>
        <v>0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0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123</v>
      </c>
      <c r="N17">
        <f>IF(COUNT($C$6:E17)&lt;=6,0,TRUNC((230-M16)*0.9))</f>
        <v>96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>
        <f t="shared" si="3"/>
        <v>0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0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123</v>
      </c>
      <c r="N18">
        <f>IF(COUNT($C$6:E18)&lt;=6,0,TRUNC((230-M17)*0.9))</f>
        <v>96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/>
      </c>
      <c r="T18">
        <f t="shared" si="3"/>
        <v>0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0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123</v>
      </c>
      <c r="N19">
        <f>IF(COUNT($C$6:E19)&lt;=6,0,TRUNC((230-M18)*0.9))</f>
        <v>96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>
        <f t="shared" si="3"/>
        <v>0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0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123</v>
      </c>
      <c r="N20">
        <f>IF(COUNT($C$6:E20)&lt;=6,0,TRUNC((230-M19)*0.9))</f>
        <v>96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/>
      </c>
      <c r="T20">
        <f t="shared" si="3"/>
        <v>0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0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123</v>
      </c>
      <c r="N21">
        <f>IF(COUNT($C$6:E21)&lt;=6,0,TRUNC((230-M20)*0.9))</f>
        <v>96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/>
      </c>
      <c r="T21">
        <f t="shared" si="3"/>
        <v>0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0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123</v>
      </c>
      <c r="N22">
        <f>IF(COUNT($C$6:E22)&lt;=6,0,TRUNC((230-M21)*0.9))</f>
        <v>96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/>
      </c>
      <c r="T22">
        <f t="shared" si="3"/>
        <v>0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0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123</v>
      </c>
      <c r="N23">
        <f>IF(COUNT($C$6:E23)&lt;=6,0,TRUNC((230-M22)*0.9))</f>
        <v>96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/>
      </c>
      <c r="T23">
        <f t="shared" si="3"/>
        <v>0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0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123</v>
      </c>
      <c r="N24">
        <f>IF(COUNT($C$6:E24)&lt;=6,0,TRUNC((230-M23)*0.9))</f>
        <v>96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/>
      </c>
      <c r="T24">
        <f t="shared" si="3"/>
        <v>0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0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123</v>
      </c>
      <c r="N25">
        <f>IF(COUNT($C$6:E25)&lt;=6,0,TRUNC((230-M24)*0.9))</f>
        <v>96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/>
      </c>
      <c r="T25">
        <f t="shared" si="3"/>
        <v>0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0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123</v>
      </c>
      <c r="N26">
        <f>IF(COUNT($C$6:E26)&lt;=6,0,TRUNC((230-M25)*0.9))</f>
        <v>96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/>
      </c>
      <c r="T26">
        <f t="shared" si="3"/>
        <v>0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123</v>
      </c>
      <c r="N27">
        <f>IF(COUNT($C$6:E27)&lt;=6,0,TRUNC((230-M26)*0.9))</f>
        <v>96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/>
      </c>
      <c r="T27">
        <f t="shared" si="3"/>
        <v>0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123</v>
      </c>
      <c r="N28">
        <f>IF(COUNT($C$6:E28)&lt;=6,0,TRUNC((230-M27)*0.9))</f>
        <v>96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/>
      </c>
      <c r="T28">
        <f t="shared" si="3"/>
        <v>0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123</v>
      </c>
      <c r="N29">
        <f>IF(COUNT($C$6:E29)&lt;=6,0,TRUNC((230-M28)*0.9))</f>
        <v>96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/>
      </c>
      <c r="T29">
        <f t="shared" si="3"/>
        <v>0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0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 t="str">
        <f t="shared" si="0"/>
        <v xml:space="preserve"> </v>
      </c>
      <c r="I30" t="str">
        <f t="shared" si="5"/>
        <v xml:space="preserve"> </v>
      </c>
      <c r="J30" t="str">
        <f>_xlfn.IFS(SUM(C30:E30)&lt;1,"",SUM(C30:E30)&gt;=1,SUM($C$6:E30))</f>
        <v/>
      </c>
      <c r="K30" t="str">
        <f>_xlfn.IFS(COUNT(C30:E30)&lt;1,"",COUNT($C$6:E30)&gt;=1,COUNT($C$6:E30))</f>
        <v/>
      </c>
      <c r="L30" t="str">
        <f>_xlfn.IFS(COUNT(C30:E30)&lt;1,"",AND(COUNT($C$6:E30)&lt;=9,$C$4&gt;1),$C$4,COUNT(C30:E30)&gt;=1,M30)</f>
        <v/>
      </c>
      <c r="M30">
        <f>IF(COUNT($C$6:E30)&gt;=1,TRUNC(SUM($C$6:E30)/COUNT($C$6:E30)),0)</f>
        <v>123</v>
      </c>
      <c r="N30">
        <f>IF(COUNT($C$6:E30)&lt;=6,0,TRUNC((230-M29)*0.9))</f>
        <v>96</v>
      </c>
      <c r="O30" t="str">
        <f>_xlfn.IFS(SUM(C30:E30)&lt;1,"",COUNT($C$6:E30)&gt;9,TRUNC((230-M29)*(0.9)),COUNT($C$6:E30)&lt;=9,0)</f>
        <v/>
      </c>
      <c r="P30" t="str">
        <f>_xlfn.IFS(SUM(C30:E30)&lt;1,"",COUNT($C$6:E30)&gt;9,N30*3+H30,COUNT($C$6:E30)&lt;=9,0)</f>
        <v/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/>
      </c>
      <c r="T30">
        <f t="shared" si="3"/>
        <v>0</v>
      </c>
      <c r="V30">
        <f>IF(COUNT(C30:E30)&lt;1,0,IF(COUNT($C$6:E30)&gt;9,C30+N30,0))</f>
        <v>0</v>
      </c>
      <c r="W30">
        <f>IF(COUNT(C30:E30)&lt;1,0,IF(COUNT($C$6:E30)&gt;9,D30+N30,0))</f>
        <v>0</v>
      </c>
      <c r="X30">
        <f>IF(COUNT(C30:E30)&lt;1,0,IF(COUNT($C$6:E30)&gt;9,E30+N30,0))</f>
        <v>0</v>
      </c>
      <c r="AA30">
        <f t="shared" si="4"/>
        <v>0</v>
      </c>
      <c r="AB30">
        <f t="shared" si="6"/>
        <v>0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123</v>
      </c>
      <c r="N31">
        <f>IF(COUNT($C$6:E31)&lt;=6,0,TRUNC((230-M30)*0.9))</f>
        <v>96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/>
      </c>
      <c r="T31">
        <f t="shared" si="3"/>
        <v>0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123</v>
      </c>
      <c r="N32">
        <f>IF(COUNT($C$6:E32)&lt;=6,0,TRUNC((230-M31)*0.9))</f>
        <v>96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/>
      </c>
      <c r="T32">
        <f t="shared" si="3"/>
        <v>0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123</v>
      </c>
      <c r="N33">
        <f>IF(COUNT($C$6:E33)&lt;=6,0,TRUNC((230-M32)*0.9))</f>
        <v>96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/>
      </c>
      <c r="T33">
        <f t="shared" si="3"/>
        <v>0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123</v>
      </c>
      <c r="N34">
        <f>IF(COUNT($C$6:E34)&lt;=6,0,TRUNC((230-M33)*0.9))</f>
        <v>96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/>
      </c>
      <c r="T34">
        <f t="shared" si="3"/>
        <v>0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123</v>
      </c>
      <c r="N35">
        <f>IF(COUNT($C$6:E35)&lt;=6,0,TRUNC((230-M34)*0.9))</f>
        <v>96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/>
      </c>
      <c r="T35">
        <f t="shared" si="3"/>
        <v>0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122.33333333333333</v>
      </c>
      <c r="D36" s="2">
        <f>(IF(COUNT(D6:D35)=0," ",(SUM(D6:D35))/COUNT(D6:D35)))</f>
        <v>128</v>
      </c>
      <c r="E36" s="2">
        <f>(IF(COUNT(E6:E35)=0," ",(SUM(E6:E35))/COUNT(E6:E35)))</f>
        <v>119.66666666666667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ADFF-27C8-4142-9979-7725282E0A6B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29</v>
      </c>
      <c r="R2">
        <v>0</v>
      </c>
    </row>
    <row r="3" spans="1:29" x14ac:dyDescent="0.2">
      <c r="A3" t="s">
        <v>45</v>
      </c>
      <c r="B3" s="3" t="s">
        <v>202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185</v>
      </c>
      <c r="W5">
        <f>MAX(V6:X35)</f>
        <v>280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0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0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0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0</v>
      </c>
      <c r="N12">
        <f>IF(COUNT($C$6:E12)&lt;=6,0,TRUNC((230-M11)*0.9))</f>
        <v>0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0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0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 t="str">
        <f t="shared" si="0"/>
        <v xml:space="preserve"> </v>
      </c>
      <c r="I15" t="str">
        <f t="shared" si="5"/>
        <v xml:space="preserve"> </v>
      </c>
      <c r="J15" t="str">
        <f>_xlfn.IFS(SUM(C15:E15)&lt;1,"",SUM(C15:E15)&gt;=1,SUM($C$6:E15))</f>
        <v/>
      </c>
      <c r="K15" t="str">
        <f>_xlfn.IFS(COUNT(C15:E15)&lt;1,"",COUNT($C$6:E15)&gt;=1,COUNT($C$6:E15))</f>
        <v/>
      </c>
      <c r="L15" t="str">
        <f>_xlfn.IFS(COUNT(C15:E15)&lt;1,"",AND(COUNT($C$6:E15)&lt;=9,$C$4&gt;1),$C$4,COUNT(C15:E15)&gt;=1,M15)</f>
        <v/>
      </c>
      <c r="M15">
        <f>IF(COUNT($C$6:E15)&gt;=1,TRUNC(SUM($C$6:E15)/COUNT($C$6:E15)),0)</f>
        <v>0</v>
      </c>
      <c r="N15">
        <f>IF(COUNT($C$6:E15)&lt;=6,0,TRUNC((230-M14)*0.9))</f>
        <v>0</v>
      </c>
      <c r="O15" t="str">
        <f>_xlfn.IFS(SUM(C15:E15)&lt;1,"",COUNT($C$6:E15)&gt;9,TRUNC((230-M14)*(0.9)),COUNT($C$6:E15)&lt;=9,0)</f>
        <v/>
      </c>
      <c r="P15" t="str">
        <f>_xlfn.IFS(SUM(C15:E15)&lt;1,"",COUNT($C$6:E15)&gt;9,N15*3+H15,COUNT($C$6:E15)&lt;=9,0)</f>
        <v/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1</v>
      </c>
      <c r="AB15">
        <f t="shared" si="6"/>
        <v>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0</v>
      </c>
      <c r="N16">
        <f>IF(COUNT($C$6:E16)&lt;=6,0,TRUNC((230-M15)*0.9))</f>
        <v>0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0</v>
      </c>
      <c r="N17">
        <f>IF(COUNT($C$6:E17)&lt;=6,0,TRUNC((230-M16)*0.9))</f>
        <v>0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 t="str">
        <f t="shared" si="0"/>
        <v xml:space="preserve"> </v>
      </c>
      <c r="I18" t="str">
        <f t="shared" si="5"/>
        <v xml:space="preserve"> </v>
      </c>
      <c r="J18" t="str">
        <f>_xlfn.IFS(SUM(C18:E18)&lt;1,"",SUM(C18:E18)&gt;=1,SUM($C$6:E18))</f>
        <v/>
      </c>
      <c r="K18" t="str">
        <f>_xlfn.IFS(COUNT(C18:E18)&lt;1,"",COUNT($C$6:E18)&gt;=1,COUNT($C$6:E18))</f>
        <v/>
      </c>
      <c r="L18" t="str">
        <f>_xlfn.IFS(COUNT(C18:E18)&lt;1,"",AND(COUNT($C$6:E18)&lt;=9,$C$4&gt;1),$C$4,COUNT(C18:E18)&gt;=1,M18)</f>
        <v/>
      </c>
      <c r="M18">
        <f>IF(COUNT($C$6:E18)&gt;=1,TRUNC(SUM($C$6:E18)/COUNT($C$6:E18)),0)</f>
        <v>0</v>
      </c>
      <c r="N18">
        <f>IF(COUNT($C$6:E18)&lt;=6,0,TRUNC((230-M17)*0.9))</f>
        <v>0</v>
      </c>
      <c r="O18" t="str">
        <f>_xlfn.IFS(SUM(C18:E18)&lt;1,"",COUNT($C$6:E18)&gt;9,TRUNC((230-M17)*(0.9)),COUNT($C$6:E18)&lt;=9,0)</f>
        <v/>
      </c>
      <c r="P18" t="str">
        <f>_xlfn.IFS(SUM(C18:E18)&lt;1,"",COUNT($C$6:E18)&gt;9,N18*3+H18,COUNT($C$6:E18)&lt;=9,0)</f>
        <v/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/>
      </c>
      <c r="T18" t="str">
        <f t="shared" si="3"/>
        <v xml:space="preserve"> </v>
      </c>
      <c r="V18">
        <f>IF(COUNT(C18:E18)&lt;1,0,IF(COUNT($C$6:E18)&gt;9,C18+N18,0))</f>
        <v>0</v>
      </c>
      <c r="W18">
        <f>IF(COUNT(C18:E18)&lt;1,0,IF(COUNT($C$6:E18)&gt;9,D18+N18,0))</f>
        <v>0</v>
      </c>
      <c r="X18">
        <f>IF(COUNT(C18:E18)&lt;1,0,IF(COUNT($C$6:E18)&gt;9,E18+N18,0))</f>
        <v>0</v>
      </c>
      <c r="AA18">
        <f t="shared" si="4"/>
        <v>1</v>
      </c>
      <c r="AB18">
        <f t="shared" si="6"/>
        <v>0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0</v>
      </c>
      <c r="N19">
        <f>IF(COUNT($C$6:E19)&lt;=6,0,TRUNC((230-M18)*0.9))</f>
        <v>0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/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0</v>
      </c>
      <c r="N20">
        <f>IF(COUNT($C$6:E20)&lt;=6,0,TRUNC((230-M19)*0.9))</f>
        <v>0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/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 t="str">
        <f t="shared" si="0"/>
        <v xml:space="preserve"> </v>
      </c>
      <c r="I21" t="str">
        <f t="shared" si="5"/>
        <v xml:space="preserve"> </v>
      </c>
      <c r="J21" t="str">
        <f>_xlfn.IFS(SUM(C21:E21)&lt;1,"",SUM(C21:E21)&gt;=1,SUM($C$6:E21))</f>
        <v/>
      </c>
      <c r="K21" t="str">
        <f>_xlfn.IFS(COUNT(C21:E21)&lt;1,"",COUNT($C$6:E21)&gt;=1,COUNT($C$6:E21))</f>
        <v/>
      </c>
      <c r="L21" t="str">
        <f>_xlfn.IFS(COUNT(C21:E21)&lt;1,"",AND(COUNT($C$6:E21)&lt;=9,$C$4&gt;1),$C$4,COUNT(C21:E21)&gt;=1,M21)</f>
        <v/>
      </c>
      <c r="M21">
        <f>IF(COUNT($C$6:E21)&gt;=1,TRUNC(SUM($C$6:E21)/COUNT($C$6:E21)),0)</f>
        <v>0</v>
      </c>
      <c r="N21">
        <f>IF(COUNT($C$6:E21)&lt;=6,0,TRUNC((230-M20)*0.9))</f>
        <v>0</v>
      </c>
      <c r="O21" t="str">
        <f>_xlfn.IFS(SUM(C21:E21)&lt;1,"",COUNT($C$6:E21)&gt;9,TRUNC((230-M20)*(0.9)),COUNT($C$6:E21)&lt;=9,0)</f>
        <v/>
      </c>
      <c r="P21" t="str">
        <f>_xlfn.IFS(SUM(C21:E21)&lt;1,"",COUNT($C$6:E21)&gt;9,N21*3+H21,COUNT($C$6:E21)&lt;=9,0)</f>
        <v/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/>
      </c>
      <c r="T21" t="str">
        <f t="shared" si="3"/>
        <v xml:space="preserve"> </v>
      </c>
      <c r="V21">
        <f>IF(COUNT(C21:E21)&lt;1,0,IF(COUNT($C$6:E21)&gt;9,C21+N21,0))</f>
        <v>0</v>
      </c>
      <c r="W21">
        <f>IF(COUNT(C21:E21)&lt;1,0,IF(COUNT($C$6:E21)&gt;9,D21+N21,0))</f>
        <v>0</v>
      </c>
      <c r="X21">
        <f>IF(COUNT(C21:E21)&lt;1,0,IF(COUNT($C$6:E21)&gt;9,E21+N21,0))</f>
        <v>0</v>
      </c>
      <c r="AA21">
        <f t="shared" si="4"/>
        <v>1</v>
      </c>
      <c r="AB21">
        <f t="shared" si="6"/>
        <v>0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0</v>
      </c>
      <c r="N22">
        <f>IF(COUNT($C$6:E22)&lt;=6,0,TRUNC((230-M21)*0.9))</f>
        <v>0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/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0</v>
      </c>
      <c r="N23">
        <f>IF(COUNT($C$6:E23)&lt;=6,0,TRUNC((230-M22)*0.9))</f>
        <v>0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/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 t="str">
        <f t="shared" si="0"/>
        <v xml:space="preserve"> </v>
      </c>
      <c r="I24" t="str">
        <f t="shared" si="5"/>
        <v xml:space="preserve"> </v>
      </c>
      <c r="J24" t="str">
        <f>_xlfn.IFS(SUM(C24:E24)&lt;1,"",SUM(C24:E24)&gt;=1,SUM($C$6:E24))</f>
        <v/>
      </c>
      <c r="K24" t="str">
        <f>_xlfn.IFS(COUNT(C24:E24)&lt;1,"",COUNT($C$6:E24)&gt;=1,COUNT($C$6:E24))</f>
        <v/>
      </c>
      <c r="L24" t="str">
        <f>_xlfn.IFS(COUNT(C24:E24)&lt;1,"",AND(COUNT($C$6:E24)&lt;=9,$C$4&gt;1),$C$4,COUNT(C24:E24)&gt;=1,M24)</f>
        <v/>
      </c>
      <c r="M24">
        <f>IF(COUNT($C$6:E24)&gt;=1,TRUNC(SUM($C$6:E24)/COUNT($C$6:E24)),0)</f>
        <v>0</v>
      </c>
      <c r="N24">
        <f>IF(COUNT($C$6:E24)&lt;=6,0,TRUNC((230-M23)*0.9))</f>
        <v>0</v>
      </c>
      <c r="O24" t="str">
        <f>_xlfn.IFS(SUM(C24:E24)&lt;1,"",COUNT($C$6:E24)&gt;9,TRUNC((230-M23)*(0.9)),COUNT($C$6:E24)&lt;=9,0)</f>
        <v/>
      </c>
      <c r="P24" t="str">
        <f>_xlfn.IFS(SUM(C24:E24)&lt;1,"",COUNT($C$6:E24)&gt;9,N24*3+H24,COUNT($C$6:E24)&lt;=9,0)</f>
        <v/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/>
      </c>
      <c r="T24" t="str">
        <f t="shared" si="3"/>
        <v xml:space="preserve"> </v>
      </c>
      <c r="V24">
        <f>IF(COUNT(C24:E24)&lt;1,0,IF(COUNT($C$6:E24)&gt;9,C24+N24,0))</f>
        <v>0</v>
      </c>
      <c r="W24">
        <f>IF(COUNT(C24:E24)&lt;1,0,IF(COUNT($C$6:E24)&gt;9,D24+N24,0))</f>
        <v>0</v>
      </c>
      <c r="X24">
        <f>IF(COUNT(C24:E24)&lt;1,0,IF(COUNT($C$6:E24)&gt;9,E24+N24,0))</f>
        <v>0</v>
      </c>
      <c r="AA24">
        <f t="shared" si="4"/>
        <v>1</v>
      </c>
      <c r="AB24">
        <f t="shared" si="6"/>
        <v>0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0</v>
      </c>
      <c r="N25">
        <f>IF(COUNT($C$6:E25)&lt;=6,0,TRUNC((230-M24)*0.9))</f>
        <v>0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/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118</v>
      </c>
      <c r="D26">
        <v>131</v>
      </c>
      <c r="E26">
        <v>112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361</v>
      </c>
      <c r="I26">
        <f t="shared" si="5"/>
        <v>120</v>
      </c>
      <c r="J26">
        <f>_xlfn.IFS(SUM(C26:E26)&lt;1,"",SUM(C26:E26)&gt;=1,SUM($C$6:E26))</f>
        <v>361</v>
      </c>
      <c r="K26">
        <f>_xlfn.IFS(COUNT(C26:E26)&lt;1,"",COUNT($C$6:E26)&gt;=1,COUNT($C$6:E26))</f>
        <v>3</v>
      </c>
      <c r="L26">
        <f>_xlfn.IFS(COUNT(C26:E26)&lt;1,"",AND(COUNT($C$6:E26)&lt;=9,$C$4&gt;1),$C$4,COUNT(C26:E26)&gt;=1,M26)</f>
        <v>120</v>
      </c>
      <c r="M26">
        <f>IF(COUNT($C$6:E26)&gt;=1,TRUNC(SUM($C$6:E26)/COUNT($C$6:E26)),0)</f>
        <v>120</v>
      </c>
      <c r="N26">
        <f>IF(COUNT($C$6:E26)&lt;=6,0,TRUNC((230-M25)*0.9))</f>
        <v>0</v>
      </c>
      <c r="O26">
        <f>_xlfn.IFS(SUM(C26:E26)&lt;1,"",COUNT($C$6:E26)&gt;9,TRUNC((230-M25)*(0.9)),COUNT($C$6:E26)&lt;=9,0)</f>
        <v>0</v>
      </c>
      <c r="P26">
        <f>_xlfn.IFS(SUM(C26:E26)&lt;1,"",COUNT($C$6:E26)&gt;9,N26*3+H26,COUNT($C$6:E26)&lt;=9,0)</f>
        <v>0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/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106</v>
      </c>
      <c r="D27">
        <v>124</v>
      </c>
      <c r="E27">
        <v>98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328</v>
      </c>
      <c r="I27">
        <f t="shared" si="5"/>
        <v>109</v>
      </c>
      <c r="J27">
        <f>_xlfn.IFS(SUM(C27:E27)&lt;1,"",SUM(C27:E27)&gt;=1,SUM($C$6:E27))</f>
        <v>689</v>
      </c>
      <c r="K27">
        <f>_xlfn.IFS(COUNT(C27:E27)&lt;1,"",COUNT($C$6:E27)&gt;=1,COUNT($C$6:E27))</f>
        <v>6</v>
      </c>
      <c r="L27">
        <f>_xlfn.IFS(COUNT(C27:E27)&lt;1,"",AND(COUNT($C$6:E27)&lt;=9,$C$4&gt;1),$C$4,COUNT(C27:E27)&gt;=1,M27)</f>
        <v>114</v>
      </c>
      <c r="M27">
        <f>IF(COUNT($C$6:E27)&gt;=1,TRUNC(SUM($C$6:E27)/COUNT($C$6:E27)),0)</f>
        <v>114</v>
      </c>
      <c r="N27">
        <f>IF(COUNT($C$6:E27)&lt;=6,0,TRUNC((230-M26)*0.9))</f>
        <v>0</v>
      </c>
      <c r="O27">
        <f>_xlfn.IFS(SUM(C27:E27)&lt;1,"",COUNT($C$6:E27)&gt;9,TRUNC((230-M26)*(0.9)),COUNT($C$6:E27)&lt;=9,0)</f>
        <v>0</v>
      </c>
      <c r="P27">
        <f>_xlfn.IFS(SUM(C27:E27)&lt;1,"",COUNT($C$6:E27)&gt;9,N27*3+H27,COUNT($C$6:E27)&lt;=9,0)</f>
        <v>0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/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133</v>
      </c>
      <c r="D28">
        <v>127</v>
      </c>
      <c r="E28">
        <v>108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368</v>
      </c>
      <c r="I28">
        <f t="shared" si="5"/>
        <v>122</v>
      </c>
      <c r="J28">
        <f>_xlfn.IFS(SUM(C28:E28)&lt;1,"",SUM(C28:E28)&gt;=1,SUM($C$6:E28))</f>
        <v>1057</v>
      </c>
      <c r="K28">
        <f>_xlfn.IFS(COUNT(C28:E28)&lt;1,"",COUNT($C$6:E28)&gt;=1,COUNT($C$6:E28))</f>
        <v>9</v>
      </c>
      <c r="L28">
        <f>_xlfn.IFS(COUNT(C28:E28)&lt;1,"",AND(COUNT($C$6:E28)&lt;=9,$C$4&gt;1),$C$4,COUNT(C28:E28)&gt;=1,M28)</f>
        <v>117</v>
      </c>
      <c r="M28">
        <f>IF(COUNT($C$6:E28)&gt;=1,TRUNC(SUM($C$6:E28)/COUNT($C$6:E28)),0)</f>
        <v>117</v>
      </c>
      <c r="N28">
        <f>IF(COUNT($C$6:E28)&lt;=6,0,TRUNC((230-M27)*0.9))</f>
        <v>104</v>
      </c>
      <c r="O28">
        <f>_xlfn.IFS(SUM(C28:E28)&lt;1,"",COUNT($C$6:E28)&gt;9,TRUNC((230-M27)*(0.9)),COUNT($C$6:E28)&lt;=9,0)</f>
        <v>0</v>
      </c>
      <c r="P28">
        <f>_xlfn.IFS(SUM(C28:E28)&lt;1,"",COUNT($C$6:E28)&gt;9,N28*3+H28,COUNT($C$6:E28)&lt;=9,0)</f>
        <v>0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/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126</v>
      </c>
      <c r="D29">
        <v>134</v>
      </c>
      <c r="E29">
        <v>121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381</v>
      </c>
      <c r="I29">
        <f t="shared" si="5"/>
        <v>127</v>
      </c>
      <c r="J29">
        <f>_xlfn.IFS(SUM(C29:E29)&lt;1,"",SUM(C29:E29)&gt;=1,SUM($C$6:E29))</f>
        <v>1438</v>
      </c>
      <c r="K29">
        <f>_xlfn.IFS(COUNT(C29:E29)&lt;1,"",COUNT($C$6:E29)&gt;=1,COUNT($C$6:E29))</f>
        <v>12</v>
      </c>
      <c r="L29">
        <f>_xlfn.IFS(COUNT(C29:E29)&lt;1,"",AND(COUNT($C$6:E29)&lt;=9,$C$4&gt;1),$C$4,COUNT(C29:E29)&gt;=1,M29)</f>
        <v>119</v>
      </c>
      <c r="M29">
        <f>IF(COUNT($C$6:E29)&gt;=1,TRUNC(SUM($C$6:E29)/COUNT($C$6:E29)),0)</f>
        <v>119</v>
      </c>
      <c r="N29">
        <f>IF(COUNT($C$6:E29)&lt;=6,0,TRUNC((230-M28)*0.9))</f>
        <v>101</v>
      </c>
      <c r="O29">
        <f>_xlfn.IFS(SUM(C29:E29)&lt;1,"",COUNT($C$6:E29)&gt;9,TRUNC((230-M28)*(0.9)),COUNT($C$6:E29)&lt;=9,0)</f>
        <v>101</v>
      </c>
      <c r="P29">
        <f>_xlfn.IFS(SUM(C29:E29)&lt;1,"",COUNT($C$6:E29)&gt;9,N29*3+H29,COUNT($C$6:E29)&lt;=9,0)</f>
        <v>684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227</v>
      </c>
      <c r="W29">
        <f>IF(COUNT(C29:E29)&lt;1,0,IF(COUNT($C$6:E29)&gt;9,D29+N29,0))</f>
        <v>235</v>
      </c>
      <c r="X29">
        <f>IF(COUNT(C29:E29)&lt;1,0,IF(COUNT($C$6:E29)&gt;9,E29+N29,0))</f>
        <v>222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113</v>
      </c>
      <c r="D30">
        <v>143</v>
      </c>
      <c r="E30">
        <v>170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426</v>
      </c>
      <c r="I30">
        <f t="shared" si="5"/>
        <v>142</v>
      </c>
      <c r="J30">
        <f>_xlfn.IFS(SUM(C30:E30)&lt;1,"",SUM(C30:E30)&gt;=1,SUM($C$6:E30))</f>
        <v>1864</v>
      </c>
      <c r="K30">
        <f>_xlfn.IFS(COUNT(C30:E30)&lt;1,"",COUNT($C$6:E30)&gt;=1,COUNT($C$6:E30))</f>
        <v>15</v>
      </c>
      <c r="L30">
        <f>_xlfn.IFS(COUNT(C30:E30)&lt;1,"",AND(COUNT($C$6:E30)&lt;=9,$C$4&gt;1),$C$4,COUNT(C30:E30)&gt;=1,M30)</f>
        <v>124</v>
      </c>
      <c r="M30">
        <f>IF(COUNT($C$6:E30)&gt;=1,TRUNC(SUM($C$6:E30)/COUNT($C$6:E30)),0)</f>
        <v>124</v>
      </c>
      <c r="N30">
        <f>IF(COUNT($C$6:E30)&lt;=6,0,TRUNC((230-M29)*0.9))</f>
        <v>99</v>
      </c>
      <c r="O30">
        <f>_xlfn.IFS(SUM(C30:E30)&lt;1,"",COUNT($C$6:E30)&gt;9,TRUNC((230-M29)*(0.9)),COUNT($C$6:E30)&lt;=9,0)</f>
        <v>99</v>
      </c>
      <c r="P30">
        <f>_xlfn.IFS(SUM(C30:E30)&lt;1,"",COUNT($C$6:E30)&gt;9,N30*3+H30,COUNT($C$6:E30)&lt;=9,0)</f>
        <v>723</v>
      </c>
      <c r="Q30" t="str">
        <f t="shared" si="1"/>
        <v xml:space="preserve"> </v>
      </c>
      <c r="R30" t="str">
        <f t="shared" si="2"/>
        <v xml:space="preserve"> </v>
      </c>
      <c r="S30">
        <f>IF(COUNT($C$6:E30)&gt;9,IF(P30=MAX($P$6:$P$35),P30," "),"")</f>
        <v>723</v>
      </c>
      <c r="T30" t="str">
        <f t="shared" si="3"/>
        <v xml:space="preserve"> </v>
      </c>
      <c r="V30">
        <f>IF(COUNT(C30:E30)&lt;1,0,IF(COUNT($C$6:E30)&gt;9,C30+N30,0))</f>
        <v>212</v>
      </c>
      <c r="W30">
        <f>IF(COUNT(C30:E30)&lt;1,0,IF(COUNT($C$6:E30)&gt;9,D30+N30,0))</f>
        <v>242</v>
      </c>
      <c r="X30">
        <f>IF(COUNT(C30:E30)&lt;1,0,IF(COUNT($C$6:E30)&gt;9,E30+N30,0))</f>
        <v>269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185</v>
      </c>
      <c r="D31">
        <v>132</v>
      </c>
      <c r="E31">
        <v>114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431</v>
      </c>
      <c r="I31">
        <f t="shared" si="5"/>
        <v>143</v>
      </c>
      <c r="J31">
        <f>_xlfn.IFS(SUM(C31:E31)&lt;1,"",SUM(C31:E31)&gt;=1,SUM($C$6:E31))</f>
        <v>2295</v>
      </c>
      <c r="K31">
        <f>_xlfn.IFS(COUNT(C31:E31)&lt;1,"",COUNT($C$6:E31)&gt;=1,COUNT($C$6:E31))</f>
        <v>18</v>
      </c>
      <c r="L31">
        <f>_xlfn.IFS(COUNT(C31:E31)&lt;1,"",AND(COUNT($C$6:E31)&lt;=9,$C$4&gt;1),$C$4,COUNT(C31:E31)&gt;=1,M31)</f>
        <v>127</v>
      </c>
      <c r="M31">
        <f>IF(COUNT($C$6:E31)&gt;=1,TRUNC(SUM($C$6:E31)/COUNT($C$6:E31)),0)</f>
        <v>127</v>
      </c>
      <c r="N31">
        <f>IF(COUNT($C$6:E31)&lt;=6,0,TRUNC((230-M30)*0.9))</f>
        <v>95</v>
      </c>
      <c r="O31">
        <f>_xlfn.IFS(SUM(C31:E31)&lt;1,"",COUNT($C$6:E31)&gt;9,TRUNC((230-M30)*(0.9)),COUNT($C$6:E31)&lt;=9,0)</f>
        <v>95</v>
      </c>
      <c r="P31">
        <f>_xlfn.IFS(SUM(C31:E31)&lt;1,"",COUNT($C$6:E31)&gt;9,N31*3+H31,COUNT($C$6:E31)&lt;=9,0)</f>
        <v>716</v>
      </c>
      <c r="Q31" t="str">
        <f t="shared" si="1"/>
        <v xml:space="preserve"> </v>
      </c>
      <c r="R31">
        <f t="shared" si="2"/>
        <v>185</v>
      </c>
      <c r="S31" t="str">
        <f>IF(COUNT($C$6:E31)&gt;9,IF(P31=MAX($P$6:$P$35),P31," "),"")</f>
        <v xml:space="preserve"> </v>
      </c>
      <c r="T31">
        <f t="shared" si="3"/>
        <v>280</v>
      </c>
      <c r="V31">
        <f>IF(COUNT(C31:E31)&lt;1,0,IF(COUNT($C$6:E31)&gt;9,C31+N31,0))</f>
        <v>280</v>
      </c>
      <c r="W31">
        <f>IF(COUNT(C31:E31)&lt;1,0,IF(COUNT($C$6:E31)&gt;9,D31+N31,0))</f>
        <v>227</v>
      </c>
      <c r="X31">
        <f>IF(COUNT(C31:E31)&lt;1,0,IF(COUNT($C$6:E31)&gt;9,E31+N31,0))</f>
        <v>209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118</v>
      </c>
      <c r="D32">
        <v>144</v>
      </c>
      <c r="E32">
        <v>154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416</v>
      </c>
      <c r="I32">
        <f t="shared" si="5"/>
        <v>138</v>
      </c>
      <c r="J32">
        <f>_xlfn.IFS(SUM(C32:E32)&lt;1,"",SUM(C32:E32)&gt;=1,SUM($C$6:E32))</f>
        <v>2711</v>
      </c>
      <c r="K32">
        <f>_xlfn.IFS(COUNT(C32:E32)&lt;1,"",COUNT($C$6:E32)&gt;=1,COUNT($C$6:E32))</f>
        <v>21</v>
      </c>
      <c r="L32">
        <f>_xlfn.IFS(COUNT(C32:E32)&lt;1,"",AND(COUNT($C$6:E32)&lt;=9,$C$4&gt;1),$C$4,COUNT(C32:E32)&gt;=1,M32)</f>
        <v>129</v>
      </c>
      <c r="M32">
        <f>IF(COUNT($C$6:E32)&gt;=1,TRUNC(SUM($C$6:E32)/COUNT($C$6:E32)),0)</f>
        <v>129</v>
      </c>
      <c r="N32">
        <f>IF(COUNT($C$6:E32)&lt;=6,0,TRUNC((230-M31)*0.9))</f>
        <v>92</v>
      </c>
      <c r="O32">
        <f>_xlfn.IFS(SUM(C32:E32)&lt;1,"",COUNT($C$6:E32)&gt;9,TRUNC((230-M31)*(0.9)),COUNT($C$6:E32)&lt;=9,0)</f>
        <v>92</v>
      </c>
      <c r="P32">
        <f>_xlfn.IFS(SUM(C32:E32)&lt;1,"",COUNT($C$6:E32)&gt;9,N32*3+H32,COUNT($C$6:E32)&lt;=9,0)</f>
        <v>692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210</v>
      </c>
      <c r="W32">
        <f>IF(COUNT(C32:E32)&lt;1,0,IF(COUNT($C$6:E32)&gt;9,D32+N32,0))</f>
        <v>236</v>
      </c>
      <c r="X32">
        <f>IF(COUNT(C32:E32)&lt;1,0,IF(COUNT($C$6:E32)&gt;9,E32+N32,0))</f>
        <v>246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129</v>
      </c>
      <c r="D33">
        <v>179</v>
      </c>
      <c r="E33">
        <v>131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>*</v>
      </c>
      <c r="H33">
        <f t="shared" si="0"/>
        <v>439</v>
      </c>
      <c r="I33">
        <f t="shared" si="5"/>
        <v>146</v>
      </c>
      <c r="J33">
        <f>_xlfn.IFS(SUM(C33:E33)&lt;1,"",SUM(C33:E33)&gt;=1,SUM($C$6:E33))</f>
        <v>3150</v>
      </c>
      <c r="K33">
        <f>_xlfn.IFS(COUNT(C33:E33)&lt;1,"",COUNT($C$6:E33)&gt;=1,COUNT($C$6:E33))</f>
        <v>24</v>
      </c>
      <c r="L33">
        <f>_xlfn.IFS(COUNT(C33:E33)&lt;1,"",AND(COUNT($C$6:E33)&lt;=9,$C$4&gt;1),$C$4,COUNT(C33:E33)&gt;=1,M33)</f>
        <v>131</v>
      </c>
      <c r="M33">
        <f>IF(COUNT($C$6:E33)&gt;=1,TRUNC(SUM($C$6:E33)/COUNT($C$6:E33)),0)</f>
        <v>131</v>
      </c>
      <c r="N33">
        <f>IF(COUNT($C$6:E33)&lt;=6,0,TRUNC((230-M32)*0.9))</f>
        <v>90</v>
      </c>
      <c r="O33">
        <f>_xlfn.IFS(SUM(C33:E33)&lt;1,"",COUNT($C$6:E33)&gt;9,TRUNC((230-M32)*(0.9)),COUNT($C$6:E33)&lt;=9,0)</f>
        <v>90</v>
      </c>
      <c r="P33">
        <f>_xlfn.IFS(SUM(C33:E33)&lt;1,"",COUNT($C$6:E33)&gt;9,N33*3+H33,COUNT($C$6:E33)&lt;=9,0)</f>
        <v>709</v>
      </c>
      <c r="Q33">
        <f t="shared" si="1"/>
        <v>439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219</v>
      </c>
      <c r="W33">
        <f>IF(COUNT(C33:E33)&lt;1,0,IF(COUNT($C$6:E33)&gt;9,D33+N33,0))</f>
        <v>269</v>
      </c>
      <c r="X33">
        <f>IF(COUNT(C33:E33)&lt;1,0,IF(COUNT($C$6:E33)&gt;9,E33+N33,0))</f>
        <v>221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138</v>
      </c>
      <c r="D34">
        <v>116</v>
      </c>
      <c r="E34">
        <v>118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372</v>
      </c>
      <c r="I34">
        <f t="shared" si="5"/>
        <v>124</v>
      </c>
      <c r="J34">
        <f>_xlfn.IFS(SUM(C34:E34)&lt;1,"",SUM(C34:E34)&gt;=1,SUM($C$6:E34))</f>
        <v>3522</v>
      </c>
      <c r="K34">
        <f>_xlfn.IFS(COUNT(C34:E34)&lt;1,"",COUNT($C$6:E34)&gt;=1,COUNT($C$6:E34))</f>
        <v>27</v>
      </c>
      <c r="L34">
        <f>_xlfn.IFS(COUNT(C34:E34)&lt;1,"",AND(COUNT($C$6:E34)&lt;=9,$C$4&gt;1),$C$4,COUNT(C34:E34)&gt;=1,M34)</f>
        <v>130</v>
      </c>
      <c r="M34">
        <f>IF(COUNT($C$6:E34)&gt;=1,TRUNC(SUM($C$6:E34)/COUNT($C$6:E34)),0)</f>
        <v>130</v>
      </c>
      <c r="N34">
        <f>IF(COUNT($C$6:E34)&lt;=6,0,TRUNC((230-M33)*0.9))</f>
        <v>89</v>
      </c>
      <c r="O34">
        <f>_xlfn.IFS(SUM(C34:E34)&lt;1,"",COUNT($C$6:E34)&gt;9,TRUNC((230-M33)*(0.9)),COUNT($C$6:E34)&lt;=9,0)</f>
        <v>89</v>
      </c>
      <c r="P34">
        <f>_xlfn.IFS(SUM(C34:E34)&lt;1,"",COUNT($C$6:E34)&gt;9,N34*3+H34,COUNT($C$6:E34)&lt;=9,0)</f>
        <v>639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227</v>
      </c>
      <c r="W34">
        <f>IF(COUNT(C34:E34)&lt;1,0,IF(COUNT($C$6:E34)&gt;9,D34+N34,0))</f>
        <v>205</v>
      </c>
      <c r="X34">
        <f>IF(COUNT(C34:E34)&lt;1,0,IF(COUNT($C$6:E34)&gt;9,E34+N34,0))</f>
        <v>207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130</v>
      </c>
      <c r="N35">
        <f>IF(COUNT($C$6:E35)&lt;=6,0,TRUNC((230-M34)*0.9))</f>
        <v>90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129.55555555555554</v>
      </c>
      <c r="D36" s="2">
        <f>(IF(COUNT(D6:D35)=0," ",(SUM(D6:D35))/COUNT(D6:D35)))</f>
        <v>136.66666666666666</v>
      </c>
      <c r="E36" s="2">
        <f>(IF(COUNT(E6:E35)=0," ",(SUM(E6:E35))/COUNT(E6:E35)))</f>
        <v>125.11111111111111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EE8A-8AB0-4AB4-9200-A50836AEC75C}"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25</v>
      </c>
      <c r="R2">
        <v>0</v>
      </c>
    </row>
    <row r="3" spans="1:29" x14ac:dyDescent="0.2">
      <c r="A3" t="s">
        <v>45</v>
      </c>
      <c r="B3" s="3" t="s">
        <v>123</v>
      </c>
      <c r="I3" t="s">
        <v>54</v>
      </c>
      <c r="K3" t="str">
        <f>IF(SUM(AA6:AA35)&lt;0.5,"Yes","No")</f>
        <v>No</v>
      </c>
      <c r="L3" t="str">
        <f>_xlfn.IFS(AND(B2=30,K3="Yes"),"good",AND(B2&lt;&gt;30,K3="Yes"),"So Far",AND(B2&lt;&gt;30,K3="No")," ")</f>
        <v xml:space="preserve"> </v>
      </c>
      <c r="R3" s="8"/>
      <c r="S3" s="8"/>
    </row>
    <row r="4" spans="1:29" x14ac:dyDescent="0.2">
      <c r="A4" t="s">
        <v>44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176</v>
      </c>
      <c r="W5">
        <f>MAX(V6:X35)</f>
        <v>268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106</v>
      </c>
      <c r="D7">
        <v>119</v>
      </c>
      <c r="E7">
        <v>125</v>
      </c>
      <c r="H7">
        <f t="shared" si="0"/>
        <v>350</v>
      </c>
      <c r="I7">
        <f t="shared" ref="I7:I35" si="5">IF(COUNT(C7:E7)&lt;1," ",TRUNC(H7/COUNT(C7:E7)))</f>
        <v>116</v>
      </c>
      <c r="J7">
        <f>_xlfn.IFS(SUM(C7:E7)&lt;1,"",SUM(C7:E7)&gt;=1,SUM($C$6:E7))</f>
        <v>350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116</v>
      </c>
      <c r="M7">
        <f>IF(COUNT($C$6:E7)&gt;=1,TRUNC(SUM($C$6:E7)/COUNT($C$6:E7)),0)</f>
        <v>116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116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116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F10" t="str">
        <f>IF(COUNT(C10:E10)&lt;1," ",IF(AND(C10&gt;M9,D10&gt;M9,E10&gt;M9,COUNT($C$6:E9)&gt;=12),"*"," "))</f>
        <v xml:space="preserve"> </v>
      </c>
      <c r="H10" t="str">
        <f t="shared" si="0"/>
        <v xml:space="preserve"> </v>
      </c>
      <c r="I10" t="str">
        <f t="shared" si="5"/>
        <v xml:space="preserve"> </v>
      </c>
      <c r="J10" t="str">
        <f>_xlfn.IFS(SUM(C10:E10)&lt;1,"",SUM(C10:E10)&gt;=1,SUM($C$6:E10))</f>
        <v/>
      </c>
      <c r="K10" t="str">
        <f>_xlfn.IFS(COUNT(C10:E10)&lt;1,"",COUNT($C$6:E10)&gt;=1,COUNT($C$6:E10))</f>
        <v/>
      </c>
      <c r="L10" t="str">
        <f>_xlfn.IFS(COUNT(C10:E10)&lt;1,"",AND(COUNT($C$6:E10)&lt;=9,$C$4&gt;1),$C$4,COUNT(C10:E10)&gt;=1,M10)</f>
        <v/>
      </c>
      <c r="M10">
        <f>IF(COUNT($C$6:E10)&gt;=1,TRUNC(SUM($C$6:E10)/COUNT($C$6:E10)),0)</f>
        <v>116</v>
      </c>
      <c r="N10">
        <f>IF(COUNT($C$6:E10)&lt;=6,0,TRUNC((230-M9)*0.9))</f>
        <v>0</v>
      </c>
      <c r="O10" t="str">
        <f>_xlfn.IFS(SUM(C10:E10)&lt;1,"",COUNT($C$6:E10)&gt;9,TRUNC((230-M9)*(0.9)),COUNT($C$6:E10)&lt;=9,0)</f>
        <v/>
      </c>
      <c r="P10" t="str">
        <f>_xlfn.IFS(SUM(C10:E10)&lt;1,"",COUNT($C$6:E10)&gt;9,N10*3+H10,COUNT($C$6:E10)&lt;=9,0)</f>
        <v/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1</v>
      </c>
      <c r="AB10">
        <f t="shared" si="6"/>
        <v>0</v>
      </c>
      <c r="AC10">
        <v>5</v>
      </c>
    </row>
    <row r="11" spans="1:29" x14ac:dyDescent="0.2">
      <c r="A11" t="s">
        <v>14</v>
      </c>
      <c r="B11" s="7">
        <f>Calendar!B11</f>
        <v>43383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 t="str">
        <f t="shared" si="0"/>
        <v xml:space="preserve"> </v>
      </c>
      <c r="I11" t="str">
        <f t="shared" si="5"/>
        <v xml:space="preserve"> </v>
      </c>
      <c r="J11" t="str">
        <f>_xlfn.IFS(SUM(C11:E11)&lt;1,"",SUM(C11:E11)&gt;=1,SUM($C$6:E11))</f>
        <v/>
      </c>
      <c r="K11" t="str">
        <f>_xlfn.IFS(COUNT(C11:E11)&lt;1,"",COUNT($C$6:E11)&gt;=1,COUNT($C$6:E11))</f>
        <v/>
      </c>
      <c r="L11" t="str">
        <f>_xlfn.IFS(COUNT(C11:E11)&lt;1,"",AND(COUNT($C$6:E11)&lt;=9,$C$4&gt;1),$C$4,COUNT(C11:E11)&gt;=1,M11)</f>
        <v/>
      </c>
      <c r="M11">
        <f>IF(COUNT($C$6:E11)&gt;=1,TRUNC(SUM($C$6:E11)/COUNT($C$6:E11)),0)</f>
        <v>116</v>
      </c>
      <c r="N11">
        <f>IF(COUNT($C$6:E11)&lt;=6,0,TRUNC((230-M10)*0.9))</f>
        <v>0</v>
      </c>
      <c r="O11" t="str">
        <f>_xlfn.IFS(SUM(C11:E11)&lt;1,"",COUNT($C$6:E11)&gt;9,TRUNC((230-M10)*(0.9)),COUNT($C$6:E11)&lt;=9,0)</f>
        <v/>
      </c>
      <c r="P11" t="str">
        <f>_xlfn.IFS(SUM(C11:E11)&lt;1,"",COUNT($C$6:E11)&gt;9,N11*3+H11,COUNT($C$6:E11)&lt;=9,0)</f>
        <v/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1</v>
      </c>
      <c r="AB11">
        <f t="shared" si="6"/>
        <v>0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103</v>
      </c>
      <c r="D12">
        <v>130</v>
      </c>
      <c r="E12">
        <v>138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371</v>
      </c>
      <c r="I12">
        <f t="shared" si="5"/>
        <v>123</v>
      </c>
      <c r="J12">
        <f>_xlfn.IFS(SUM(C12:E12)&lt;1,"",SUM(C12:E12)&gt;=1,SUM($C$6:E12))</f>
        <v>721</v>
      </c>
      <c r="K12">
        <f>_xlfn.IFS(COUNT(C12:E12)&lt;1,"",COUNT($C$6:E12)&gt;=1,COUNT($C$6:E12))</f>
        <v>6</v>
      </c>
      <c r="L12">
        <f>_xlfn.IFS(COUNT(C12:E12)&lt;1,"",AND(COUNT($C$6:E12)&lt;=9,$C$4&gt;1),$C$4,COUNT(C12:E12)&gt;=1,M12)</f>
        <v>120</v>
      </c>
      <c r="M12">
        <f>IF(COUNT($C$6:E12)&gt;=1,TRUNC(SUM($C$6:E12)/COUNT($C$6:E12)),0)</f>
        <v>120</v>
      </c>
      <c r="N12">
        <f>IF(COUNT($C$6:E12)&lt;=6,0,TRUNC((230-M11)*0.9))</f>
        <v>0</v>
      </c>
      <c r="O12">
        <f>_xlfn.IFS(SUM(C12:E12)&lt;1,"",COUNT($C$6:E12)&gt;9,TRUNC((230-M11)*(0.9)),COUNT($C$6:E12)&lt;=9,0)</f>
        <v>0</v>
      </c>
      <c r="P12">
        <f>_xlfn.IFS(SUM(C12:E12)&lt;1,"",COUNT($C$6:E12)&gt;9,N12*3+H12,COUNT($C$6:E12)&lt;=9,0)</f>
        <v>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/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 t="str">
        <f t="shared" si="0"/>
        <v xml:space="preserve"> </v>
      </c>
      <c r="I13" t="str">
        <f t="shared" si="5"/>
        <v xml:space="preserve"> </v>
      </c>
      <c r="J13" t="str">
        <f>_xlfn.IFS(SUM(C13:E13)&lt;1,"",SUM(C13:E13)&gt;=1,SUM($C$6:E13))</f>
        <v/>
      </c>
      <c r="K13" t="str">
        <f>_xlfn.IFS(COUNT(C13:E13)&lt;1,"",COUNT($C$6:E13)&gt;=1,COUNT($C$6:E13))</f>
        <v/>
      </c>
      <c r="L13" t="str">
        <f>_xlfn.IFS(COUNT(C13:E13)&lt;1,"",AND(COUNT($C$6:E13)&lt;=9,$C$4&gt;1),$C$4,COUNT(C13:E13)&gt;=1,M13)</f>
        <v/>
      </c>
      <c r="M13">
        <f>IF(COUNT($C$6:E13)&gt;=1,TRUNC(SUM($C$6:E13)/COUNT($C$6:E13)),0)</f>
        <v>120</v>
      </c>
      <c r="N13">
        <f>IF(COUNT($C$6:E13)&lt;=6,0,TRUNC((230-M12)*0.9))</f>
        <v>0</v>
      </c>
      <c r="O13" t="str">
        <f>_xlfn.IFS(SUM(C13:E13)&lt;1,"",COUNT($C$6:E13)&gt;9,TRUNC((230-M12)*(0.9)),COUNT($C$6:E13)&lt;=9,0)</f>
        <v/>
      </c>
      <c r="P13" t="str">
        <f>_xlfn.IFS(SUM(C13:E13)&lt;1,"",COUNT($C$6:E13)&gt;9,N13*3+H13,COUNT($C$6:E13)&lt;=9,0)</f>
        <v/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/>
      </c>
      <c r="T13" t="str">
        <f t="shared" si="3"/>
        <v xml:space="preserve"> </v>
      </c>
      <c r="V13">
        <f>IF(COUNT(C13:E13)&lt;1,0,IF(COUNT($C$6:E13)&gt;9,C13+N13,0))</f>
        <v>0</v>
      </c>
      <c r="W13">
        <f>IF(COUNT(C13:E13)&lt;1,0,IF(COUNT($C$6:E13)&gt;9,D13+N13,0))</f>
        <v>0</v>
      </c>
      <c r="X13">
        <f>IF(COUNT(C13:E13)&lt;1,0,IF(COUNT($C$6:E13)&gt;9,E13+N13,0))</f>
        <v>0</v>
      </c>
      <c r="AA13">
        <f t="shared" si="4"/>
        <v>1</v>
      </c>
      <c r="AB13">
        <f t="shared" si="6"/>
        <v>0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120</v>
      </c>
      <c r="N14">
        <f>IF(COUNT($C$6:E14)&lt;=6,0,TRUNC((230-M13)*0.9))</f>
        <v>0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/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131</v>
      </c>
      <c r="D15">
        <v>166</v>
      </c>
      <c r="E15">
        <v>91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388</v>
      </c>
      <c r="I15">
        <f t="shared" si="5"/>
        <v>129</v>
      </c>
      <c r="J15">
        <f>_xlfn.IFS(SUM(C15:E15)&lt;1,"",SUM(C15:E15)&gt;=1,SUM($C$6:E15))</f>
        <v>1109</v>
      </c>
      <c r="K15">
        <f>_xlfn.IFS(COUNT(C15:E15)&lt;1,"",COUNT($C$6:E15)&gt;=1,COUNT($C$6:E15))</f>
        <v>9</v>
      </c>
      <c r="L15">
        <f>_xlfn.IFS(COUNT(C15:E15)&lt;1,"",AND(COUNT($C$6:E15)&lt;=9,$C$4&gt;1),$C$4,COUNT(C15:E15)&gt;=1,M15)</f>
        <v>123</v>
      </c>
      <c r="M15">
        <f>IF(COUNT($C$6:E15)&gt;=1,TRUNC(SUM($C$6:E15)/COUNT($C$6:E15)),0)</f>
        <v>123</v>
      </c>
      <c r="N15">
        <f>IF(COUNT($C$6:E15)&lt;=6,0,TRUNC((230-M14)*0.9))</f>
        <v>99</v>
      </c>
      <c r="O15">
        <f>_xlfn.IFS(SUM(C15:E15)&lt;1,"",COUNT($C$6:E15)&gt;9,TRUNC((230-M14)*(0.9)),COUNT($C$6:E15)&lt;=9,0)</f>
        <v>0</v>
      </c>
      <c r="P15">
        <f>_xlfn.IFS(SUM(C15:E15)&lt;1,"",COUNT($C$6:E15)&gt;9,N15*3+H15,COUNT($C$6:E15)&lt;=9,0)</f>
        <v>0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/>
      </c>
      <c r="T15" t="str">
        <f t="shared" si="3"/>
        <v xml:space="preserve"> </v>
      </c>
      <c r="V15">
        <f>IF(COUNT(C15:E15)&lt;1,0,IF(COUNT($C$6:E15)&gt;9,C15+N15,0))</f>
        <v>0</v>
      </c>
      <c r="W15">
        <f>IF(COUNT(C15:E15)&lt;1,0,IF(COUNT($C$6:E15)&gt;9,D15+N15,0))</f>
        <v>0</v>
      </c>
      <c r="X15">
        <f>IF(COUNT(C15:E15)&lt;1,0,IF(COUNT($C$6:E15)&gt;9,E15+N15,0))</f>
        <v>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 t="str">
        <f t="shared" si="0"/>
        <v xml:space="preserve"> </v>
      </c>
      <c r="I16" t="str">
        <f t="shared" si="5"/>
        <v xml:space="preserve"> </v>
      </c>
      <c r="J16" t="str">
        <f>_xlfn.IFS(SUM(C16:E16)&lt;1,"",SUM(C16:E16)&gt;=1,SUM($C$6:E16))</f>
        <v/>
      </c>
      <c r="K16" t="str">
        <f>_xlfn.IFS(COUNT(C16:E16)&lt;1,"",COUNT($C$6:E16)&gt;=1,COUNT($C$6:E16))</f>
        <v/>
      </c>
      <c r="L16" t="str">
        <f>_xlfn.IFS(COUNT(C16:E16)&lt;1,"",AND(COUNT($C$6:E16)&lt;=9,$C$4&gt;1),$C$4,COUNT(C16:E16)&gt;=1,M16)</f>
        <v/>
      </c>
      <c r="M16">
        <f>IF(COUNT($C$6:E16)&gt;=1,TRUNC(SUM($C$6:E16)/COUNT($C$6:E16)),0)</f>
        <v>123</v>
      </c>
      <c r="N16">
        <f>IF(COUNT($C$6:E16)&lt;=6,0,TRUNC((230-M15)*0.9))</f>
        <v>96</v>
      </c>
      <c r="O16" t="str">
        <f>_xlfn.IFS(SUM(C16:E16)&lt;1,"",COUNT($C$6:E16)&gt;9,TRUNC((230-M15)*(0.9)),COUNT($C$6:E16)&lt;=9,0)</f>
        <v/>
      </c>
      <c r="P16" t="str">
        <f>_xlfn.IFS(SUM(C16:E16)&lt;1,"",COUNT($C$6:E16)&gt;9,N16*3+H16,COUNT($C$6:E16)&lt;=9,0)</f>
        <v/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/>
      </c>
      <c r="T16" t="str">
        <f t="shared" si="3"/>
        <v xml:space="preserve"> </v>
      </c>
      <c r="V16">
        <f>IF(COUNT(C16:E16)&lt;1,0,IF(COUNT($C$6:E16)&gt;9,C16+N16,0))</f>
        <v>0</v>
      </c>
      <c r="W16">
        <f>IF(COUNT(C16:E16)&lt;1,0,IF(COUNT($C$6:E16)&gt;9,D16+N16,0))</f>
        <v>0</v>
      </c>
      <c r="X16">
        <f>IF(COUNT(C16:E16)&lt;1,0,IF(COUNT($C$6:E16)&gt;9,E16+N16,0))</f>
        <v>0</v>
      </c>
      <c r="AA16">
        <f t="shared" si="4"/>
        <v>1</v>
      </c>
      <c r="AB16">
        <f t="shared" si="6"/>
        <v>0</v>
      </c>
      <c r="AC16">
        <v>11</v>
      </c>
    </row>
    <row r="17" spans="1:29" x14ac:dyDescent="0.2">
      <c r="A17" t="s">
        <v>18</v>
      </c>
      <c r="B17" s="7">
        <f>Calendar!B17</f>
        <v>43432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 t="str">
        <f t="shared" si="0"/>
        <v xml:space="preserve"> </v>
      </c>
      <c r="I17" t="str">
        <f t="shared" si="5"/>
        <v xml:space="preserve"> </v>
      </c>
      <c r="J17" t="str">
        <f>_xlfn.IFS(SUM(C17:E17)&lt;1,"",SUM(C17:E17)&gt;=1,SUM($C$6:E17))</f>
        <v/>
      </c>
      <c r="K17" t="str">
        <f>_xlfn.IFS(COUNT(C17:E17)&lt;1,"",COUNT($C$6:E17)&gt;=1,COUNT($C$6:E17))</f>
        <v/>
      </c>
      <c r="L17" t="str">
        <f>_xlfn.IFS(COUNT(C17:E17)&lt;1,"",AND(COUNT($C$6:E17)&lt;=9,$C$4&gt;1),$C$4,COUNT(C17:E17)&gt;=1,M17)</f>
        <v/>
      </c>
      <c r="M17">
        <f>IF(COUNT($C$6:E17)&gt;=1,TRUNC(SUM($C$6:E17)/COUNT($C$6:E17)),0)</f>
        <v>123</v>
      </c>
      <c r="N17">
        <f>IF(COUNT($C$6:E17)&lt;=6,0,TRUNC((230-M16)*0.9))</f>
        <v>96</v>
      </c>
      <c r="O17" t="str">
        <f>_xlfn.IFS(SUM(C17:E17)&lt;1,"",COUNT($C$6:E17)&gt;9,TRUNC((230-M16)*(0.9)),COUNT($C$6:E17)&lt;=9,0)</f>
        <v/>
      </c>
      <c r="P17" t="str">
        <f>_xlfn.IFS(SUM(C17:E17)&lt;1,"",COUNT($C$6:E17)&gt;9,N17*3+H17,COUNT($C$6:E17)&lt;=9,0)</f>
        <v/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/>
      </c>
      <c r="T17" t="str">
        <f t="shared" si="3"/>
        <v xml:space="preserve"> </v>
      </c>
      <c r="V17">
        <f>IF(COUNT(C17:E17)&lt;1,0,IF(COUNT($C$6:E17)&gt;9,C17+N17,0))</f>
        <v>0</v>
      </c>
      <c r="W17">
        <f>IF(COUNT(C17:E17)&lt;1,0,IF(COUNT($C$6:E17)&gt;9,D17+N17,0))</f>
        <v>0</v>
      </c>
      <c r="X17">
        <f>IF(COUNT(C17:E17)&lt;1,0,IF(COUNT($C$6:E17)&gt;9,E17+N17,0))</f>
        <v>0</v>
      </c>
      <c r="AA17">
        <f t="shared" si="4"/>
        <v>1</v>
      </c>
      <c r="AB17">
        <f t="shared" si="6"/>
        <v>0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135</v>
      </c>
      <c r="D18">
        <v>139</v>
      </c>
      <c r="E18">
        <v>120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394</v>
      </c>
      <c r="I18">
        <f t="shared" si="5"/>
        <v>131</v>
      </c>
      <c r="J18">
        <f>_xlfn.IFS(SUM(C18:E18)&lt;1,"",SUM(C18:E18)&gt;=1,SUM($C$6:E18))</f>
        <v>1503</v>
      </c>
      <c r="K18">
        <f>_xlfn.IFS(COUNT(C18:E18)&lt;1,"",COUNT($C$6:E18)&gt;=1,COUNT($C$6:E18))</f>
        <v>12</v>
      </c>
      <c r="L18">
        <f>_xlfn.IFS(COUNT(C18:E18)&lt;1,"",AND(COUNT($C$6:E18)&lt;=9,$C$4&gt;1),$C$4,COUNT(C18:E18)&gt;=1,M18)</f>
        <v>125</v>
      </c>
      <c r="M18">
        <f>IF(COUNT($C$6:E18)&gt;=1,TRUNC(SUM($C$6:E18)/COUNT($C$6:E18)),0)</f>
        <v>125</v>
      </c>
      <c r="N18">
        <f>IF(COUNT($C$6:E18)&lt;=6,0,TRUNC((230-M17)*0.9))</f>
        <v>96</v>
      </c>
      <c r="O18">
        <f>_xlfn.IFS(SUM(C18:E18)&lt;1,"",COUNT($C$6:E18)&gt;9,TRUNC((230-M17)*(0.9)),COUNT($C$6:E18)&lt;=9,0)</f>
        <v>96</v>
      </c>
      <c r="P18">
        <f>_xlfn.IFS(SUM(C18:E18)&lt;1,"",COUNT($C$6:E18)&gt;9,N18*3+H18,COUNT($C$6:E18)&lt;=9,0)</f>
        <v>682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231</v>
      </c>
      <c r="W18">
        <f>IF(COUNT(C18:E18)&lt;1,0,IF(COUNT($C$6:E18)&gt;9,D18+N18,0))</f>
        <v>235</v>
      </c>
      <c r="X18">
        <f>IF(COUNT(C18:E18)&lt;1,0,IF(COUNT($C$6:E18)&gt;9,E18+N18,0))</f>
        <v>216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125</v>
      </c>
      <c r="N19">
        <f>IF(COUNT($C$6:E19)&lt;=6,0,TRUNC((230-M18)*0.9))</f>
        <v>94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 t="str">
        <f t="shared" si="0"/>
        <v xml:space="preserve"> </v>
      </c>
      <c r="I20" t="str">
        <f t="shared" si="5"/>
        <v xml:space="preserve"> </v>
      </c>
      <c r="J20" t="str">
        <f>_xlfn.IFS(SUM(C20:E20)&lt;1,"",SUM(C20:E20)&gt;=1,SUM($C$6:E20))</f>
        <v/>
      </c>
      <c r="K20" t="str">
        <f>_xlfn.IFS(COUNT(C20:E20)&lt;1,"",COUNT($C$6:E20)&gt;=1,COUNT($C$6:E20))</f>
        <v/>
      </c>
      <c r="L20" t="str">
        <f>_xlfn.IFS(COUNT(C20:E20)&lt;1,"",AND(COUNT($C$6:E20)&lt;=9,$C$4&gt;1),$C$4,COUNT(C20:E20)&gt;=1,M20)</f>
        <v/>
      </c>
      <c r="M20">
        <f>IF(COUNT($C$6:E20)&gt;=1,TRUNC(SUM($C$6:E20)/COUNT($C$6:E20)),0)</f>
        <v>125</v>
      </c>
      <c r="N20">
        <f>IF(COUNT($C$6:E20)&lt;=6,0,TRUNC((230-M19)*0.9))</f>
        <v>94</v>
      </c>
      <c r="O20" t="str">
        <f>_xlfn.IFS(SUM(C20:E20)&lt;1,"",COUNT($C$6:E20)&gt;9,TRUNC((230-M19)*(0.9)),COUNT($C$6:E20)&lt;=9,0)</f>
        <v/>
      </c>
      <c r="P20" t="str">
        <f>_xlfn.IFS(SUM(C20:E20)&lt;1,"",COUNT($C$6:E20)&gt;9,N20*3+H20,COUNT($C$6:E20)&lt;=9,0)</f>
        <v/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0</v>
      </c>
      <c r="W20">
        <f>IF(COUNT(C20:E20)&lt;1,0,IF(COUNT($C$6:E20)&gt;9,D20+N20,0))</f>
        <v>0</v>
      </c>
      <c r="X20">
        <f>IF(COUNT(C20:E20)&lt;1,0,IF(COUNT($C$6:E20)&gt;9,E20+N20,0))</f>
        <v>0</v>
      </c>
      <c r="AA20">
        <f t="shared" si="4"/>
        <v>1</v>
      </c>
      <c r="AB20">
        <f t="shared" si="6"/>
        <v>0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145</v>
      </c>
      <c r="D21">
        <v>146</v>
      </c>
      <c r="E21">
        <v>121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412</v>
      </c>
      <c r="I21">
        <f t="shared" si="5"/>
        <v>137</v>
      </c>
      <c r="J21">
        <f>_xlfn.IFS(SUM(C21:E21)&lt;1,"",SUM(C21:E21)&gt;=1,SUM($C$6:E21))</f>
        <v>1915</v>
      </c>
      <c r="K21">
        <f>_xlfn.IFS(COUNT(C21:E21)&lt;1,"",COUNT($C$6:E21)&gt;=1,COUNT($C$6:E21))</f>
        <v>15</v>
      </c>
      <c r="L21">
        <f>_xlfn.IFS(COUNT(C21:E21)&lt;1,"",AND(COUNT($C$6:E21)&lt;=9,$C$4&gt;1),$C$4,COUNT(C21:E21)&gt;=1,M21)</f>
        <v>127</v>
      </c>
      <c r="M21">
        <f>IF(COUNT($C$6:E21)&gt;=1,TRUNC(SUM($C$6:E21)/COUNT($C$6:E21)),0)</f>
        <v>127</v>
      </c>
      <c r="N21">
        <f>IF(COUNT($C$6:E21)&lt;=6,0,TRUNC((230-M20)*0.9))</f>
        <v>94</v>
      </c>
      <c r="O21">
        <f>_xlfn.IFS(SUM(C21:E21)&lt;1,"",COUNT($C$6:E21)&gt;9,TRUNC((230-M20)*(0.9)),COUNT($C$6:E21)&lt;=9,0)</f>
        <v>94</v>
      </c>
      <c r="P21">
        <f>_xlfn.IFS(SUM(C21:E21)&lt;1,"",COUNT($C$6:E21)&gt;9,N21*3+H21,COUNT($C$6:E21)&lt;=9,0)</f>
        <v>694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239</v>
      </c>
      <c r="W21">
        <f>IF(COUNT(C21:E21)&lt;1,0,IF(COUNT($C$6:E21)&gt;9,D21+N21,0))</f>
        <v>240</v>
      </c>
      <c r="X21">
        <f>IF(COUNT(C21:E21)&lt;1,0,IF(COUNT($C$6:E21)&gt;9,E21+N21,0))</f>
        <v>215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 t="str">
        <f t="shared" si="0"/>
        <v xml:space="preserve"> </v>
      </c>
      <c r="I22" t="str">
        <f t="shared" si="5"/>
        <v xml:space="preserve"> </v>
      </c>
      <c r="J22" t="str">
        <f>_xlfn.IFS(SUM(C22:E22)&lt;1,"",SUM(C22:E22)&gt;=1,SUM($C$6:E22))</f>
        <v/>
      </c>
      <c r="K22" t="str">
        <f>_xlfn.IFS(COUNT(C22:E22)&lt;1,"",COUNT($C$6:E22)&gt;=1,COUNT($C$6:E22))</f>
        <v/>
      </c>
      <c r="L22" t="str">
        <f>_xlfn.IFS(COUNT(C22:E22)&lt;1,"",AND(COUNT($C$6:E22)&lt;=9,$C$4&gt;1),$C$4,COUNT(C22:E22)&gt;=1,M22)</f>
        <v/>
      </c>
      <c r="M22">
        <f>IF(COUNT($C$6:E22)&gt;=1,TRUNC(SUM($C$6:E22)/COUNT($C$6:E22)),0)</f>
        <v>127</v>
      </c>
      <c r="N22">
        <f>IF(COUNT($C$6:E22)&lt;=6,0,TRUNC((230-M21)*0.9))</f>
        <v>92</v>
      </c>
      <c r="O22" t="str">
        <f>_xlfn.IFS(SUM(C22:E22)&lt;1,"",COUNT($C$6:E22)&gt;9,TRUNC((230-M21)*(0.9)),COUNT($C$6:E22)&lt;=9,0)</f>
        <v/>
      </c>
      <c r="P22" t="str">
        <f>_xlfn.IFS(SUM(C22:E22)&lt;1,"",COUNT($C$6:E22)&gt;9,N22*3+H22,COUNT($C$6:E22)&lt;=9,0)</f>
        <v/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0</v>
      </c>
      <c r="W22">
        <f>IF(COUNT(C22:E22)&lt;1,0,IF(COUNT($C$6:E22)&gt;9,D22+N22,0))</f>
        <v>0</v>
      </c>
      <c r="X22">
        <f>IF(COUNT(C22:E22)&lt;1,0,IF(COUNT($C$6:E22)&gt;9,E22+N22,0))</f>
        <v>0</v>
      </c>
      <c r="AA22">
        <f t="shared" si="4"/>
        <v>1</v>
      </c>
      <c r="AB22">
        <f t="shared" si="6"/>
        <v>0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127</v>
      </c>
      <c r="N23">
        <f>IF(COUNT($C$6:E23)&lt;=6,0,TRUNC((230-M22)*0.9))</f>
        <v>92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125</v>
      </c>
      <c r="D24">
        <v>115</v>
      </c>
      <c r="E24">
        <v>133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373</v>
      </c>
      <c r="I24">
        <f t="shared" si="5"/>
        <v>124</v>
      </c>
      <c r="J24">
        <f>_xlfn.IFS(SUM(C24:E24)&lt;1,"",SUM(C24:E24)&gt;=1,SUM($C$6:E24))</f>
        <v>2288</v>
      </c>
      <c r="K24">
        <f>_xlfn.IFS(COUNT(C24:E24)&lt;1,"",COUNT($C$6:E24)&gt;=1,COUNT($C$6:E24))</f>
        <v>18</v>
      </c>
      <c r="L24">
        <f>_xlfn.IFS(COUNT(C24:E24)&lt;1,"",AND(COUNT($C$6:E24)&lt;=9,$C$4&gt;1),$C$4,COUNT(C24:E24)&gt;=1,M24)</f>
        <v>127</v>
      </c>
      <c r="M24">
        <f>IF(COUNT($C$6:E24)&gt;=1,TRUNC(SUM($C$6:E24)/COUNT($C$6:E24)),0)</f>
        <v>127</v>
      </c>
      <c r="N24">
        <f>IF(COUNT($C$6:E24)&lt;=6,0,TRUNC((230-M23)*0.9))</f>
        <v>92</v>
      </c>
      <c r="O24">
        <f>_xlfn.IFS(SUM(C24:E24)&lt;1,"",COUNT($C$6:E24)&gt;9,TRUNC((230-M23)*(0.9)),COUNT($C$6:E24)&lt;=9,0)</f>
        <v>92</v>
      </c>
      <c r="P24">
        <f>_xlfn.IFS(SUM(C24:E24)&lt;1,"",COUNT($C$6:E24)&gt;9,N24*3+H24,COUNT($C$6:E24)&lt;=9,0)</f>
        <v>649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217</v>
      </c>
      <c r="W24">
        <f>IF(COUNT(C24:E24)&lt;1,0,IF(COUNT($C$6:E24)&gt;9,D24+N24,0))</f>
        <v>207</v>
      </c>
      <c r="X24">
        <f>IF(COUNT(C24:E24)&lt;1,0,IF(COUNT($C$6:E24)&gt;9,E24+N24,0))</f>
        <v>225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 t="str">
        <f t="shared" si="0"/>
        <v xml:space="preserve"> </v>
      </c>
      <c r="I25" t="str">
        <f t="shared" si="5"/>
        <v xml:space="preserve"> </v>
      </c>
      <c r="J25" t="str">
        <f>_xlfn.IFS(SUM(C25:E25)&lt;1,"",SUM(C25:E25)&gt;=1,SUM($C$6:E25))</f>
        <v/>
      </c>
      <c r="K25" t="str">
        <f>_xlfn.IFS(COUNT(C25:E25)&lt;1,"",COUNT($C$6:E25)&gt;=1,COUNT($C$6:E25))</f>
        <v/>
      </c>
      <c r="L25" t="str">
        <f>_xlfn.IFS(COUNT(C25:E25)&lt;1,"",AND(COUNT($C$6:E25)&lt;=9,$C$4&gt;1),$C$4,COUNT(C25:E25)&gt;=1,M25)</f>
        <v/>
      </c>
      <c r="M25">
        <f>IF(COUNT($C$6:E25)&gt;=1,TRUNC(SUM($C$6:E25)/COUNT($C$6:E25)),0)</f>
        <v>127</v>
      </c>
      <c r="N25">
        <f>IF(COUNT($C$6:E25)&lt;=6,0,TRUNC((230-M24)*0.9))</f>
        <v>92</v>
      </c>
      <c r="O25" t="str">
        <f>_xlfn.IFS(SUM(C25:E25)&lt;1,"",COUNT($C$6:E25)&gt;9,TRUNC((230-M24)*(0.9)),COUNT($C$6:E25)&lt;=9,0)</f>
        <v/>
      </c>
      <c r="P25" t="str">
        <f>_xlfn.IFS(SUM(C25:E25)&lt;1,"",COUNT($C$6:E25)&gt;9,N25*3+H25,COUNT($C$6:E25)&lt;=9,0)</f>
        <v/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0</v>
      </c>
      <c r="W25">
        <f>IF(COUNT(C25:E25)&lt;1,0,IF(COUNT($C$6:E25)&gt;9,D25+N25,0))</f>
        <v>0</v>
      </c>
      <c r="X25">
        <f>IF(COUNT(C25:E25)&lt;1,0,IF(COUNT($C$6:E25)&gt;9,E25+N25,0))</f>
        <v>0</v>
      </c>
      <c r="AA25">
        <f t="shared" si="4"/>
        <v>1</v>
      </c>
      <c r="AB25">
        <f t="shared" si="6"/>
        <v>0</v>
      </c>
      <c r="AC25">
        <v>20</v>
      </c>
    </row>
    <row r="26" spans="1:29" x14ac:dyDescent="0.2">
      <c r="A26" t="s">
        <v>27</v>
      </c>
      <c r="B26" s="7">
        <f>Calendar!B26</f>
        <v>43502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 t="str">
        <f t="shared" si="0"/>
        <v xml:space="preserve"> </v>
      </c>
      <c r="I26" t="str">
        <f t="shared" si="5"/>
        <v xml:space="preserve"> </v>
      </c>
      <c r="J26" t="str">
        <f>_xlfn.IFS(SUM(C26:E26)&lt;1,"",SUM(C26:E26)&gt;=1,SUM($C$6:E26))</f>
        <v/>
      </c>
      <c r="K26" t="str">
        <f>_xlfn.IFS(COUNT(C26:E26)&lt;1,"",COUNT($C$6:E26)&gt;=1,COUNT($C$6:E26))</f>
        <v/>
      </c>
      <c r="L26" t="str">
        <f>_xlfn.IFS(COUNT(C26:E26)&lt;1,"",AND(COUNT($C$6:E26)&lt;=9,$C$4&gt;1),$C$4,COUNT(C26:E26)&gt;=1,M26)</f>
        <v/>
      </c>
      <c r="M26">
        <f>IF(COUNT($C$6:E26)&gt;=1,TRUNC(SUM($C$6:E26)/COUNT($C$6:E26)),0)</f>
        <v>127</v>
      </c>
      <c r="N26">
        <f>IF(COUNT($C$6:E26)&lt;=6,0,TRUNC((230-M25)*0.9))</f>
        <v>92</v>
      </c>
      <c r="O26" t="str">
        <f>_xlfn.IFS(SUM(C26:E26)&lt;1,"",COUNT($C$6:E26)&gt;9,TRUNC((230-M25)*(0.9)),COUNT($C$6:E26)&lt;=9,0)</f>
        <v/>
      </c>
      <c r="P26" t="str">
        <f>_xlfn.IFS(SUM(C26:E26)&lt;1,"",COUNT($C$6:E26)&gt;9,N26*3+H26,COUNT($C$6:E26)&lt;=9,0)</f>
        <v/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0</v>
      </c>
      <c r="W26">
        <f>IF(COUNT(C26:E26)&lt;1,0,IF(COUNT($C$6:E26)&gt;9,D26+N26,0))</f>
        <v>0</v>
      </c>
      <c r="X26">
        <f>IF(COUNT(C26:E26)&lt;1,0,IF(COUNT($C$6:E26)&gt;9,E26+N26,0))</f>
        <v>0</v>
      </c>
      <c r="AA26">
        <f t="shared" si="4"/>
        <v>1</v>
      </c>
      <c r="AB26">
        <f t="shared" si="6"/>
        <v>0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81</v>
      </c>
      <c r="D27">
        <v>173</v>
      </c>
      <c r="E27">
        <v>144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398</v>
      </c>
      <c r="I27">
        <f t="shared" si="5"/>
        <v>132</v>
      </c>
      <c r="J27">
        <f>_xlfn.IFS(SUM(C27:E27)&lt;1,"",SUM(C27:E27)&gt;=1,SUM($C$6:E27))</f>
        <v>2686</v>
      </c>
      <c r="K27">
        <f>_xlfn.IFS(COUNT(C27:E27)&lt;1,"",COUNT($C$6:E27)&gt;=1,COUNT($C$6:E27))</f>
        <v>21</v>
      </c>
      <c r="L27">
        <f>_xlfn.IFS(COUNT(C27:E27)&lt;1,"",AND(COUNT($C$6:E27)&lt;=9,$C$4&gt;1),$C$4,COUNT(C27:E27)&gt;=1,M27)</f>
        <v>127</v>
      </c>
      <c r="M27">
        <f>IF(COUNT($C$6:E27)&gt;=1,TRUNC(SUM($C$6:E27)/COUNT($C$6:E27)),0)</f>
        <v>127</v>
      </c>
      <c r="N27">
        <f>IF(COUNT($C$6:E27)&lt;=6,0,TRUNC((230-M26)*0.9))</f>
        <v>92</v>
      </c>
      <c r="O27">
        <f>_xlfn.IFS(SUM(C27:E27)&lt;1,"",COUNT($C$6:E27)&gt;9,TRUNC((230-M26)*(0.9)),COUNT($C$6:E27)&lt;=9,0)</f>
        <v>92</v>
      </c>
      <c r="P27">
        <f>_xlfn.IFS(SUM(C27:E27)&lt;1,"",COUNT($C$6:E27)&gt;9,N27*3+H27,COUNT($C$6:E27)&lt;=9,0)</f>
        <v>674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173</v>
      </c>
      <c r="W27">
        <f>IF(COUNT(C27:E27)&lt;1,0,IF(COUNT($C$6:E27)&gt;9,D27+N27,0))</f>
        <v>265</v>
      </c>
      <c r="X27">
        <f>IF(COUNT(C27:E27)&lt;1,0,IF(COUNT($C$6:E27)&gt;9,E27+N27,0))</f>
        <v>236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 t="str">
        <f t="shared" si="0"/>
        <v xml:space="preserve"> </v>
      </c>
      <c r="I28" t="str">
        <f t="shared" si="5"/>
        <v xml:space="preserve"> </v>
      </c>
      <c r="J28" t="str">
        <f>_xlfn.IFS(SUM(C28:E28)&lt;1,"",SUM(C28:E28)&gt;=1,SUM($C$6:E28))</f>
        <v/>
      </c>
      <c r="K28" t="str">
        <f>_xlfn.IFS(COUNT(C28:E28)&lt;1,"",COUNT($C$6:E28)&gt;=1,COUNT($C$6:E28))</f>
        <v/>
      </c>
      <c r="L28" t="str">
        <f>_xlfn.IFS(COUNT(C28:E28)&lt;1,"",AND(COUNT($C$6:E28)&lt;=9,$C$4&gt;1),$C$4,COUNT(C28:E28)&gt;=1,M28)</f>
        <v/>
      </c>
      <c r="M28">
        <f>IF(COUNT($C$6:E28)&gt;=1,TRUNC(SUM($C$6:E28)/COUNT($C$6:E28)),0)</f>
        <v>127</v>
      </c>
      <c r="N28">
        <f>IF(COUNT($C$6:E28)&lt;=6,0,TRUNC((230-M27)*0.9))</f>
        <v>92</v>
      </c>
      <c r="O28" t="str">
        <f>_xlfn.IFS(SUM(C28:E28)&lt;1,"",COUNT($C$6:E28)&gt;9,TRUNC((230-M27)*(0.9)),COUNT($C$6:E28)&lt;=9,0)</f>
        <v/>
      </c>
      <c r="P28" t="str">
        <f>_xlfn.IFS(SUM(C28:E28)&lt;1,"",COUNT($C$6:E28)&gt;9,N28*3+H28,COUNT($C$6:E28)&lt;=9,0)</f>
        <v/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0</v>
      </c>
      <c r="W28">
        <f>IF(COUNT(C28:E28)&lt;1,0,IF(COUNT($C$6:E28)&gt;9,D28+N28,0))</f>
        <v>0</v>
      </c>
      <c r="X28">
        <f>IF(COUNT(C28:E28)&lt;1,0,IF(COUNT($C$6:E28)&gt;9,E28+N28,0))</f>
        <v>0</v>
      </c>
      <c r="AA28">
        <f t="shared" si="4"/>
        <v>1</v>
      </c>
      <c r="AB28">
        <f t="shared" si="6"/>
        <v>0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127</v>
      </c>
      <c r="N29">
        <f>IF(COUNT($C$6:E29)&lt;=6,0,TRUNC((230-M28)*0.9))</f>
        <v>92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110</v>
      </c>
      <c r="D30">
        <v>153</v>
      </c>
      <c r="E30">
        <v>176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439</v>
      </c>
      <c r="I30">
        <f t="shared" si="5"/>
        <v>146</v>
      </c>
      <c r="J30">
        <f>_xlfn.IFS(SUM(C30:E30)&lt;1,"",SUM(C30:E30)&gt;=1,SUM($C$6:E30))</f>
        <v>3125</v>
      </c>
      <c r="K30">
        <f>_xlfn.IFS(COUNT(C30:E30)&lt;1,"",COUNT($C$6:E30)&gt;=1,COUNT($C$6:E30))</f>
        <v>24</v>
      </c>
      <c r="L30">
        <f>_xlfn.IFS(COUNT(C30:E30)&lt;1,"",AND(COUNT($C$6:E30)&lt;=9,$C$4&gt;1),$C$4,COUNT(C30:E30)&gt;=1,M30)</f>
        <v>130</v>
      </c>
      <c r="M30">
        <f>IF(COUNT($C$6:E30)&gt;=1,TRUNC(SUM($C$6:E30)/COUNT($C$6:E30)),0)</f>
        <v>130</v>
      </c>
      <c r="N30">
        <f>IF(COUNT($C$6:E30)&lt;=6,0,TRUNC((230-M29)*0.9))</f>
        <v>92</v>
      </c>
      <c r="O30">
        <f>_xlfn.IFS(SUM(C30:E30)&lt;1,"",COUNT($C$6:E30)&gt;9,TRUNC((230-M29)*(0.9)),COUNT($C$6:E30)&lt;=9,0)</f>
        <v>92</v>
      </c>
      <c r="P30">
        <f>_xlfn.IFS(SUM(C30:E30)&lt;1,"",COUNT($C$6:E30)&gt;9,N30*3+H30,COUNT($C$6:E30)&lt;=9,0)</f>
        <v>715</v>
      </c>
      <c r="Q30">
        <f t="shared" si="1"/>
        <v>439</v>
      </c>
      <c r="R30">
        <f t="shared" si="2"/>
        <v>176</v>
      </c>
      <c r="S30">
        <f>IF(COUNT($C$6:E30)&gt;9,IF(P30=MAX($P$6:$P$35),P30," "),"")</f>
        <v>715</v>
      </c>
      <c r="T30">
        <f t="shared" si="3"/>
        <v>268</v>
      </c>
      <c r="V30">
        <f>IF(COUNT(C30:E30)&lt;1,0,IF(COUNT($C$6:E30)&gt;9,C30+N30,0))</f>
        <v>202</v>
      </c>
      <c r="W30">
        <f>IF(COUNT(C30:E30)&lt;1,0,IF(COUNT($C$6:E30)&gt;9,D30+N30,0))</f>
        <v>245</v>
      </c>
      <c r="X30">
        <f>IF(COUNT(C30:E30)&lt;1,0,IF(COUNT($C$6:E30)&gt;9,E30+N30,0))</f>
        <v>268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130</v>
      </c>
      <c r="N31">
        <f>IF(COUNT($C$6:E31)&lt;=6,0,TRUNC((230-M30)*0.9))</f>
        <v>90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0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130</v>
      </c>
      <c r="N32">
        <f>IF(COUNT($C$6:E32)&lt;=6,0,TRUNC((230-M31)*0.9))</f>
        <v>90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0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 t="str">
        <f t="shared" si="0"/>
        <v xml:space="preserve"> </v>
      </c>
      <c r="I33" t="str">
        <f t="shared" si="5"/>
        <v xml:space="preserve"> </v>
      </c>
      <c r="J33" t="str">
        <f>_xlfn.IFS(SUM(C33:E33)&lt;1,"",SUM(C33:E33)&gt;=1,SUM($C$6:E33))</f>
        <v/>
      </c>
      <c r="K33" t="str">
        <f>_xlfn.IFS(COUNT(C33:E33)&lt;1,"",COUNT($C$6:E33)&gt;=1,COUNT($C$6:E33))</f>
        <v/>
      </c>
      <c r="L33" t="str">
        <f>_xlfn.IFS(COUNT(C33:E33)&lt;1,"",AND(COUNT($C$6:E33)&lt;=9,$C$4&gt;1),$C$4,COUNT(C33:E33)&gt;=1,M33)</f>
        <v/>
      </c>
      <c r="M33">
        <f>IF(COUNT($C$6:E33)&gt;=1,TRUNC(SUM($C$6:E33)/COUNT($C$6:E33)),0)</f>
        <v>130</v>
      </c>
      <c r="N33">
        <f>IF(COUNT($C$6:E33)&lt;=6,0,TRUNC((230-M32)*0.9))</f>
        <v>90</v>
      </c>
      <c r="O33" t="str">
        <f>_xlfn.IFS(SUM(C33:E33)&lt;1,"",COUNT($C$6:E33)&gt;9,TRUNC((230-M32)*(0.9)),COUNT($C$6:E33)&lt;=9,0)</f>
        <v/>
      </c>
      <c r="P33" t="str">
        <f>_xlfn.IFS(SUM(C33:E33)&lt;1,"",COUNT($C$6:E33)&gt;9,N33*3+H33,COUNT($C$6:E33)&lt;=9,0)</f>
        <v/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0</v>
      </c>
      <c r="W33">
        <f>IF(COUNT(C33:E33)&lt;1,0,IF(COUNT($C$6:E33)&gt;9,D33+N33,0))</f>
        <v>0</v>
      </c>
      <c r="X33">
        <f>IF(COUNT(C33:E33)&lt;1,0,IF(COUNT($C$6:E33)&gt;9,E33+N33,0))</f>
        <v>0</v>
      </c>
      <c r="AA33">
        <f t="shared" si="4"/>
        <v>0</v>
      </c>
      <c r="AB33">
        <f t="shared" si="6"/>
        <v>0</v>
      </c>
      <c r="AC33">
        <v>28</v>
      </c>
    </row>
    <row r="34" spans="1:29" x14ac:dyDescent="0.2">
      <c r="A34" t="s">
        <v>35</v>
      </c>
      <c r="B34" s="7">
        <f>Calendar!B34</f>
        <v>43558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 t="str">
        <f t="shared" si="0"/>
        <v xml:space="preserve"> </v>
      </c>
      <c r="I34" t="str">
        <f t="shared" si="5"/>
        <v xml:space="preserve"> </v>
      </c>
      <c r="J34" t="str">
        <f>_xlfn.IFS(SUM(C34:E34)&lt;1,"",SUM(C34:E34)&gt;=1,SUM($C$6:E34))</f>
        <v/>
      </c>
      <c r="K34" t="str">
        <f>_xlfn.IFS(COUNT(C34:E34)&lt;1,"",COUNT($C$6:E34)&gt;=1,COUNT($C$6:E34))</f>
        <v/>
      </c>
      <c r="L34" t="str">
        <f>_xlfn.IFS(COUNT(C34:E34)&lt;1,"",AND(COUNT($C$6:E34)&lt;=9,$C$4&gt;1),$C$4,COUNT(C34:E34)&gt;=1,M34)</f>
        <v/>
      </c>
      <c r="M34">
        <f>IF(COUNT($C$6:E34)&gt;=1,TRUNC(SUM($C$6:E34)/COUNT($C$6:E34)),0)</f>
        <v>130</v>
      </c>
      <c r="N34">
        <f>IF(COUNT($C$6:E34)&lt;=6,0,TRUNC((230-M33)*0.9))</f>
        <v>90</v>
      </c>
      <c r="O34" t="str">
        <f>_xlfn.IFS(SUM(C34:E34)&lt;1,"",COUNT($C$6:E34)&gt;9,TRUNC((230-M33)*(0.9)),COUNT($C$6:E34)&lt;=9,0)</f>
        <v/>
      </c>
      <c r="P34" t="str">
        <f>_xlfn.IFS(SUM(C34:E34)&lt;1,"",COUNT($C$6:E34)&gt;9,N34*3+H34,COUNT($C$6:E34)&lt;=9,0)</f>
        <v/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0</v>
      </c>
      <c r="W34">
        <f>IF(COUNT(C34:E34)&lt;1,0,IF(COUNT($C$6:E34)&gt;9,D34+N34,0))</f>
        <v>0</v>
      </c>
      <c r="X34">
        <f>IF(COUNT(C34:E34)&lt;1,0,IF(COUNT($C$6:E34)&gt;9,E34+N34,0))</f>
        <v>0</v>
      </c>
      <c r="AA34">
        <f t="shared" si="4"/>
        <v>0</v>
      </c>
      <c r="AB34">
        <f t="shared" si="6"/>
        <v>0</v>
      </c>
      <c r="AC34">
        <v>29</v>
      </c>
    </row>
    <row r="35" spans="1:29" x14ac:dyDescent="0.2">
      <c r="A35" t="s">
        <v>36</v>
      </c>
      <c r="B35" s="7">
        <f>Calendar!B35</f>
        <v>43565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 t="str">
        <f t="shared" si="0"/>
        <v xml:space="preserve"> </v>
      </c>
      <c r="I35" t="str">
        <f t="shared" si="5"/>
        <v xml:space="preserve"> </v>
      </c>
      <c r="J35" t="str">
        <f>_xlfn.IFS(SUM(C35:E35)&lt;1,"",SUM(C35:E35)&gt;=1,SUM($C$6:E35))</f>
        <v/>
      </c>
      <c r="K35" t="str">
        <f>_xlfn.IFS(COUNT(C35:E35)&lt;1,"",COUNT($C$6:E35)&gt;=1,COUNT($C$6:E35))</f>
        <v/>
      </c>
      <c r="L35" t="str">
        <f>_xlfn.IFS(COUNT(C35:E35)&lt;1,"",AND(COUNT($C$6:E35)&lt;=9,$C$4&gt;1),$C$4,COUNT(C35:E35)&gt;=1,M35)</f>
        <v/>
      </c>
      <c r="M35">
        <f>IF(COUNT($C$6:E35)&gt;=1,TRUNC(SUM($C$6:E35)/COUNT($C$6:E35)),0)</f>
        <v>130</v>
      </c>
      <c r="N35">
        <f>IF(COUNT($C$6:E35)&lt;=6,0,TRUNC((230-M34)*0.9))</f>
        <v>90</v>
      </c>
      <c r="O35" t="str">
        <f>_xlfn.IFS(SUM(C35:E35)&lt;1,"",COUNT($C$6:E35)&gt;9,TRUNC((230-M34)*(0.9)),COUNT($C$6:E35)&lt;=9,0)</f>
        <v/>
      </c>
      <c r="P35" t="str">
        <f>_xlfn.IFS(SUM(C35:E35)&lt;1,"",COUNT($C$6:E35)&gt;9,N35*3+H35,COUNT($C$6:E35)&lt;=9,0)</f>
        <v/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0</v>
      </c>
      <c r="W35">
        <f>IF(COUNT(C35:E35)&lt;1,0,IF(COUNT($C$6:E35)&gt;9,D35+N35,0))</f>
        <v>0</v>
      </c>
      <c r="X35">
        <f>IF(COUNT(C35:E35)&lt;1,0,IF(COUNT($C$6:E35)&gt;9,E35+N35,0))</f>
        <v>0</v>
      </c>
      <c r="AA35">
        <f t="shared" si="4"/>
        <v>0</v>
      </c>
      <c r="AB35">
        <f t="shared" si="6"/>
        <v>0</v>
      </c>
      <c r="AC35">
        <v>30</v>
      </c>
    </row>
    <row r="36" spans="1:29" x14ac:dyDescent="0.2">
      <c r="C36" s="2">
        <f>(IF(COUNT(C6:C35)=0," ",(SUM(C6:C35))/COUNT(C6:C35)))</f>
        <v>117</v>
      </c>
      <c r="D36" s="2">
        <f>(IF(COUNT(D6:D35)=0," ",(SUM(D6:D35))/COUNT(D6:D35)))</f>
        <v>142.625</v>
      </c>
      <c r="E36" s="2">
        <f>(IF(COUNT(E6:E35)=0," ",(SUM(E6:E35))/COUNT(E6:E35)))</f>
        <v>131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57BB-A80F-4032-A144-5F2A70CC56EC}">
  <sheetPr codeName="Sheet45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90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155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235</v>
      </c>
      <c r="W5">
        <f>MAX(V6:X35)</f>
        <v>298</v>
      </c>
    </row>
    <row r="6" spans="1:29" x14ac:dyDescent="0.2">
      <c r="A6" t="s">
        <v>7</v>
      </c>
      <c r="B6" s="7">
        <f>Calendar!B6</f>
        <v>43348</v>
      </c>
      <c r="E6">
        <v>158</v>
      </c>
      <c r="H6">
        <f t="shared" ref="H6:H35" si="0">IF(COUNT(C6:E6)&lt;1," ",SUM(C6:E6))</f>
        <v>158</v>
      </c>
      <c r="I6">
        <f>IF(COUNT(C6:E6)&lt;1," ",TRUNC(H6/COUNT(C6:E6)))</f>
        <v>158</v>
      </c>
      <c r="J6">
        <f>_xlfn.IFS(SUM(C6:E6)&lt;1,"",SUM(C6:E6)&gt;=1,SUM($C$6:E6))</f>
        <v>158</v>
      </c>
      <c r="K6">
        <f>_xlfn.IFS(COUNT(C6:E6)&lt;1,"",COUNT($C$6:E6)&gt;=1,COUNT($C$6:E6))</f>
        <v>1</v>
      </c>
      <c r="L6">
        <f>_xlfn.IFS(COUNT(C6:E6)&lt;1,"",AND(COUNT($C$6:E6)&lt;=9,$C$4&gt;1),$C$4,COUNT(C6:E6)&gt;=1,M6)</f>
        <v>155</v>
      </c>
      <c r="M6">
        <f>IF(COUNT($C$6:E6)&gt;=1,TRUNC(SUM($C$6:E6)/COUNT($C$6:E6)),0)</f>
        <v>158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161</v>
      </c>
      <c r="D7">
        <v>156</v>
      </c>
      <c r="E7">
        <v>188</v>
      </c>
      <c r="H7">
        <f t="shared" si="0"/>
        <v>505</v>
      </c>
      <c r="I7">
        <f t="shared" ref="I7:I35" si="5">IF(COUNT(C7:E7)&lt;1," ",TRUNC(H7/COUNT(C7:E7)))</f>
        <v>168</v>
      </c>
      <c r="J7">
        <f>_xlfn.IFS(SUM(C7:E7)&lt;1,"",SUM(C7:E7)&gt;=1,SUM($C$6:E7))</f>
        <v>663</v>
      </c>
      <c r="K7">
        <f>_xlfn.IFS(COUNT(C7:E7)&lt;1,"",COUNT($C$6:E7)&gt;=1,COUNT($C$6:E7))</f>
        <v>4</v>
      </c>
      <c r="L7">
        <f>_xlfn.IFS(COUNT(C7:E7)&lt;1,"",AND(COUNT($C$6:E7)&lt;=9,$C$4&gt;1),$C$4,COUNT(C7:E7)&gt;=1,M7)</f>
        <v>155</v>
      </c>
      <c r="M7">
        <f>IF(COUNT($C$6:E7)&gt;=1,TRUNC(SUM($C$6:E7)/COUNT($C$6:E7)),0)</f>
        <v>165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177</v>
      </c>
      <c r="D8">
        <v>122</v>
      </c>
      <c r="E8">
        <v>204</v>
      </c>
      <c r="H8">
        <f t="shared" si="0"/>
        <v>503</v>
      </c>
      <c r="I8">
        <f t="shared" si="5"/>
        <v>167</v>
      </c>
      <c r="J8">
        <f>_xlfn.IFS(SUM(C8:E8)&lt;1,"",SUM(C8:E8)&gt;=1,SUM($C$6:E8))</f>
        <v>1166</v>
      </c>
      <c r="K8">
        <f>_xlfn.IFS(COUNT(C8:E8)&lt;1,"",COUNT($C$6:E8)&gt;=1,COUNT($C$6:E8))</f>
        <v>7</v>
      </c>
      <c r="L8">
        <f>_xlfn.IFS(COUNT(C8:E8)&lt;1,"",AND(COUNT($C$6:E8)&lt;=9,$C$4&gt;1),$C$4,COUNT(C8:E8)&gt;=1,M8)</f>
        <v>155</v>
      </c>
      <c r="M8">
        <f>IF(COUNT($C$6:E8)&gt;=1,TRUNC(SUM($C$6:E8)/COUNT($C$6:E8)),0)</f>
        <v>166</v>
      </c>
      <c r="N8">
        <f>IF(COUNT($C$6:E8)&lt;=6,0,TRUNC((230-M7)*0.9))</f>
        <v>58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125</v>
      </c>
      <c r="D9">
        <v>150</v>
      </c>
      <c r="E9">
        <v>155</v>
      </c>
      <c r="H9">
        <f t="shared" si="0"/>
        <v>430</v>
      </c>
      <c r="I9">
        <f t="shared" si="5"/>
        <v>143</v>
      </c>
      <c r="J9">
        <f>_xlfn.IFS(SUM(C9:E9)&lt;1,"",SUM(C9:E9)&gt;=1,SUM($C$6:E9))</f>
        <v>1596</v>
      </c>
      <c r="K9">
        <f>_xlfn.IFS(COUNT(C9:E9)&lt;1,"",COUNT($C$6:E9)&gt;=1,COUNT($C$6:E9))</f>
        <v>10</v>
      </c>
      <c r="L9">
        <f>_xlfn.IFS(COUNT(C9:E9)&lt;1,"",AND(COUNT($C$6:E9)&lt;=9,$C$4&gt;1),$C$4,COUNT(C9:E9)&gt;=1,M9)</f>
        <v>159</v>
      </c>
      <c r="M9">
        <f>IF(COUNT($C$6:E9)&gt;=1,TRUNC(SUM($C$6:E9)/COUNT($C$6:E9)),0)</f>
        <v>159</v>
      </c>
      <c r="N9">
        <f>IF(COUNT($C$6:E9)&lt;=6,0,TRUNC((230-M8)*0.9))</f>
        <v>57</v>
      </c>
      <c r="O9">
        <f>_xlfn.IFS(SUM(C9:E9)&lt;1,"",COUNT($C$6:E9)&gt;9,TRUNC((230-M8)*(0.9)),COUNT($C$6:E9)&lt;=9,0)</f>
        <v>57</v>
      </c>
      <c r="P9">
        <f>_xlfn.IFS(SUM(C9:E9)&lt;1,"",COUNT($C$6:E9)&gt;9,N9*3+H9,COUNT($C$6:E9)&lt;=9,0)</f>
        <v>601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182</v>
      </c>
      <c r="W9">
        <f>IF(COUNT(C9:E9)&lt;1,0,IF(COUNT($C$6:E9)&gt;9,D9+N9,0))</f>
        <v>207</v>
      </c>
      <c r="X9">
        <f>IF(COUNT(C9:E9)&lt;1,0,IF(COUNT($C$6:E9)&gt;9,E9+N9,0))</f>
        <v>212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124</v>
      </c>
      <c r="D10">
        <v>140</v>
      </c>
      <c r="E10">
        <v>162</v>
      </c>
      <c r="F10" t="str">
        <f>IF(COUNT(C10:E10)&lt;1," ",IF(AND(C10&gt;M9,D10&gt;M9,E10&gt;M9,COUNT($C$6:E9)&gt;=12),"*"," "))</f>
        <v xml:space="preserve"> </v>
      </c>
      <c r="H10">
        <f t="shared" si="0"/>
        <v>426</v>
      </c>
      <c r="I10">
        <f t="shared" si="5"/>
        <v>142</v>
      </c>
      <c r="J10">
        <f>_xlfn.IFS(SUM(C10:E10)&lt;1,"",SUM(C10:E10)&gt;=1,SUM($C$6:E10))</f>
        <v>2022</v>
      </c>
      <c r="K10">
        <f>_xlfn.IFS(COUNT(C10:E10)&lt;1,"",COUNT($C$6:E10)&gt;=1,COUNT($C$6:E10))</f>
        <v>13</v>
      </c>
      <c r="L10">
        <f>_xlfn.IFS(COUNT(C10:E10)&lt;1,"",AND(COUNT($C$6:E10)&lt;=9,$C$4&gt;1),$C$4,COUNT(C10:E10)&gt;=1,M10)</f>
        <v>155</v>
      </c>
      <c r="M10">
        <f>IF(COUNT($C$6:E10)&gt;=1,TRUNC(SUM($C$6:E10)/COUNT($C$6:E10)),0)</f>
        <v>155</v>
      </c>
      <c r="N10">
        <f>IF(COUNT($C$6:E10)&lt;=6,0,TRUNC((230-M9)*0.9))</f>
        <v>63</v>
      </c>
      <c r="O10">
        <f>_xlfn.IFS(SUM(C10:E10)&lt;1,"",COUNT($C$6:E10)&gt;9,TRUNC((230-M9)*(0.9)),COUNT($C$6:E10)&lt;=9,0)</f>
        <v>63</v>
      </c>
      <c r="P10">
        <f>_xlfn.IFS(SUM(C10:E10)&lt;1,"",COUNT($C$6:E10)&gt;9,N10*3+H10,COUNT($C$6:E10)&lt;=9,0)</f>
        <v>615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187</v>
      </c>
      <c r="W10">
        <f>IF(COUNT(C10:E10)&lt;1,0,IF(COUNT($C$6:E10)&gt;9,D10+N10,0))</f>
        <v>203</v>
      </c>
      <c r="X10">
        <f>IF(COUNT(C10:E10)&lt;1,0,IF(COUNT($C$6:E10)&gt;9,E10+N10,0))</f>
        <v>225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156</v>
      </c>
      <c r="D11">
        <v>177</v>
      </c>
      <c r="E11">
        <v>116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449</v>
      </c>
      <c r="I11">
        <f t="shared" si="5"/>
        <v>149</v>
      </c>
      <c r="J11">
        <f>_xlfn.IFS(SUM(C11:E11)&lt;1,"",SUM(C11:E11)&gt;=1,SUM($C$6:E11))</f>
        <v>2471</v>
      </c>
      <c r="K11">
        <f>_xlfn.IFS(COUNT(C11:E11)&lt;1,"",COUNT($C$6:E11)&gt;=1,COUNT($C$6:E11))</f>
        <v>16</v>
      </c>
      <c r="L11">
        <f>_xlfn.IFS(COUNT(C11:E11)&lt;1,"",AND(COUNT($C$6:E11)&lt;=9,$C$4&gt;1),$C$4,COUNT(C11:E11)&gt;=1,M11)</f>
        <v>154</v>
      </c>
      <c r="M11">
        <f>IF(COUNT($C$6:E11)&gt;=1,TRUNC(SUM($C$6:E11)/COUNT($C$6:E11)),0)</f>
        <v>154</v>
      </c>
      <c r="N11">
        <f>IF(COUNT($C$6:E11)&lt;=6,0,TRUNC((230-M10)*0.9))</f>
        <v>67</v>
      </c>
      <c r="O11">
        <f>_xlfn.IFS(SUM(C11:E11)&lt;1,"",COUNT($C$6:E11)&gt;9,TRUNC((230-M10)*(0.9)),COUNT($C$6:E11)&lt;=9,0)</f>
        <v>67</v>
      </c>
      <c r="P11">
        <f>_xlfn.IFS(SUM(C11:E11)&lt;1,"",COUNT($C$6:E11)&gt;9,N11*3+H11,COUNT($C$6:E11)&lt;=9,0)</f>
        <v>650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223</v>
      </c>
      <c r="W11">
        <f>IF(COUNT(C11:E11)&lt;1,0,IF(COUNT($C$6:E11)&gt;9,D11+N11,0))</f>
        <v>244</v>
      </c>
      <c r="X11">
        <f>IF(COUNT(C11:E11)&lt;1,0,IF(COUNT($C$6:E11)&gt;9,E11+N11,0))</f>
        <v>183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152</v>
      </c>
      <c r="D12">
        <v>133</v>
      </c>
      <c r="E12">
        <v>146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431</v>
      </c>
      <c r="I12">
        <f t="shared" si="5"/>
        <v>143</v>
      </c>
      <c r="J12">
        <f>_xlfn.IFS(SUM(C12:E12)&lt;1,"",SUM(C12:E12)&gt;=1,SUM($C$6:E12))</f>
        <v>2902</v>
      </c>
      <c r="K12">
        <f>_xlfn.IFS(COUNT(C12:E12)&lt;1,"",COUNT($C$6:E12)&gt;=1,COUNT($C$6:E12))</f>
        <v>19</v>
      </c>
      <c r="L12">
        <f>_xlfn.IFS(COUNT(C12:E12)&lt;1,"",AND(COUNT($C$6:E12)&lt;=9,$C$4&gt;1),$C$4,COUNT(C12:E12)&gt;=1,M12)</f>
        <v>152</v>
      </c>
      <c r="M12">
        <f>IF(COUNT($C$6:E12)&gt;=1,TRUNC(SUM($C$6:E12)/COUNT($C$6:E12)),0)</f>
        <v>152</v>
      </c>
      <c r="N12">
        <f>IF(COUNT($C$6:E12)&lt;=6,0,TRUNC((230-M11)*0.9))</f>
        <v>68</v>
      </c>
      <c r="O12">
        <f>_xlfn.IFS(SUM(C12:E12)&lt;1,"",COUNT($C$6:E12)&gt;9,TRUNC((230-M11)*(0.9)),COUNT($C$6:E12)&lt;=9,0)</f>
        <v>68</v>
      </c>
      <c r="P12">
        <f>_xlfn.IFS(SUM(C12:E12)&lt;1,"",COUNT($C$6:E12)&gt;9,N12*3+H12,COUNT($C$6:E12)&lt;=9,0)</f>
        <v>635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220</v>
      </c>
      <c r="W12">
        <f>IF(COUNT(C12:E12)&lt;1,0,IF(COUNT($C$6:E12)&gt;9,D12+N12,0))</f>
        <v>201</v>
      </c>
      <c r="X12">
        <f>IF(COUNT(C12:E12)&lt;1,0,IF(COUNT($C$6:E12)&gt;9,E12+N12,0))</f>
        <v>214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201</v>
      </c>
      <c r="D13">
        <v>206</v>
      </c>
      <c r="E13">
        <v>196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603</v>
      </c>
      <c r="I13">
        <f t="shared" si="5"/>
        <v>201</v>
      </c>
      <c r="J13">
        <f>_xlfn.IFS(SUM(C13:E13)&lt;1,"",SUM(C13:E13)&gt;=1,SUM($C$6:E13))</f>
        <v>3505</v>
      </c>
      <c r="K13">
        <f>_xlfn.IFS(COUNT(C13:E13)&lt;1,"",COUNT($C$6:E13)&gt;=1,COUNT($C$6:E13))</f>
        <v>22</v>
      </c>
      <c r="L13">
        <f>_xlfn.IFS(COUNT(C13:E13)&lt;1,"",AND(COUNT($C$6:E13)&lt;=9,$C$4&gt;1),$C$4,COUNT(C13:E13)&gt;=1,M13)</f>
        <v>159</v>
      </c>
      <c r="M13">
        <f>IF(COUNT($C$6:E13)&gt;=1,TRUNC(SUM($C$6:E13)/COUNT($C$6:E13)),0)</f>
        <v>159</v>
      </c>
      <c r="N13">
        <f>IF(COUNT($C$6:E13)&lt;=6,0,TRUNC((230-M12)*0.9))</f>
        <v>70</v>
      </c>
      <c r="O13">
        <f>_xlfn.IFS(SUM(C13:E13)&lt;1,"",COUNT($C$6:E13)&gt;9,TRUNC((230-M12)*(0.9)),COUNT($C$6:E13)&lt;=9,0)</f>
        <v>70</v>
      </c>
      <c r="P13">
        <f>_xlfn.IFS(SUM(C13:E13)&lt;1,"",COUNT($C$6:E13)&gt;9,N13*3+H13,COUNT($C$6:E13)&lt;=9,0)</f>
        <v>813</v>
      </c>
      <c r="Q13">
        <f t="shared" si="1"/>
        <v>603</v>
      </c>
      <c r="R13" t="str">
        <f t="shared" si="2"/>
        <v xml:space="preserve"> </v>
      </c>
      <c r="S13">
        <f>IF(COUNT($C$6:E13)&gt;9,IF(P13=MAX($P$6:$P$35),P13," "),"")</f>
        <v>813</v>
      </c>
      <c r="T13" t="str">
        <f t="shared" si="3"/>
        <v xml:space="preserve"> </v>
      </c>
      <c r="V13">
        <f>IF(COUNT(C13:E13)&lt;1,0,IF(COUNT($C$6:E13)&gt;9,C13+N13,0))</f>
        <v>271</v>
      </c>
      <c r="W13">
        <f>IF(COUNT(C13:E13)&lt;1,0,IF(COUNT($C$6:E13)&gt;9,D13+N13,0))</f>
        <v>276</v>
      </c>
      <c r="X13">
        <f>IF(COUNT(C13:E13)&lt;1,0,IF(COUNT($C$6:E13)&gt;9,E13+N13,0))</f>
        <v>266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159</v>
      </c>
      <c r="N14">
        <f>IF(COUNT($C$6:E14)&lt;=6,0,TRUNC((230-M13)*0.9))</f>
        <v>63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171</v>
      </c>
      <c r="D15">
        <v>193</v>
      </c>
      <c r="E15">
        <v>175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539</v>
      </c>
      <c r="I15">
        <f t="shared" si="5"/>
        <v>179</v>
      </c>
      <c r="J15">
        <f>_xlfn.IFS(SUM(C15:E15)&lt;1,"",SUM(C15:E15)&gt;=1,SUM($C$6:E15))</f>
        <v>4044</v>
      </c>
      <c r="K15">
        <f>_xlfn.IFS(COUNT(C15:E15)&lt;1,"",COUNT($C$6:E15)&gt;=1,COUNT($C$6:E15))</f>
        <v>25</v>
      </c>
      <c r="L15">
        <f>_xlfn.IFS(COUNT(C15:E15)&lt;1,"",AND(COUNT($C$6:E15)&lt;=9,$C$4&gt;1),$C$4,COUNT(C15:E15)&gt;=1,M15)</f>
        <v>161</v>
      </c>
      <c r="M15">
        <f>IF(COUNT($C$6:E15)&gt;=1,TRUNC(SUM($C$6:E15)/COUNT($C$6:E15)),0)</f>
        <v>161</v>
      </c>
      <c r="N15">
        <f>IF(COUNT($C$6:E15)&lt;=6,0,TRUNC((230-M14)*0.9))</f>
        <v>63</v>
      </c>
      <c r="O15">
        <f>_xlfn.IFS(SUM(C15:E15)&lt;1,"",COUNT($C$6:E15)&gt;9,TRUNC((230-M14)*(0.9)),COUNT($C$6:E15)&lt;=9,0)</f>
        <v>63</v>
      </c>
      <c r="P15">
        <f>_xlfn.IFS(SUM(C15:E15)&lt;1,"",COUNT($C$6:E15)&gt;9,N15*3+H15,COUNT($C$6:E15)&lt;=9,0)</f>
        <v>728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234</v>
      </c>
      <c r="W15">
        <f>IF(COUNT(C15:E15)&lt;1,0,IF(COUNT($C$6:E15)&gt;9,D15+N15,0))</f>
        <v>256</v>
      </c>
      <c r="X15">
        <f>IF(COUNT(C15:E15)&lt;1,0,IF(COUNT($C$6:E15)&gt;9,E15+N15,0))</f>
        <v>238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156</v>
      </c>
      <c r="D16">
        <v>147</v>
      </c>
      <c r="E16">
        <v>117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420</v>
      </c>
      <c r="I16">
        <f t="shared" si="5"/>
        <v>140</v>
      </c>
      <c r="J16">
        <f>_xlfn.IFS(SUM(C16:E16)&lt;1,"",SUM(C16:E16)&gt;=1,SUM($C$6:E16))</f>
        <v>4464</v>
      </c>
      <c r="K16">
        <f>_xlfn.IFS(COUNT(C16:E16)&lt;1,"",COUNT($C$6:E16)&gt;=1,COUNT($C$6:E16))</f>
        <v>28</v>
      </c>
      <c r="L16">
        <f>_xlfn.IFS(COUNT(C16:E16)&lt;1,"",AND(COUNT($C$6:E16)&lt;=9,$C$4&gt;1),$C$4,COUNT(C16:E16)&gt;=1,M16)</f>
        <v>159</v>
      </c>
      <c r="M16">
        <f>IF(COUNT($C$6:E16)&gt;=1,TRUNC(SUM($C$6:E16)/COUNT($C$6:E16)),0)</f>
        <v>159</v>
      </c>
      <c r="N16">
        <f>IF(COUNT($C$6:E16)&lt;=6,0,TRUNC((230-M15)*0.9))</f>
        <v>62</v>
      </c>
      <c r="O16">
        <f>_xlfn.IFS(SUM(C16:E16)&lt;1,"",COUNT($C$6:E16)&gt;9,TRUNC((230-M15)*(0.9)),COUNT($C$6:E16)&lt;=9,0)</f>
        <v>62</v>
      </c>
      <c r="P16">
        <f>_xlfn.IFS(SUM(C16:E16)&lt;1,"",COUNT($C$6:E16)&gt;9,N16*3+H16,COUNT($C$6:E16)&lt;=9,0)</f>
        <v>606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218</v>
      </c>
      <c r="W16">
        <f>IF(COUNT(C16:E16)&lt;1,0,IF(COUNT($C$6:E16)&gt;9,D16+N16,0))</f>
        <v>209</v>
      </c>
      <c r="X16">
        <f>IF(COUNT(C16:E16)&lt;1,0,IF(COUNT($C$6:E16)&gt;9,E16+N16,0))</f>
        <v>179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150</v>
      </c>
      <c r="D17">
        <v>127</v>
      </c>
      <c r="E17">
        <v>169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446</v>
      </c>
      <c r="I17">
        <f t="shared" si="5"/>
        <v>148</v>
      </c>
      <c r="J17">
        <f>_xlfn.IFS(SUM(C17:E17)&lt;1,"",SUM(C17:E17)&gt;=1,SUM($C$6:E17))</f>
        <v>4910</v>
      </c>
      <c r="K17">
        <f>_xlfn.IFS(COUNT(C17:E17)&lt;1,"",COUNT($C$6:E17)&gt;=1,COUNT($C$6:E17))</f>
        <v>31</v>
      </c>
      <c r="L17">
        <f>_xlfn.IFS(COUNT(C17:E17)&lt;1,"",AND(COUNT($C$6:E17)&lt;=9,$C$4&gt;1),$C$4,COUNT(C17:E17)&gt;=1,M17)</f>
        <v>158</v>
      </c>
      <c r="M17">
        <f>IF(COUNT($C$6:E17)&gt;=1,TRUNC(SUM($C$6:E17)/COUNT($C$6:E17)),0)</f>
        <v>158</v>
      </c>
      <c r="N17">
        <f>IF(COUNT($C$6:E17)&lt;=6,0,TRUNC((230-M16)*0.9))</f>
        <v>63</v>
      </c>
      <c r="O17">
        <f>_xlfn.IFS(SUM(C17:E17)&lt;1,"",COUNT($C$6:E17)&gt;9,TRUNC((230-M16)*(0.9)),COUNT($C$6:E17)&lt;=9,0)</f>
        <v>63</v>
      </c>
      <c r="P17">
        <f>_xlfn.IFS(SUM(C17:E17)&lt;1,"",COUNT($C$6:E17)&gt;9,N17*3+H17,COUNT($C$6:E17)&lt;=9,0)</f>
        <v>635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213</v>
      </c>
      <c r="W17">
        <f>IF(COUNT(C17:E17)&lt;1,0,IF(COUNT($C$6:E17)&gt;9,D17+N17,0))</f>
        <v>190</v>
      </c>
      <c r="X17">
        <f>IF(COUNT(C17:E17)&lt;1,0,IF(COUNT($C$6:E17)&gt;9,E17+N17,0))</f>
        <v>232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177</v>
      </c>
      <c r="D18">
        <v>215</v>
      </c>
      <c r="E18">
        <v>135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527</v>
      </c>
      <c r="I18">
        <f t="shared" si="5"/>
        <v>175</v>
      </c>
      <c r="J18">
        <f>_xlfn.IFS(SUM(C18:E18)&lt;1,"",SUM(C18:E18)&gt;=1,SUM($C$6:E18))</f>
        <v>5437</v>
      </c>
      <c r="K18">
        <f>_xlfn.IFS(COUNT(C18:E18)&lt;1,"",COUNT($C$6:E18)&gt;=1,COUNT($C$6:E18))</f>
        <v>34</v>
      </c>
      <c r="L18">
        <f>_xlfn.IFS(COUNT(C18:E18)&lt;1,"",AND(COUNT($C$6:E18)&lt;=9,$C$4&gt;1),$C$4,COUNT(C18:E18)&gt;=1,M18)</f>
        <v>159</v>
      </c>
      <c r="M18">
        <f>IF(COUNT($C$6:E18)&gt;=1,TRUNC(SUM($C$6:E18)/COUNT($C$6:E18)),0)</f>
        <v>159</v>
      </c>
      <c r="N18">
        <f>IF(COUNT($C$6:E18)&lt;=6,0,TRUNC((230-M17)*0.9))</f>
        <v>64</v>
      </c>
      <c r="O18">
        <f>_xlfn.IFS(SUM(C18:E18)&lt;1,"",COUNT($C$6:E18)&gt;9,TRUNC((230-M17)*(0.9)),COUNT($C$6:E18)&lt;=9,0)</f>
        <v>64</v>
      </c>
      <c r="P18">
        <f>_xlfn.IFS(SUM(C18:E18)&lt;1,"",COUNT($C$6:E18)&gt;9,N18*3+H18,COUNT($C$6:E18)&lt;=9,0)</f>
        <v>719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241</v>
      </c>
      <c r="W18">
        <f>IF(COUNT(C18:E18)&lt;1,0,IF(COUNT($C$6:E18)&gt;9,D18+N18,0))</f>
        <v>279</v>
      </c>
      <c r="X18">
        <f>IF(COUNT(C18:E18)&lt;1,0,IF(COUNT($C$6:E18)&gt;9,E18+N18,0))</f>
        <v>199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180</v>
      </c>
      <c r="D19">
        <v>134</v>
      </c>
      <c r="E19">
        <v>148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462</v>
      </c>
      <c r="I19">
        <f t="shared" si="5"/>
        <v>154</v>
      </c>
      <c r="J19">
        <f>_xlfn.IFS(SUM(C19:E19)&lt;1,"",SUM(C19:E19)&gt;=1,SUM($C$6:E19))</f>
        <v>5899</v>
      </c>
      <c r="K19">
        <f>_xlfn.IFS(COUNT(C19:E19)&lt;1,"",COUNT($C$6:E19)&gt;=1,COUNT($C$6:E19))</f>
        <v>37</v>
      </c>
      <c r="L19">
        <f>_xlfn.IFS(COUNT(C19:E19)&lt;1,"",AND(COUNT($C$6:E19)&lt;=9,$C$4&gt;1),$C$4,COUNT(C19:E19)&gt;=1,M19)</f>
        <v>159</v>
      </c>
      <c r="M19">
        <f>IF(COUNT($C$6:E19)&gt;=1,TRUNC(SUM($C$6:E19)/COUNT($C$6:E19)),0)</f>
        <v>159</v>
      </c>
      <c r="N19">
        <f>IF(COUNT($C$6:E19)&lt;=6,0,TRUNC((230-M18)*0.9))</f>
        <v>63</v>
      </c>
      <c r="O19">
        <f>_xlfn.IFS(SUM(C19:E19)&lt;1,"",COUNT($C$6:E19)&gt;9,TRUNC((230-M18)*(0.9)),COUNT($C$6:E19)&lt;=9,0)</f>
        <v>63</v>
      </c>
      <c r="P19">
        <f>_xlfn.IFS(SUM(C19:E19)&lt;1,"",COUNT($C$6:E19)&gt;9,N19*3+H19,COUNT($C$6:E19)&lt;=9,0)</f>
        <v>651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243</v>
      </c>
      <c r="W19">
        <f>IF(COUNT(C19:E19)&lt;1,0,IF(COUNT($C$6:E19)&gt;9,D19+N19,0))</f>
        <v>197</v>
      </c>
      <c r="X19">
        <f>IF(COUNT(C19:E19)&lt;1,0,IF(COUNT($C$6:E19)&gt;9,E19+N19,0))</f>
        <v>211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168</v>
      </c>
      <c r="D20">
        <v>142</v>
      </c>
      <c r="E20">
        <v>158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468</v>
      </c>
      <c r="I20">
        <f t="shared" si="5"/>
        <v>156</v>
      </c>
      <c r="J20">
        <f>_xlfn.IFS(SUM(C20:E20)&lt;1,"",SUM(C20:E20)&gt;=1,SUM($C$6:E20))</f>
        <v>6367</v>
      </c>
      <c r="K20">
        <f>_xlfn.IFS(COUNT(C20:E20)&lt;1,"",COUNT($C$6:E20)&gt;=1,COUNT($C$6:E20))</f>
        <v>40</v>
      </c>
      <c r="L20">
        <f>_xlfn.IFS(COUNT(C20:E20)&lt;1,"",AND(COUNT($C$6:E20)&lt;=9,$C$4&gt;1),$C$4,COUNT(C20:E20)&gt;=1,M20)</f>
        <v>159</v>
      </c>
      <c r="M20">
        <f>IF(COUNT($C$6:E20)&gt;=1,TRUNC(SUM($C$6:E20)/COUNT($C$6:E20)),0)</f>
        <v>159</v>
      </c>
      <c r="N20">
        <f>IF(COUNT($C$6:E20)&lt;=6,0,TRUNC((230-M19)*0.9))</f>
        <v>63</v>
      </c>
      <c r="O20">
        <f>_xlfn.IFS(SUM(C20:E20)&lt;1,"",COUNT($C$6:E20)&gt;9,TRUNC((230-M19)*(0.9)),COUNT($C$6:E20)&lt;=9,0)</f>
        <v>63</v>
      </c>
      <c r="P20">
        <f>_xlfn.IFS(SUM(C20:E20)&lt;1,"",COUNT($C$6:E20)&gt;9,N20*3+H20,COUNT($C$6:E20)&lt;=9,0)</f>
        <v>657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231</v>
      </c>
      <c r="W20">
        <f>IF(COUNT(C20:E20)&lt;1,0,IF(COUNT($C$6:E20)&gt;9,D20+N20,0))</f>
        <v>205</v>
      </c>
      <c r="X20">
        <f>IF(COUNT(C20:E20)&lt;1,0,IF(COUNT($C$6:E20)&gt;9,E20+N20,0))</f>
        <v>221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184</v>
      </c>
      <c r="D21">
        <v>166</v>
      </c>
      <c r="E21">
        <v>235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585</v>
      </c>
      <c r="I21">
        <f t="shared" si="5"/>
        <v>195</v>
      </c>
      <c r="J21">
        <f>_xlfn.IFS(SUM(C21:E21)&lt;1,"",SUM(C21:E21)&gt;=1,SUM($C$6:E21))</f>
        <v>6952</v>
      </c>
      <c r="K21">
        <f>_xlfn.IFS(COUNT(C21:E21)&lt;1,"",COUNT($C$6:E21)&gt;=1,COUNT($C$6:E21))</f>
        <v>43</v>
      </c>
      <c r="L21">
        <f>_xlfn.IFS(COUNT(C21:E21)&lt;1,"",AND(COUNT($C$6:E21)&lt;=9,$C$4&gt;1),$C$4,COUNT(C21:E21)&gt;=1,M21)</f>
        <v>161</v>
      </c>
      <c r="M21">
        <f>IF(COUNT($C$6:E21)&gt;=1,TRUNC(SUM($C$6:E21)/COUNT($C$6:E21)),0)</f>
        <v>161</v>
      </c>
      <c r="N21">
        <f>IF(COUNT($C$6:E21)&lt;=6,0,TRUNC((230-M20)*0.9))</f>
        <v>63</v>
      </c>
      <c r="O21">
        <f>_xlfn.IFS(SUM(C21:E21)&lt;1,"",COUNT($C$6:E21)&gt;9,TRUNC((230-M20)*(0.9)),COUNT($C$6:E21)&lt;=9,0)</f>
        <v>63</v>
      </c>
      <c r="P21">
        <f>_xlfn.IFS(SUM(C21:E21)&lt;1,"",COUNT($C$6:E21)&gt;9,N21*3+H21,COUNT($C$6:E21)&lt;=9,0)</f>
        <v>774</v>
      </c>
      <c r="Q21" t="str">
        <f t="shared" si="1"/>
        <v xml:space="preserve"> </v>
      </c>
      <c r="R21">
        <f t="shared" si="2"/>
        <v>235</v>
      </c>
      <c r="S21" t="str">
        <f>IF(COUNT($C$6:E21)&gt;9,IF(P21=MAX($P$6:$P$35),P21," "),"")</f>
        <v xml:space="preserve"> </v>
      </c>
      <c r="T21">
        <f t="shared" si="3"/>
        <v>298</v>
      </c>
      <c r="V21">
        <f>IF(COUNT(C21:E21)&lt;1,0,IF(COUNT($C$6:E21)&gt;9,C21+N21,0))</f>
        <v>247</v>
      </c>
      <c r="W21">
        <f>IF(COUNT(C21:E21)&lt;1,0,IF(COUNT($C$6:E21)&gt;9,D21+N21,0))</f>
        <v>229</v>
      </c>
      <c r="X21">
        <f>IF(COUNT(C21:E21)&lt;1,0,IF(COUNT($C$6:E21)&gt;9,E21+N21,0))</f>
        <v>298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147</v>
      </c>
      <c r="D22">
        <v>171</v>
      </c>
      <c r="E22">
        <v>190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508</v>
      </c>
      <c r="I22">
        <f t="shared" si="5"/>
        <v>169</v>
      </c>
      <c r="J22">
        <f>_xlfn.IFS(SUM(C22:E22)&lt;1,"",SUM(C22:E22)&gt;=1,SUM($C$6:E22))</f>
        <v>7460</v>
      </c>
      <c r="K22">
        <f>_xlfn.IFS(COUNT(C22:E22)&lt;1,"",COUNT($C$6:E22)&gt;=1,COUNT($C$6:E22))</f>
        <v>46</v>
      </c>
      <c r="L22">
        <f>_xlfn.IFS(COUNT(C22:E22)&lt;1,"",AND(COUNT($C$6:E22)&lt;=9,$C$4&gt;1),$C$4,COUNT(C22:E22)&gt;=1,M22)</f>
        <v>162</v>
      </c>
      <c r="M22">
        <f>IF(COUNT($C$6:E22)&gt;=1,TRUNC(SUM($C$6:E22)/COUNT($C$6:E22)),0)</f>
        <v>162</v>
      </c>
      <c r="N22">
        <f>IF(COUNT($C$6:E22)&lt;=6,0,TRUNC((230-M21)*0.9))</f>
        <v>62</v>
      </c>
      <c r="O22">
        <f>_xlfn.IFS(SUM(C22:E22)&lt;1,"",COUNT($C$6:E22)&gt;9,TRUNC((230-M21)*(0.9)),COUNT($C$6:E22)&lt;=9,0)</f>
        <v>62</v>
      </c>
      <c r="P22">
        <f>_xlfn.IFS(SUM(C22:E22)&lt;1,"",COUNT($C$6:E22)&gt;9,N22*3+H22,COUNT($C$6:E22)&lt;=9,0)</f>
        <v>694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209</v>
      </c>
      <c r="W22">
        <f>IF(COUNT(C22:E22)&lt;1,0,IF(COUNT($C$6:E22)&gt;9,D22+N22,0))</f>
        <v>233</v>
      </c>
      <c r="X22">
        <f>IF(COUNT(C22:E22)&lt;1,0,IF(COUNT($C$6:E22)&gt;9,E22+N22,0))</f>
        <v>252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176</v>
      </c>
      <c r="D23">
        <v>180</v>
      </c>
      <c r="E23">
        <v>144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500</v>
      </c>
      <c r="I23">
        <f t="shared" si="5"/>
        <v>166</v>
      </c>
      <c r="J23">
        <f>_xlfn.IFS(SUM(C23:E23)&lt;1,"",SUM(C23:E23)&gt;=1,SUM($C$6:E23))</f>
        <v>7960</v>
      </c>
      <c r="K23">
        <f>_xlfn.IFS(COUNT(C23:E23)&lt;1,"",COUNT($C$6:E23)&gt;=1,COUNT($C$6:E23))</f>
        <v>49</v>
      </c>
      <c r="L23">
        <f>_xlfn.IFS(COUNT(C23:E23)&lt;1,"",AND(COUNT($C$6:E23)&lt;=9,$C$4&gt;1),$C$4,COUNT(C23:E23)&gt;=1,M23)</f>
        <v>162</v>
      </c>
      <c r="M23">
        <f>IF(COUNT($C$6:E23)&gt;=1,TRUNC(SUM($C$6:E23)/COUNT($C$6:E23)),0)</f>
        <v>162</v>
      </c>
      <c r="N23">
        <f>IF(COUNT($C$6:E23)&lt;=6,0,TRUNC((230-M22)*0.9))</f>
        <v>61</v>
      </c>
      <c r="O23">
        <f>_xlfn.IFS(SUM(C23:E23)&lt;1,"",COUNT($C$6:E23)&gt;9,TRUNC((230-M22)*(0.9)),COUNT($C$6:E23)&lt;=9,0)</f>
        <v>61</v>
      </c>
      <c r="P23">
        <f>_xlfn.IFS(SUM(C23:E23)&lt;1,"",COUNT($C$6:E23)&gt;9,N23*3+H23,COUNT($C$6:E23)&lt;=9,0)</f>
        <v>683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237</v>
      </c>
      <c r="W23">
        <f>IF(COUNT(C23:E23)&lt;1,0,IF(COUNT($C$6:E23)&gt;9,D23+N23,0))</f>
        <v>241</v>
      </c>
      <c r="X23">
        <f>IF(COUNT(C23:E23)&lt;1,0,IF(COUNT($C$6:E23)&gt;9,E23+N23,0))</f>
        <v>205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131</v>
      </c>
      <c r="D24">
        <v>178</v>
      </c>
      <c r="E24">
        <v>155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464</v>
      </c>
      <c r="I24">
        <f t="shared" si="5"/>
        <v>154</v>
      </c>
      <c r="J24">
        <f>_xlfn.IFS(SUM(C24:E24)&lt;1,"",SUM(C24:E24)&gt;=1,SUM($C$6:E24))</f>
        <v>8424</v>
      </c>
      <c r="K24">
        <f>_xlfn.IFS(COUNT(C24:E24)&lt;1,"",COUNT($C$6:E24)&gt;=1,COUNT($C$6:E24))</f>
        <v>52</v>
      </c>
      <c r="L24">
        <f>_xlfn.IFS(COUNT(C24:E24)&lt;1,"",AND(COUNT($C$6:E24)&lt;=9,$C$4&gt;1),$C$4,COUNT(C24:E24)&gt;=1,M24)</f>
        <v>162</v>
      </c>
      <c r="M24">
        <f>IF(COUNT($C$6:E24)&gt;=1,TRUNC(SUM($C$6:E24)/COUNT($C$6:E24)),0)</f>
        <v>162</v>
      </c>
      <c r="N24">
        <f>IF(COUNT($C$6:E24)&lt;=6,0,TRUNC((230-M23)*0.9))</f>
        <v>61</v>
      </c>
      <c r="O24">
        <f>_xlfn.IFS(SUM(C24:E24)&lt;1,"",COUNT($C$6:E24)&gt;9,TRUNC((230-M23)*(0.9)),COUNT($C$6:E24)&lt;=9,0)</f>
        <v>61</v>
      </c>
      <c r="P24">
        <f>_xlfn.IFS(SUM(C24:E24)&lt;1,"",COUNT($C$6:E24)&gt;9,N24*3+H24,COUNT($C$6:E24)&lt;=9,0)</f>
        <v>647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192</v>
      </c>
      <c r="W24">
        <f>IF(COUNT(C24:E24)&lt;1,0,IF(COUNT($C$6:E24)&gt;9,D24+N24,0))</f>
        <v>239</v>
      </c>
      <c r="X24">
        <f>IF(COUNT(C24:E24)&lt;1,0,IF(COUNT($C$6:E24)&gt;9,E24+N24,0))</f>
        <v>216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124</v>
      </c>
      <c r="D25">
        <v>133</v>
      </c>
      <c r="E25">
        <v>159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416</v>
      </c>
      <c r="I25">
        <f t="shared" si="5"/>
        <v>138</v>
      </c>
      <c r="J25">
        <f>_xlfn.IFS(SUM(C25:E25)&lt;1,"",SUM(C25:E25)&gt;=1,SUM($C$6:E25))</f>
        <v>8840</v>
      </c>
      <c r="K25">
        <f>_xlfn.IFS(COUNT(C25:E25)&lt;1,"",COUNT($C$6:E25)&gt;=1,COUNT($C$6:E25))</f>
        <v>55</v>
      </c>
      <c r="L25">
        <f>_xlfn.IFS(COUNT(C25:E25)&lt;1,"",AND(COUNT($C$6:E25)&lt;=9,$C$4&gt;1),$C$4,COUNT(C25:E25)&gt;=1,M25)</f>
        <v>160</v>
      </c>
      <c r="M25">
        <f>IF(COUNT($C$6:E25)&gt;=1,TRUNC(SUM($C$6:E25)/COUNT($C$6:E25)),0)</f>
        <v>160</v>
      </c>
      <c r="N25">
        <f>IF(COUNT($C$6:E25)&lt;=6,0,TRUNC((230-M24)*0.9))</f>
        <v>61</v>
      </c>
      <c r="O25">
        <f>_xlfn.IFS(SUM(C25:E25)&lt;1,"",COUNT($C$6:E25)&gt;9,TRUNC((230-M24)*(0.9)),COUNT($C$6:E25)&lt;=9,0)</f>
        <v>61</v>
      </c>
      <c r="P25">
        <f>_xlfn.IFS(SUM(C25:E25)&lt;1,"",COUNT($C$6:E25)&gt;9,N25*3+H25,COUNT($C$6:E25)&lt;=9,0)</f>
        <v>599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185</v>
      </c>
      <c r="W25">
        <f>IF(COUNT(C25:E25)&lt;1,0,IF(COUNT($C$6:E25)&gt;9,D25+N25,0))</f>
        <v>194</v>
      </c>
      <c r="X25">
        <f>IF(COUNT(C25:E25)&lt;1,0,IF(COUNT($C$6:E25)&gt;9,E25+N25,0))</f>
        <v>220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196</v>
      </c>
      <c r="D26">
        <v>211</v>
      </c>
      <c r="E26">
        <v>173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580</v>
      </c>
      <c r="I26">
        <f t="shared" si="5"/>
        <v>193</v>
      </c>
      <c r="J26">
        <f>_xlfn.IFS(SUM(C26:E26)&lt;1,"",SUM(C26:E26)&gt;=1,SUM($C$6:E26))</f>
        <v>9420</v>
      </c>
      <c r="K26">
        <f>_xlfn.IFS(COUNT(C26:E26)&lt;1,"",COUNT($C$6:E26)&gt;=1,COUNT($C$6:E26))</f>
        <v>58</v>
      </c>
      <c r="L26">
        <f>_xlfn.IFS(COUNT(C26:E26)&lt;1,"",AND(COUNT($C$6:E26)&lt;=9,$C$4&gt;1),$C$4,COUNT(C26:E26)&gt;=1,M26)</f>
        <v>162</v>
      </c>
      <c r="M26">
        <f>IF(COUNT($C$6:E26)&gt;=1,TRUNC(SUM($C$6:E26)/COUNT($C$6:E26)),0)</f>
        <v>162</v>
      </c>
      <c r="N26">
        <f>IF(COUNT($C$6:E26)&lt;=6,0,TRUNC((230-M25)*0.9))</f>
        <v>63</v>
      </c>
      <c r="O26">
        <f>_xlfn.IFS(SUM(C26:E26)&lt;1,"",COUNT($C$6:E26)&gt;9,TRUNC((230-M25)*(0.9)),COUNT($C$6:E26)&lt;=9,0)</f>
        <v>63</v>
      </c>
      <c r="P26">
        <f>_xlfn.IFS(SUM(C26:E26)&lt;1,"",COUNT($C$6:E26)&gt;9,N26*3+H26,COUNT($C$6:E26)&lt;=9,0)</f>
        <v>769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259</v>
      </c>
      <c r="W26">
        <f>IF(COUNT(C26:E26)&lt;1,0,IF(COUNT($C$6:E26)&gt;9,D26+N26,0))</f>
        <v>274</v>
      </c>
      <c r="X26">
        <f>IF(COUNT(C26:E26)&lt;1,0,IF(COUNT($C$6:E26)&gt;9,E26+N26,0))</f>
        <v>236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170</v>
      </c>
      <c r="D27">
        <v>144</v>
      </c>
      <c r="E27">
        <v>234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548</v>
      </c>
      <c r="I27">
        <f t="shared" si="5"/>
        <v>182</v>
      </c>
      <c r="J27">
        <f>_xlfn.IFS(SUM(C27:E27)&lt;1,"",SUM(C27:E27)&gt;=1,SUM($C$6:E27))</f>
        <v>9968</v>
      </c>
      <c r="K27">
        <f>_xlfn.IFS(COUNT(C27:E27)&lt;1,"",COUNT($C$6:E27)&gt;=1,COUNT($C$6:E27))</f>
        <v>61</v>
      </c>
      <c r="L27">
        <f>_xlfn.IFS(COUNT(C27:E27)&lt;1,"",AND(COUNT($C$6:E27)&lt;=9,$C$4&gt;1),$C$4,COUNT(C27:E27)&gt;=1,M27)</f>
        <v>163</v>
      </c>
      <c r="M27">
        <f>IF(COUNT($C$6:E27)&gt;=1,TRUNC(SUM($C$6:E27)/COUNT($C$6:E27)),0)</f>
        <v>163</v>
      </c>
      <c r="N27">
        <f>IF(COUNT($C$6:E27)&lt;=6,0,TRUNC((230-M26)*0.9))</f>
        <v>61</v>
      </c>
      <c r="O27">
        <f>_xlfn.IFS(SUM(C27:E27)&lt;1,"",COUNT($C$6:E27)&gt;9,TRUNC((230-M26)*(0.9)),COUNT($C$6:E27)&lt;=9,0)</f>
        <v>61</v>
      </c>
      <c r="P27">
        <f>_xlfn.IFS(SUM(C27:E27)&lt;1,"",COUNT($C$6:E27)&gt;9,N27*3+H27,COUNT($C$6:E27)&lt;=9,0)</f>
        <v>731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231</v>
      </c>
      <c r="W27">
        <f>IF(COUNT(C27:E27)&lt;1,0,IF(COUNT($C$6:E27)&gt;9,D27+N27,0))</f>
        <v>205</v>
      </c>
      <c r="X27">
        <f>IF(COUNT(C27:E27)&lt;1,0,IF(COUNT($C$6:E27)&gt;9,E27+N27,0))</f>
        <v>295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153</v>
      </c>
      <c r="D28">
        <v>145</v>
      </c>
      <c r="E28">
        <v>200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498</v>
      </c>
      <c r="I28">
        <f t="shared" si="5"/>
        <v>166</v>
      </c>
      <c r="J28">
        <f>_xlfn.IFS(SUM(C28:E28)&lt;1,"",SUM(C28:E28)&gt;=1,SUM($C$6:E28))</f>
        <v>10466</v>
      </c>
      <c r="K28">
        <f>_xlfn.IFS(COUNT(C28:E28)&lt;1,"",COUNT($C$6:E28)&gt;=1,COUNT($C$6:E28))</f>
        <v>64</v>
      </c>
      <c r="L28">
        <f>_xlfn.IFS(COUNT(C28:E28)&lt;1,"",AND(COUNT($C$6:E28)&lt;=9,$C$4&gt;1),$C$4,COUNT(C28:E28)&gt;=1,M28)</f>
        <v>163</v>
      </c>
      <c r="M28">
        <f>IF(COUNT($C$6:E28)&gt;=1,TRUNC(SUM($C$6:E28)/COUNT($C$6:E28)),0)</f>
        <v>163</v>
      </c>
      <c r="N28">
        <f>IF(COUNT($C$6:E28)&lt;=6,0,TRUNC((230-M27)*0.9))</f>
        <v>60</v>
      </c>
      <c r="O28">
        <f>_xlfn.IFS(SUM(C28:E28)&lt;1,"",COUNT($C$6:E28)&gt;9,TRUNC((230-M27)*(0.9)),COUNT($C$6:E28)&lt;=9,0)</f>
        <v>60</v>
      </c>
      <c r="P28">
        <f>_xlfn.IFS(SUM(C28:E28)&lt;1,"",COUNT($C$6:E28)&gt;9,N28*3+H28,COUNT($C$6:E28)&lt;=9,0)</f>
        <v>678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213</v>
      </c>
      <c r="W28">
        <f>IF(COUNT(C28:E28)&lt;1,0,IF(COUNT($C$6:E28)&gt;9,D28+N28,0))</f>
        <v>205</v>
      </c>
      <c r="X28">
        <f>IF(COUNT(C28:E28)&lt;1,0,IF(COUNT($C$6:E28)&gt;9,E28+N28,0))</f>
        <v>260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187</v>
      </c>
      <c r="D29">
        <v>138</v>
      </c>
      <c r="E29">
        <v>192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517</v>
      </c>
      <c r="I29">
        <f t="shared" si="5"/>
        <v>172</v>
      </c>
      <c r="J29">
        <f>_xlfn.IFS(SUM(C29:E29)&lt;1,"",SUM(C29:E29)&gt;=1,SUM($C$6:E29))</f>
        <v>10983</v>
      </c>
      <c r="K29">
        <f>_xlfn.IFS(COUNT(C29:E29)&lt;1,"",COUNT($C$6:E29)&gt;=1,COUNT($C$6:E29))</f>
        <v>67</v>
      </c>
      <c r="L29">
        <f>_xlfn.IFS(COUNT(C29:E29)&lt;1,"",AND(COUNT($C$6:E29)&lt;=9,$C$4&gt;1),$C$4,COUNT(C29:E29)&gt;=1,M29)</f>
        <v>163</v>
      </c>
      <c r="M29">
        <f>IF(COUNT($C$6:E29)&gt;=1,TRUNC(SUM($C$6:E29)/COUNT($C$6:E29)),0)</f>
        <v>163</v>
      </c>
      <c r="N29">
        <f>IF(COUNT($C$6:E29)&lt;=6,0,TRUNC((230-M28)*0.9))</f>
        <v>60</v>
      </c>
      <c r="O29">
        <f>_xlfn.IFS(SUM(C29:E29)&lt;1,"",COUNT($C$6:E29)&gt;9,TRUNC((230-M28)*(0.9)),COUNT($C$6:E29)&lt;=9,0)</f>
        <v>60</v>
      </c>
      <c r="P29">
        <f>_xlfn.IFS(SUM(C29:E29)&lt;1,"",COUNT($C$6:E29)&gt;9,N29*3+H29,COUNT($C$6:E29)&lt;=9,0)</f>
        <v>697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247</v>
      </c>
      <c r="W29">
        <f>IF(COUNT(C29:E29)&lt;1,0,IF(COUNT($C$6:E29)&gt;9,D29+N29,0))</f>
        <v>198</v>
      </c>
      <c r="X29">
        <f>IF(COUNT(C29:E29)&lt;1,0,IF(COUNT($C$6:E29)&gt;9,E29+N29,0))</f>
        <v>252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130</v>
      </c>
      <c r="D30">
        <v>138</v>
      </c>
      <c r="E30">
        <v>160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428</v>
      </c>
      <c r="I30">
        <f t="shared" si="5"/>
        <v>142</v>
      </c>
      <c r="J30">
        <f>_xlfn.IFS(SUM(C30:E30)&lt;1,"",SUM(C30:E30)&gt;=1,SUM($C$6:E30))</f>
        <v>11411</v>
      </c>
      <c r="K30">
        <f>_xlfn.IFS(COUNT(C30:E30)&lt;1,"",COUNT($C$6:E30)&gt;=1,COUNT($C$6:E30))</f>
        <v>70</v>
      </c>
      <c r="L30">
        <f>_xlfn.IFS(COUNT(C30:E30)&lt;1,"",AND(COUNT($C$6:E30)&lt;=9,$C$4&gt;1),$C$4,COUNT(C30:E30)&gt;=1,M30)</f>
        <v>163</v>
      </c>
      <c r="M30">
        <f>IF(COUNT($C$6:E30)&gt;=1,TRUNC(SUM($C$6:E30)/COUNT($C$6:E30)),0)</f>
        <v>163</v>
      </c>
      <c r="N30">
        <f>IF(COUNT($C$6:E30)&lt;=6,0,TRUNC((230-M29)*0.9))</f>
        <v>60</v>
      </c>
      <c r="O30">
        <f>_xlfn.IFS(SUM(C30:E30)&lt;1,"",COUNT($C$6:E30)&gt;9,TRUNC((230-M29)*(0.9)),COUNT($C$6:E30)&lt;=9,0)</f>
        <v>60</v>
      </c>
      <c r="P30">
        <f>_xlfn.IFS(SUM(C30:E30)&lt;1,"",COUNT($C$6:E30)&gt;9,N30*3+H30,COUNT($C$6:E30)&lt;=9,0)</f>
        <v>608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190</v>
      </c>
      <c r="W30">
        <f>IF(COUNT(C30:E30)&lt;1,0,IF(COUNT($C$6:E30)&gt;9,D30+N30,0))</f>
        <v>198</v>
      </c>
      <c r="X30">
        <f>IF(COUNT(C30:E30)&lt;1,0,IF(COUNT($C$6:E30)&gt;9,E30+N30,0))</f>
        <v>220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 t="str">
        <f t="shared" si="0"/>
        <v xml:space="preserve"> </v>
      </c>
      <c r="I31" t="str">
        <f t="shared" si="5"/>
        <v xml:space="preserve"> </v>
      </c>
      <c r="J31" t="str">
        <f>_xlfn.IFS(SUM(C31:E31)&lt;1,"",SUM(C31:E31)&gt;=1,SUM($C$6:E31))</f>
        <v/>
      </c>
      <c r="K31" t="str">
        <f>_xlfn.IFS(COUNT(C31:E31)&lt;1,"",COUNT($C$6:E31)&gt;=1,COUNT($C$6:E31))</f>
        <v/>
      </c>
      <c r="L31" t="str">
        <f>_xlfn.IFS(COUNT(C31:E31)&lt;1,"",AND(COUNT($C$6:E31)&lt;=9,$C$4&gt;1),$C$4,COUNT(C31:E31)&gt;=1,M31)</f>
        <v/>
      </c>
      <c r="M31">
        <f>IF(COUNT($C$6:E31)&gt;=1,TRUNC(SUM($C$6:E31)/COUNT($C$6:E31)),0)</f>
        <v>163</v>
      </c>
      <c r="N31">
        <f>IF(COUNT($C$6:E31)&lt;=6,0,TRUNC((230-M30)*0.9))</f>
        <v>60</v>
      </c>
      <c r="O31" t="str">
        <f>_xlfn.IFS(SUM(C31:E31)&lt;1,"",COUNT($C$6:E31)&gt;9,TRUNC((230-M30)*(0.9)),COUNT($C$6:E31)&lt;=9,0)</f>
        <v/>
      </c>
      <c r="P31" t="str">
        <f>_xlfn.IFS(SUM(C31:E31)&lt;1,"",COUNT($C$6:E31)&gt;9,N31*3+H31,COUNT($C$6:E31)&lt;=9,0)</f>
        <v/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0</v>
      </c>
      <c r="W31">
        <f>IF(COUNT(C31:E31)&lt;1,0,IF(COUNT($C$6:E31)&gt;9,D31+N31,0))</f>
        <v>0</v>
      </c>
      <c r="X31">
        <f>IF(COUNT(C31:E31)&lt;1,0,IF(COUNT($C$6:E31)&gt;9,E31+N31,0))</f>
        <v>0</v>
      </c>
      <c r="AA31">
        <f t="shared" si="4"/>
        <v>1</v>
      </c>
      <c r="AB31">
        <f t="shared" si="6"/>
        <v>0</v>
      </c>
      <c r="AC31">
        <v>26</v>
      </c>
    </row>
    <row r="32" spans="1:29" x14ac:dyDescent="0.2">
      <c r="A32" t="s">
        <v>33</v>
      </c>
      <c r="B32" s="7">
        <f>Calendar!B32</f>
        <v>43544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 t="str">
        <f t="shared" si="0"/>
        <v xml:space="preserve"> </v>
      </c>
      <c r="I32" t="str">
        <f t="shared" si="5"/>
        <v xml:space="preserve"> </v>
      </c>
      <c r="J32" t="str">
        <f>_xlfn.IFS(SUM(C32:E32)&lt;1,"",SUM(C32:E32)&gt;=1,SUM($C$6:E32))</f>
        <v/>
      </c>
      <c r="K32" t="str">
        <f>_xlfn.IFS(COUNT(C32:E32)&lt;1,"",COUNT($C$6:E32)&gt;=1,COUNT($C$6:E32))</f>
        <v/>
      </c>
      <c r="L32" t="str">
        <f>_xlfn.IFS(COUNT(C32:E32)&lt;1,"",AND(COUNT($C$6:E32)&lt;=9,$C$4&gt;1),$C$4,COUNT(C32:E32)&gt;=1,M32)</f>
        <v/>
      </c>
      <c r="M32">
        <f>IF(COUNT($C$6:E32)&gt;=1,TRUNC(SUM($C$6:E32)/COUNT($C$6:E32)),0)</f>
        <v>163</v>
      </c>
      <c r="N32">
        <f>IF(COUNT($C$6:E32)&lt;=6,0,TRUNC((230-M31)*0.9))</f>
        <v>60</v>
      </c>
      <c r="O32" t="str">
        <f>_xlfn.IFS(SUM(C32:E32)&lt;1,"",COUNT($C$6:E32)&gt;9,TRUNC((230-M31)*(0.9)),COUNT($C$6:E32)&lt;=9,0)</f>
        <v/>
      </c>
      <c r="P32" t="str">
        <f>_xlfn.IFS(SUM(C32:E32)&lt;1,"",COUNT($C$6:E32)&gt;9,N32*3+H32,COUNT($C$6:E32)&lt;=9,0)</f>
        <v/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0</v>
      </c>
      <c r="W32">
        <f>IF(COUNT(C32:E32)&lt;1,0,IF(COUNT($C$6:E32)&gt;9,D32+N32,0))</f>
        <v>0</v>
      </c>
      <c r="X32">
        <f>IF(COUNT(C32:E32)&lt;1,0,IF(COUNT($C$6:E32)&gt;9,E32+N32,0))</f>
        <v>0</v>
      </c>
      <c r="AA32">
        <f t="shared" si="4"/>
        <v>1</v>
      </c>
      <c r="AB32">
        <f t="shared" si="6"/>
        <v>0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101</v>
      </c>
      <c r="D33">
        <v>189</v>
      </c>
      <c r="E33">
        <v>198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488</v>
      </c>
      <c r="I33">
        <f t="shared" si="5"/>
        <v>162</v>
      </c>
      <c r="J33">
        <f>_xlfn.IFS(SUM(C33:E33)&lt;1,"",SUM(C33:E33)&gt;=1,SUM($C$6:E33))</f>
        <v>11899</v>
      </c>
      <c r="K33">
        <f>_xlfn.IFS(COUNT(C33:E33)&lt;1,"",COUNT($C$6:E33)&gt;=1,COUNT($C$6:E33))</f>
        <v>73</v>
      </c>
      <c r="L33">
        <f>_xlfn.IFS(COUNT(C33:E33)&lt;1,"",AND(COUNT($C$6:E33)&lt;=9,$C$4&gt;1),$C$4,COUNT(C33:E33)&gt;=1,M33)</f>
        <v>163</v>
      </c>
      <c r="M33">
        <f>IF(COUNT($C$6:E33)&gt;=1,TRUNC(SUM($C$6:E33)/COUNT($C$6:E33)),0)</f>
        <v>163</v>
      </c>
      <c r="N33">
        <f>IF(COUNT($C$6:E33)&lt;=6,0,TRUNC((230-M32)*0.9))</f>
        <v>60</v>
      </c>
      <c r="O33">
        <f>_xlfn.IFS(SUM(C33:E33)&lt;1,"",COUNT($C$6:E33)&gt;9,TRUNC((230-M32)*(0.9)),COUNT($C$6:E33)&lt;=9,0)</f>
        <v>60</v>
      </c>
      <c r="P33">
        <f>_xlfn.IFS(SUM(C33:E33)&lt;1,"",COUNT($C$6:E33)&gt;9,N33*3+H33,COUNT($C$6:E33)&lt;=9,0)</f>
        <v>668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161</v>
      </c>
      <c r="W33">
        <f>IF(COUNT(C33:E33)&lt;1,0,IF(COUNT($C$6:E33)&gt;9,D33+N33,0))</f>
        <v>249</v>
      </c>
      <c r="X33">
        <f>IF(COUNT(C33:E33)&lt;1,0,IF(COUNT($C$6:E33)&gt;9,E33+N33,0))</f>
        <v>258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135</v>
      </c>
      <c r="D34">
        <v>125</v>
      </c>
      <c r="E34">
        <v>204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464</v>
      </c>
      <c r="I34">
        <f t="shared" si="5"/>
        <v>154</v>
      </c>
      <c r="J34">
        <f>_xlfn.IFS(SUM(C34:E34)&lt;1,"",SUM(C34:E34)&gt;=1,SUM($C$6:E34))</f>
        <v>12363</v>
      </c>
      <c r="K34">
        <f>_xlfn.IFS(COUNT(C34:E34)&lt;1,"",COUNT($C$6:E34)&gt;=1,COUNT($C$6:E34))</f>
        <v>76</v>
      </c>
      <c r="L34">
        <f>_xlfn.IFS(COUNT(C34:E34)&lt;1,"",AND(COUNT($C$6:E34)&lt;=9,$C$4&gt;1),$C$4,COUNT(C34:E34)&gt;=1,M34)</f>
        <v>162</v>
      </c>
      <c r="M34">
        <f>IF(COUNT($C$6:E34)&gt;=1,TRUNC(SUM($C$6:E34)/COUNT($C$6:E34)),0)</f>
        <v>162</v>
      </c>
      <c r="N34">
        <f>IF(COUNT($C$6:E34)&lt;=6,0,TRUNC((230-M33)*0.9))</f>
        <v>60</v>
      </c>
      <c r="O34">
        <f>_xlfn.IFS(SUM(C34:E34)&lt;1,"",COUNT($C$6:E34)&gt;9,TRUNC((230-M33)*(0.9)),COUNT($C$6:E34)&lt;=9,0)</f>
        <v>60</v>
      </c>
      <c r="P34">
        <f>_xlfn.IFS(SUM(C34:E34)&lt;1,"",COUNT($C$6:E34)&gt;9,N34*3+H34,COUNT($C$6:E34)&lt;=9,0)</f>
        <v>644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195</v>
      </c>
      <c r="W34">
        <f>IF(COUNT(C34:E34)&lt;1,0,IF(COUNT($C$6:E34)&gt;9,D34+N34,0))</f>
        <v>185</v>
      </c>
      <c r="X34">
        <f>IF(COUNT(C34:E34)&lt;1,0,IF(COUNT($C$6:E34)&gt;9,E34+N34,0))</f>
        <v>264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153</v>
      </c>
      <c r="D35">
        <v>159</v>
      </c>
      <c r="E35">
        <v>216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528</v>
      </c>
      <c r="I35">
        <f t="shared" si="5"/>
        <v>176</v>
      </c>
      <c r="J35">
        <f>_xlfn.IFS(SUM(C35:E35)&lt;1,"",SUM(C35:E35)&gt;=1,SUM($C$6:E35))</f>
        <v>12891</v>
      </c>
      <c r="K35">
        <f>_xlfn.IFS(COUNT(C35:E35)&lt;1,"",COUNT($C$6:E35)&gt;=1,COUNT($C$6:E35))</f>
        <v>79</v>
      </c>
      <c r="L35">
        <f>_xlfn.IFS(COUNT(C35:E35)&lt;1,"",AND(COUNT($C$6:E35)&lt;=9,$C$4&gt;1),$C$4,COUNT(C35:E35)&gt;=1,M35)</f>
        <v>163</v>
      </c>
      <c r="M35">
        <f>IF(COUNT($C$6:E35)&gt;=1,TRUNC(SUM($C$6:E35)/COUNT($C$6:E35)),0)</f>
        <v>163</v>
      </c>
      <c r="N35">
        <f>IF(COUNT($C$6:E35)&lt;=6,0,TRUNC((230-M34)*0.9))</f>
        <v>61</v>
      </c>
      <c r="O35">
        <f>_xlfn.IFS(SUM(C35:E35)&lt;1,"",COUNT($C$6:E35)&gt;9,TRUNC((230-M34)*(0.9)),COUNT($C$6:E35)&lt;=9,0)</f>
        <v>61</v>
      </c>
      <c r="P35">
        <f>_xlfn.IFS(SUM(C35:E35)&lt;1,"",COUNT($C$6:E35)&gt;9,N35*3+H35,COUNT($C$6:E35)&lt;=9,0)</f>
        <v>711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214</v>
      </c>
      <c r="W35">
        <f>IF(COUNT(C35:E35)&lt;1,0,IF(COUNT($C$6:E35)&gt;9,D35+N35,0))</f>
        <v>220</v>
      </c>
      <c r="X35">
        <f>IF(COUNT(C35:E35)&lt;1,0,IF(COUNT($C$6:E35)&gt;9,E35+N35,0))</f>
        <v>277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157.11538461538461</v>
      </c>
      <c r="D36" s="2">
        <f>(IF(COUNT(D6:D35)=0," ",(SUM(D6:D35))/COUNT(D6:D35)))</f>
        <v>158.42307692307693</v>
      </c>
      <c r="E36" s="2">
        <f>(IF(COUNT(E6:E35)=0," ",(SUM(E6:E35))/COUNT(E6:E35)))</f>
        <v>173.59259259259258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C694-32BC-4B17-8A75-E50BAF5B90D5}">
  <sheetPr codeName="Sheet44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8.5703125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10</v>
      </c>
    </row>
    <row r="3" spans="1:29" x14ac:dyDescent="0.2">
      <c r="A3" t="s">
        <v>45</v>
      </c>
      <c r="B3" s="3" t="s">
        <v>91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129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186</v>
      </c>
      <c r="W5">
        <f>MAX(V6:X35)</f>
        <v>285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0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0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105</v>
      </c>
      <c r="D9">
        <v>110</v>
      </c>
      <c r="E9">
        <v>113</v>
      </c>
      <c r="H9">
        <f t="shared" si="0"/>
        <v>328</v>
      </c>
      <c r="I9">
        <f t="shared" si="5"/>
        <v>109</v>
      </c>
      <c r="J9">
        <f>_xlfn.IFS(SUM(C9:E9)&lt;1,"",SUM(C9:E9)&gt;=1,SUM($C$6:E9))</f>
        <v>328</v>
      </c>
      <c r="K9">
        <f>_xlfn.IFS(COUNT(C9:E9)&lt;1,"",COUNT($C$6:E9)&gt;=1,COUNT($C$6:E9))</f>
        <v>3</v>
      </c>
      <c r="L9">
        <f>_xlfn.IFS(COUNT(C9:E9)&lt;1,"",AND(COUNT($C$6:E9)&lt;=9,$C$4&gt;1),$C$4,COUNT(C9:E9)&gt;=1,M9)</f>
        <v>129</v>
      </c>
      <c r="M9">
        <f>IF(COUNT($C$6:E9)&gt;=1,TRUNC(SUM($C$6:E9)/COUNT($C$6:E9)),0)</f>
        <v>109</v>
      </c>
      <c r="N9">
        <f>IF(COUNT($C$6:E9)&lt;=6,0,TRUNC((230-M8)*0.9))</f>
        <v>0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120</v>
      </c>
      <c r="D10">
        <v>130</v>
      </c>
      <c r="E10">
        <v>138</v>
      </c>
      <c r="F10" t="str">
        <f>IF(COUNT(C10:E10)&lt;1," ",IF(AND(C10&gt;M9,D10&gt;M9,E10&gt;M9,COUNT($C$6:E9)&gt;=12),"*"," "))</f>
        <v xml:space="preserve"> </v>
      </c>
      <c r="H10">
        <f t="shared" si="0"/>
        <v>388</v>
      </c>
      <c r="I10">
        <f t="shared" si="5"/>
        <v>129</v>
      </c>
      <c r="J10">
        <f>_xlfn.IFS(SUM(C10:E10)&lt;1,"",SUM(C10:E10)&gt;=1,SUM($C$6:E10))</f>
        <v>716</v>
      </c>
      <c r="K10">
        <f>_xlfn.IFS(COUNT(C10:E10)&lt;1,"",COUNT($C$6:E10)&gt;=1,COUNT($C$6:E10))</f>
        <v>6</v>
      </c>
      <c r="L10">
        <f>_xlfn.IFS(COUNT(C10:E10)&lt;1,"",AND(COUNT($C$6:E10)&lt;=9,$C$4&gt;1),$C$4,COUNT(C10:E10)&gt;=1,M10)</f>
        <v>129</v>
      </c>
      <c r="M10">
        <f>IF(COUNT($C$6:E10)&gt;=1,TRUNC(SUM($C$6:E10)/COUNT($C$6:E10)),0)</f>
        <v>119</v>
      </c>
      <c r="N10">
        <f>IF(COUNT($C$6:E10)&lt;=6,0,TRUNC((230-M9)*0.9))</f>
        <v>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105</v>
      </c>
      <c r="D11">
        <v>103</v>
      </c>
      <c r="E11">
        <v>133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341</v>
      </c>
      <c r="I11">
        <f t="shared" si="5"/>
        <v>113</v>
      </c>
      <c r="J11">
        <f>_xlfn.IFS(SUM(C11:E11)&lt;1,"",SUM(C11:E11)&gt;=1,SUM($C$6:E11))</f>
        <v>1057</v>
      </c>
      <c r="K11">
        <f>_xlfn.IFS(COUNT(C11:E11)&lt;1,"",COUNT($C$6:E11)&gt;=1,COUNT($C$6:E11))</f>
        <v>9</v>
      </c>
      <c r="L11">
        <f>_xlfn.IFS(COUNT(C11:E11)&lt;1,"",AND(COUNT($C$6:E11)&lt;=9,$C$4&gt;1),$C$4,COUNT(C11:E11)&gt;=1,M11)</f>
        <v>129</v>
      </c>
      <c r="M11">
        <f>IF(COUNT($C$6:E11)&gt;=1,TRUNC(SUM($C$6:E11)/COUNT($C$6:E11)),0)</f>
        <v>117</v>
      </c>
      <c r="N11">
        <f>IF(COUNT($C$6:E11)&lt;=6,0,TRUNC((230-M10)*0.9))</f>
        <v>99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163</v>
      </c>
      <c r="D12">
        <v>121</v>
      </c>
      <c r="E12">
        <v>123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407</v>
      </c>
      <c r="I12">
        <f t="shared" si="5"/>
        <v>135</v>
      </c>
      <c r="J12">
        <f>_xlfn.IFS(SUM(C12:E12)&lt;1,"",SUM(C12:E12)&gt;=1,SUM($C$6:E12))</f>
        <v>1464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122</v>
      </c>
      <c r="M12">
        <f>IF(COUNT($C$6:E12)&gt;=1,TRUNC(SUM($C$6:E12)/COUNT($C$6:E12)),0)</f>
        <v>122</v>
      </c>
      <c r="N12">
        <f>IF(COUNT($C$6:E12)&lt;=6,0,TRUNC((230-M11)*0.9))</f>
        <v>101</v>
      </c>
      <c r="O12">
        <f>_xlfn.IFS(SUM(C12:E12)&lt;1,"",COUNT($C$6:E12)&gt;9,TRUNC((230-M11)*(0.9)),COUNT($C$6:E12)&lt;=9,0)</f>
        <v>101</v>
      </c>
      <c r="P12">
        <f>_xlfn.IFS(SUM(C12:E12)&lt;1,"",COUNT($C$6:E12)&gt;9,N12*3+H12,COUNT($C$6:E12)&lt;=9,0)</f>
        <v>710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264</v>
      </c>
      <c r="W12">
        <f>IF(COUNT(C12:E12)&lt;1,0,IF(COUNT($C$6:E12)&gt;9,D12+N12,0))</f>
        <v>222</v>
      </c>
      <c r="X12">
        <f>IF(COUNT(C12:E12)&lt;1,0,IF(COUNT($C$6:E12)&gt;9,E12+N12,0))</f>
        <v>224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127</v>
      </c>
      <c r="D13">
        <v>114</v>
      </c>
      <c r="E13">
        <v>100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341</v>
      </c>
      <c r="I13">
        <f t="shared" si="5"/>
        <v>113</v>
      </c>
      <c r="J13">
        <f>_xlfn.IFS(SUM(C13:E13)&lt;1,"",SUM(C13:E13)&gt;=1,SUM($C$6:E13))</f>
        <v>1805</v>
      </c>
      <c r="K13">
        <f>_xlfn.IFS(COUNT(C13:E13)&lt;1,"",COUNT($C$6:E13)&gt;=1,COUNT($C$6:E13))</f>
        <v>15</v>
      </c>
      <c r="L13">
        <f>_xlfn.IFS(COUNT(C13:E13)&lt;1,"",AND(COUNT($C$6:E13)&lt;=9,$C$4&gt;1),$C$4,COUNT(C13:E13)&gt;=1,M13)</f>
        <v>120</v>
      </c>
      <c r="M13">
        <f>IF(COUNT($C$6:E13)&gt;=1,TRUNC(SUM($C$6:E13)/COUNT($C$6:E13)),0)</f>
        <v>120</v>
      </c>
      <c r="N13">
        <f>IF(COUNT($C$6:E13)&lt;=6,0,TRUNC((230-M12)*0.9))</f>
        <v>97</v>
      </c>
      <c r="O13">
        <f>_xlfn.IFS(SUM(C13:E13)&lt;1,"",COUNT($C$6:E13)&gt;9,TRUNC((230-M12)*(0.9)),COUNT($C$6:E13)&lt;=9,0)</f>
        <v>97</v>
      </c>
      <c r="P13">
        <f>_xlfn.IFS(SUM(C13:E13)&lt;1,"",COUNT($C$6:E13)&gt;9,N13*3+H13,COUNT($C$6:E13)&lt;=9,0)</f>
        <v>632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224</v>
      </c>
      <c r="W13">
        <f>IF(COUNT(C13:E13)&lt;1,0,IF(COUNT($C$6:E13)&gt;9,D13+N13,0))</f>
        <v>211</v>
      </c>
      <c r="X13">
        <f>IF(COUNT(C13:E13)&lt;1,0,IF(COUNT($C$6:E13)&gt;9,E13+N13,0))</f>
        <v>197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120</v>
      </c>
      <c r="N14">
        <f>IF(COUNT($C$6:E14)&lt;=6,0,TRUNC((230-M13)*0.9))</f>
        <v>99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133</v>
      </c>
      <c r="D15">
        <v>121</v>
      </c>
      <c r="E15">
        <v>186</v>
      </c>
      <c r="F15" t="str">
        <f>IF(COUNT(C15:E15)&lt;1," ",IF(AND(C15&gt;M14,D15&gt;M14,E15&gt;M14,COUNT($C$6:E14)&gt;=12),"*"," "))</f>
        <v>*</v>
      </c>
      <c r="G15" t="str">
        <f>IF(COUNT(C15:E15)&lt;1," ",IF(AND(C15&gt;M13,D15&gt;M13,E15&gt;M13,COUNT($C$6:E13)&gt;=12),"*"," "))</f>
        <v>*</v>
      </c>
      <c r="H15">
        <f t="shared" si="0"/>
        <v>440</v>
      </c>
      <c r="I15">
        <f t="shared" si="5"/>
        <v>146</v>
      </c>
      <c r="J15">
        <f>_xlfn.IFS(SUM(C15:E15)&lt;1,"",SUM(C15:E15)&gt;=1,SUM($C$6:E15))</f>
        <v>2245</v>
      </c>
      <c r="K15">
        <f>_xlfn.IFS(COUNT(C15:E15)&lt;1,"",COUNT($C$6:E15)&gt;=1,COUNT($C$6:E15))</f>
        <v>18</v>
      </c>
      <c r="L15">
        <f>_xlfn.IFS(COUNT(C15:E15)&lt;1,"",AND(COUNT($C$6:E15)&lt;=9,$C$4&gt;1),$C$4,COUNT(C15:E15)&gt;=1,M15)</f>
        <v>124</v>
      </c>
      <c r="M15">
        <f>IF(COUNT($C$6:E15)&gt;=1,TRUNC(SUM($C$6:E15)/COUNT($C$6:E15)),0)</f>
        <v>124</v>
      </c>
      <c r="N15">
        <f>IF(COUNT($C$6:E15)&lt;=6,0,TRUNC((230-M14)*0.9))</f>
        <v>99</v>
      </c>
      <c r="O15">
        <f>_xlfn.IFS(SUM(C15:E15)&lt;1,"",COUNT($C$6:E15)&gt;9,TRUNC((230-M14)*(0.9)),COUNT($C$6:E15)&lt;=9,0)</f>
        <v>99</v>
      </c>
      <c r="P15">
        <f>_xlfn.IFS(SUM(C15:E15)&lt;1,"",COUNT($C$6:E15)&gt;9,N15*3+H15,COUNT($C$6:E15)&lt;=9,0)</f>
        <v>737</v>
      </c>
      <c r="Q15" t="str">
        <f t="shared" si="1"/>
        <v xml:space="preserve"> </v>
      </c>
      <c r="R15">
        <f t="shared" si="2"/>
        <v>186</v>
      </c>
      <c r="S15">
        <f>IF(COUNT($C$6:E15)&gt;9,IF(P15=MAX($P$6:$P$35),P15," "),"")</f>
        <v>737</v>
      </c>
      <c r="T15">
        <f t="shared" si="3"/>
        <v>285</v>
      </c>
      <c r="V15">
        <f>IF(COUNT(C15:E15)&lt;1,0,IF(COUNT($C$6:E15)&gt;9,C15+N15,0))</f>
        <v>232</v>
      </c>
      <c r="W15">
        <f>IF(COUNT(C15:E15)&lt;1,0,IF(COUNT($C$6:E15)&gt;9,D15+N15,0))</f>
        <v>220</v>
      </c>
      <c r="X15">
        <f>IF(COUNT(C15:E15)&lt;1,0,IF(COUNT($C$6:E15)&gt;9,E15+N15,0))</f>
        <v>285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127</v>
      </c>
      <c r="D16">
        <v>161</v>
      </c>
      <c r="E16">
        <v>125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413</v>
      </c>
      <c r="I16">
        <f t="shared" si="5"/>
        <v>137</v>
      </c>
      <c r="J16">
        <f>_xlfn.IFS(SUM(C16:E16)&lt;1,"",SUM(C16:E16)&gt;=1,SUM($C$6:E16))</f>
        <v>2658</v>
      </c>
      <c r="K16">
        <f>_xlfn.IFS(COUNT(C16:E16)&lt;1,"",COUNT($C$6:E16)&gt;=1,COUNT($C$6:E16))</f>
        <v>21</v>
      </c>
      <c r="L16">
        <f>_xlfn.IFS(COUNT(C16:E16)&lt;1,"",AND(COUNT($C$6:E16)&lt;=9,$C$4&gt;1),$C$4,COUNT(C16:E16)&gt;=1,M16)</f>
        <v>126</v>
      </c>
      <c r="M16">
        <f>IF(COUNT($C$6:E16)&gt;=1,TRUNC(SUM($C$6:E16)/COUNT($C$6:E16)),0)</f>
        <v>126</v>
      </c>
      <c r="N16">
        <f>IF(COUNT($C$6:E16)&lt;=6,0,TRUNC((230-M15)*0.9))</f>
        <v>95</v>
      </c>
      <c r="O16">
        <f>_xlfn.IFS(SUM(C16:E16)&lt;1,"",COUNT($C$6:E16)&gt;9,TRUNC((230-M15)*(0.9)),COUNT($C$6:E16)&lt;=9,0)</f>
        <v>95</v>
      </c>
      <c r="P16">
        <f>_xlfn.IFS(SUM(C16:E16)&lt;1,"",COUNT($C$6:E16)&gt;9,N16*3+H16,COUNT($C$6:E16)&lt;=9,0)</f>
        <v>698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222</v>
      </c>
      <c r="W16">
        <f>IF(COUNT(C16:E16)&lt;1,0,IF(COUNT($C$6:E16)&gt;9,D16+N16,0))</f>
        <v>256</v>
      </c>
      <c r="X16">
        <f>IF(COUNT(C16:E16)&lt;1,0,IF(COUNT($C$6:E16)&gt;9,E16+N16,0))</f>
        <v>220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111</v>
      </c>
      <c r="D17">
        <v>154</v>
      </c>
      <c r="E17">
        <v>142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407</v>
      </c>
      <c r="I17">
        <f t="shared" si="5"/>
        <v>135</v>
      </c>
      <c r="J17">
        <f>_xlfn.IFS(SUM(C17:E17)&lt;1,"",SUM(C17:E17)&gt;=1,SUM($C$6:E17))</f>
        <v>3065</v>
      </c>
      <c r="K17">
        <f>_xlfn.IFS(COUNT(C17:E17)&lt;1,"",COUNT($C$6:E17)&gt;=1,COUNT($C$6:E17))</f>
        <v>24</v>
      </c>
      <c r="L17">
        <f>_xlfn.IFS(COUNT(C17:E17)&lt;1,"",AND(COUNT($C$6:E17)&lt;=9,$C$4&gt;1),$C$4,COUNT(C17:E17)&gt;=1,M17)</f>
        <v>127</v>
      </c>
      <c r="M17">
        <f>IF(COUNT($C$6:E17)&gt;=1,TRUNC(SUM($C$6:E17)/COUNT($C$6:E17)),0)</f>
        <v>127</v>
      </c>
      <c r="N17">
        <f>IF(COUNT($C$6:E17)&lt;=6,0,TRUNC((230-M16)*0.9))</f>
        <v>93</v>
      </c>
      <c r="O17">
        <f>_xlfn.IFS(SUM(C17:E17)&lt;1,"",COUNT($C$6:E17)&gt;9,TRUNC((230-M16)*(0.9)),COUNT($C$6:E17)&lt;=9,0)</f>
        <v>93</v>
      </c>
      <c r="P17">
        <f>_xlfn.IFS(SUM(C17:E17)&lt;1,"",COUNT($C$6:E17)&gt;9,N17*3+H17,COUNT($C$6:E17)&lt;=9,0)</f>
        <v>686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204</v>
      </c>
      <c r="W17">
        <f>IF(COUNT(C17:E17)&lt;1,0,IF(COUNT($C$6:E17)&gt;9,D17+N17,0))</f>
        <v>247</v>
      </c>
      <c r="X17">
        <f>IF(COUNT(C17:E17)&lt;1,0,IF(COUNT($C$6:E17)&gt;9,E17+N17,0))</f>
        <v>235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155</v>
      </c>
      <c r="D18">
        <v>117</v>
      </c>
      <c r="E18">
        <v>145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417</v>
      </c>
      <c r="I18">
        <f t="shared" si="5"/>
        <v>139</v>
      </c>
      <c r="J18">
        <f>_xlfn.IFS(SUM(C18:E18)&lt;1,"",SUM(C18:E18)&gt;=1,SUM($C$6:E18))</f>
        <v>3482</v>
      </c>
      <c r="K18">
        <f>_xlfn.IFS(COUNT(C18:E18)&lt;1,"",COUNT($C$6:E18)&gt;=1,COUNT($C$6:E18))</f>
        <v>27</v>
      </c>
      <c r="L18">
        <f>_xlfn.IFS(COUNT(C18:E18)&lt;1,"",AND(COUNT($C$6:E18)&lt;=9,$C$4&gt;1),$C$4,COUNT(C18:E18)&gt;=1,M18)</f>
        <v>128</v>
      </c>
      <c r="M18">
        <f>IF(COUNT($C$6:E18)&gt;=1,TRUNC(SUM($C$6:E18)/COUNT($C$6:E18)),0)</f>
        <v>128</v>
      </c>
      <c r="N18">
        <f>IF(COUNT($C$6:E18)&lt;=6,0,TRUNC((230-M17)*0.9))</f>
        <v>92</v>
      </c>
      <c r="O18">
        <f>_xlfn.IFS(SUM(C18:E18)&lt;1,"",COUNT($C$6:E18)&gt;9,TRUNC((230-M17)*(0.9)),COUNT($C$6:E18)&lt;=9,0)</f>
        <v>92</v>
      </c>
      <c r="P18">
        <f>_xlfn.IFS(SUM(C18:E18)&lt;1,"",COUNT($C$6:E18)&gt;9,N18*3+H18,COUNT($C$6:E18)&lt;=9,0)</f>
        <v>693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247</v>
      </c>
      <c r="W18">
        <f>IF(COUNT(C18:E18)&lt;1,0,IF(COUNT($C$6:E18)&gt;9,D18+N18,0))</f>
        <v>209</v>
      </c>
      <c r="X18">
        <f>IF(COUNT(C18:E18)&lt;1,0,IF(COUNT($C$6:E18)&gt;9,E18+N18,0))</f>
        <v>237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 t="str">
        <f t="shared" si="0"/>
        <v xml:space="preserve"> </v>
      </c>
      <c r="I19" t="str">
        <f t="shared" si="5"/>
        <v xml:space="preserve"> </v>
      </c>
      <c r="J19" t="str">
        <f>_xlfn.IFS(SUM(C19:E19)&lt;1,"",SUM(C19:E19)&gt;=1,SUM($C$6:E19))</f>
        <v/>
      </c>
      <c r="K19" t="str">
        <f>_xlfn.IFS(COUNT(C19:E19)&lt;1,"",COUNT($C$6:E19)&gt;=1,COUNT($C$6:E19))</f>
        <v/>
      </c>
      <c r="L19" t="str">
        <f>_xlfn.IFS(COUNT(C19:E19)&lt;1,"",AND(COUNT($C$6:E19)&lt;=9,$C$4&gt;1),$C$4,COUNT(C19:E19)&gt;=1,M19)</f>
        <v/>
      </c>
      <c r="M19">
        <f>IF(COUNT($C$6:E19)&gt;=1,TRUNC(SUM($C$6:E19)/COUNT($C$6:E19)),0)</f>
        <v>128</v>
      </c>
      <c r="N19">
        <f>IF(COUNT($C$6:E19)&lt;=6,0,TRUNC((230-M18)*0.9))</f>
        <v>91</v>
      </c>
      <c r="O19" t="str">
        <f>_xlfn.IFS(SUM(C19:E19)&lt;1,"",COUNT($C$6:E19)&gt;9,TRUNC((230-M18)*(0.9)),COUNT($C$6:E19)&lt;=9,0)</f>
        <v/>
      </c>
      <c r="P19" t="str">
        <f>_xlfn.IFS(SUM(C19:E19)&lt;1,"",COUNT($C$6:E19)&gt;9,N19*3+H19,COUNT($C$6:E19)&lt;=9,0)</f>
        <v/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0</v>
      </c>
      <c r="W19">
        <f>IF(COUNT(C19:E19)&lt;1,0,IF(COUNT($C$6:E19)&gt;9,D19+N19,0))</f>
        <v>0</v>
      </c>
      <c r="X19">
        <f>IF(COUNT(C19:E19)&lt;1,0,IF(COUNT($C$6:E19)&gt;9,E19+N19,0))</f>
        <v>0</v>
      </c>
      <c r="AA19">
        <f t="shared" si="4"/>
        <v>1</v>
      </c>
      <c r="AB19">
        <f t="shared" si="6"/>
        <v>0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133</v>
      </c>
      <c r="D20">
        <v>113</v>
      </c>
      <c r="E20">
        <v>140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386</v>
      </c>
      <c r="I20">
        <f t="shared" si="5"/>
        <v>128</v>
      </c>
      <c r="J20">
        <f>_xlfn.IFS(SUM(C20:E20)&lt;1,"",SUM(C20:E20)&gt;=1,SUM($C$6:E20))</f>
        <v>3868</v>
      </c>
      <c r="K20">
        <f>_xlfn.IFS(COUNT(C20:E20)&lt;1,"",COUNT($C$6:E20)&gt;=1,COUNT($C$6:E20))</f>
        <v>30</v>
      </c>
      <c r="L20">
        <f>_xlfn.IFS(COUNT(C20:E20)&lt;1,"",AND(COUNT($C$6:E20)&lt;=9,$C$4&gt;1),$C$4,COUNT(C20:E20)&gt;=1,M20)</f>
        <v>128</v>
      </c>
      <c r="M20">
        <f>IF(COUNT($C$6:E20)&gt;=1,TRUNC(SUM($C$6:E20)/COUNT($C$6:E20)),0)</f>
        <v>128</v>
      </c>
      <c r="N20">
        <f>IF(COUNT($C$6:E20)&lt;=6,0,TRUNC((230-M19)*0.9))</f>
        <v>91</v>
      </c>
      <c r="O20">
        <f>_xlfn.IFS(SUM(C20:E20)&lt;1,"",COUNT($C$6:E20)&gt;9,TRUNC((230-M19)*(0.9)),COUNT($C$6:E20)&lt;=9,0)</f>
        <v>91</v>
      </c>
      <c r="P20">
        <f>_xlfn.IFS(SUM(C20:E20)&lt;1,"",COUNT($C$6:E20)&gt;9,N20*3+H20,COUNT($C$6:E20)&lt;=9,0)</f>
        <v>659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224</v>
      </c>
      <c r="W20">
        <f>IF(COUNT(C20:E20)&lt;1,0,IF(COUNT($C$6:E20)&gt;9,D20+N20,0))</f>
        <v>204</v>
      </c>
      <c r="X20">
        <f>IF(COUNT(C20:E20)&lt;1,0,IF(COUNT($C$6:E20)&gt;9,E20+N20,0))</f>
        <v>231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115</v>
      </c>
      <c r="D21">
        <v>119</v>
      </c>
      <c r="E21">
        <v>93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327</v>
      </c>
      <c r="I21">
        <f t="shared" si="5"/>
        <v>109</v>
      </c>
      <c r="J21">
        <f>_xlfn.IFS(SUM(C21:E21)&lt;1,"",SUM(C21:E21)&gt;=1,SUM($C$6:E21))</f>
        <v>4195</v>
      </c>
      <c r="K21">
        <f>_xlfn.IFS(COUNT(C21:E21)&lt;1,"",COUNT($C$6:E21)&gt;=1,COUNT($C$6:E21))</f>
        <v>33</v>
      </c>
      <c r="L21">
        <f>_xlfn.IFS(COUNT(C21:E21)&lt;1,"",AND(COUNT($C$6:E21)&lt;=9,$C$4&gt;1),$C$4,COUNT(C21:E21)&gt;=1,M21)</f>
        <v>127</v>
      </c>
      <c r="M21">
        <f>IF(COUNT($C$6:E21)&gt;=1,TRUNC(SUM($C$6:E21)/COUNT($C$6:E21)),0)</f>
        <v>127</v>
      </c>
      <c r="N21">
        <f>IF(COUNT($C$6:E21)&lt;=6,0,TRUNC((230-M20)*0.9))</f>
        <v>91</v>
      </c>
      <c r="O21">
        <f>_xlfn.IFS(SUM(C21:E21)&lt;1,"",COUNT($C$6:E21)&gt;9,TRUNC((230-M20)*(0.9)),COUNT($C$6:E21)&lt;=9,0)</f>
        <v>91</v>
      </c>
      <c r="P21">
        <f>_xlfn.IFS(SUM(C21:E21)&lt;1,"",COUNT($C$6:E21)&gt;9,N21*3+H21,COUNT($C$6:E21)&lt;=9,0)</f>
        <v>600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206</v>
      </c>
      <c r="W21">
        <f>IF(COUNT(C21:E21)&lt;1,0,IF(COUNT($C$6:E21)&gt;9,D21+N21,0))</f>
        <v>210</v>
      </c>
      <c r="X21">
        <f>IF(COUNT(C21:E21)&lt;1,0,IF(COUNT($C$6:E21)&gt;9,E21+N21,0))</f>
        <v>184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97</v>
      </c>
      <c r="D22">
        <v>121</v>
      </c>
      <c r="E22">
        <v>114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332</v>
      </c>
      <c r="I22">
        <f t="shared" si="5"/>
        <v>110</v>
      </c>
      <c r="J22">
        <f>_xlfn.IFS(SUM(C22:E22)&lt;1,"",SUM(C22:E22)&gt;=1,SUM($C$6:E22))</f>
        <v>4527</v>
      </c>
      <c r="K22">
        <f>_xlfn.IFS(COUNT(C22:E22)&lt;1,"",COUNT($C$6:E22)&gt;=1,COUNT($C$6:E22))</f>
        <v>36</v>
      </c>
      <c r="L22">
        <f>_xlfn.IFS(COUNT(C22:E22)&lt;1,"",AND(COUNT($C$6:E22)&lt;=9,$C$4&gt;1),$C$4,COUNT(C22:E22)&gt;=1,M22)</f>
        <v>125</v>
      </c>
      <c r="M22">
        <f>IF(COUNT($C$6:E22)&gt;=1,TRUNC(SUM($C$6:E22)/COUNT($C$6:E22)),0)</f>
        <v>125</v>
      </c>
      <c r="N22">
        <f>IF(COUNT($C$6:E22)&lt;=6,0,TRUNC((230-M21)*0.9))</f>
        <v>92</v>
      </c>
      <c r="O22">
        <f>_xlfn.IFS(SUM(C22:E22)&lt;1,"",COUNT($C$6:E22)&gt;9,TRUNC((230-M21)*(0.9)),COUNT($C$6:E22)&lt;=9,0)</f>
        <v>92</v>
      </c>
      <c r="P22">
        <f>_xlfn.IFS(SUM(C22:E22)&lt;1,"",COUNT($C$6:E22)&gt;9,N22*3+H22,COUNT($C$6:E22)&lt;=9,0)</f>
        <v>608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189</v>
      </c>
      <c r="W22">
        <f>IF(COUNT(C22:E22)&lt;1,0,IF(COUNT($C$6:E22)&gt;9,D22+N22,0))</f>
        <v>213</v>
      </c>
      <c r="X22">
        <f>IF(COUNT(C22:E22)&lt;1,0,IF(COUNT($C$6:E22)&gt;9,E22+N22,0))</f>
        <v>206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177</v>
      </c>
      <c r="D23">
        <v>148</v>
      </c>
      <c r="E23">
        <v>115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440</v>
      </c>
      <c r="I23">
        <f t="shared" si="5"/>
        <v>146</v>
      </c>
      <c r="J23">
        <f>_xlfn.IFS(SUM(C23:E23)&lt;1,"",SUM(C23:E23)&gt;=1,SUM($C$6:E23))</f>
        <v>4967</v>
      </c>
      <c r="K23">
        <f>_xlfn.IFS(COUNT(C23:E23)&lt;1,"",COUNT($C$6:E23)&gt;=1,COUNT($C$6:E23))</f>
        <v>39</v>
      </c>
      <c r="L23">
        <f>_xlfn.IFS(COUNT(C23:E23)&lt;1,"",AND(COUNT($C$6:E23)&lt;=9,$C$4&gt;1),$C$4,COUNT(C23:E23)&gt;=1,M23)</f>
        <v>127</v>
      </c>
      <c r="M23">
        <f>IF(COUNT($C$6:E23)&gt;=1,TRUNC(SUM($C$6:E23)/COUNT($C$6:E23)),0)</f>
        <v>127</v>
      </c>
      <c r="N23">
        <f>IF(COUNT($C$6:E23)&lt;=6,0,TRUNC((230-M22)*0.9))</f>
        <v>94</v>
      </c>
      <c r="O23">
        <f>_xlfn.IFS(SUM(C23:E23)&lt;1,"",COUNT($C$6:E23)&gt;9,TRUNC((230-M22)*(0.9)),COUNT($C$6:E23)&lt;=9,0)</f>
        <v>94</v>
      </c>
      <c r="P23">
        <f>_xlfn.IFS(SUM(C23:E23)&lt;1,"",COUNT($C$6:E23)&gt;9,N23*3+H23,COUNT($C$6:E23)&lt;=9,0)</f>
        <v>722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271</v>
      </c>
      <c r="W23">
        <f>IF(COUNT(C23:E23)&lt;1,0,IF(COUNT($C$6:E23)&gt;9,D23+N23,0))</f>
        <v>242</v>
      </c>
      <c r="X23">
        <f>IF(COUNT(C23:E23)&lt;1,0,IF(COUNT($C$6:E23)&gt;9,E23+N23,0))</f>
        <v>209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107</v>
      </c>
      <c r="D24">
        <v>130</v>
      </c>
      <c r="E24">
        <v>118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355</v>
      </c>
      <c r="I24">
        <f t="shared" si="5"/>
        <v>118</v>
      </c>
      <c r="J24">
        <f>_xlfn.IFS(SUM(C24:E24)&lt;1,"",SUM(C24:E24)&gt;=1,SUM($C$6:E24))</f>
        <v>5322</v>
      </c>
      <c r="K24">
        <f>_xlfn.IFS(COUNT(C24:E24)&lt;1,"",COUNT($C$6:E24)&gt;=1,COUNT($C$6:E24))</f>
        <v>42</v>
      </c>
      <c r="L24">
        <f>_xlfn.IFS(COUNT(C24:E24)&lt;1,"",AND(COUNT($C$6:E24)&lt;=9,$C$4&gt;1),$C$4,COUNT(C24:E24)&gt;=1,M24)</f>
        <v>126</v>
      </c>
      <c r="M24">
        <f>IF(COUNT($C$6:E24)&gt;=1,TRUNC(SUM($C$6:E24)/COUNT($C$6:E24)),0)</f>
        <v>126</v>
      </c>
      <c r="N24">
        <f>IF(COUNT($C$6:E24)&lt;=6,0,TRUNC((230-M23)*0.9))</f>
        <v>92</v>
      </c>
      <c r="O24">
        <f>_xlfn.IFS(SUM(C24:E24)&lt;1,"",COUNT($C$6:E24)&gt;9,TRUNC((230-M23)*(0.9)),COUNT($C$6:E24)&lt;=9,0)</f>
        <v>92</v>
      </c>
      <c r="P24">
        <f>_xlfn.IFS(SUM(C24:E24)&lt;1,"",COUNT($C$6:E24)&gt;9,N24*3+H24,COUNT($C$6:E24)&lt;=9,0)</f>
        <v>631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199</v>
      </c>
      <c r="W24">
        <f>IF(COUNT(C24:E24)&lt;1,0,IF(COUNT($C$6:E24)&gt;9,D24+N24,0))</f>
        <v>222</v>
      </c>
      <c r="X24">
        <f>IF(COUNT(C24:E24)&lt;1,0,IF(COUNT($C$6:E24)&gt;9,E24+N24,0))</f>
        <v>210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134</v>
      </c>
      <c r="D25">
        <v>140</v>
      </c>
      <c r="E25">
        <v>111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385</v>
      </c>
      <c r="I25">
        <f t="shared" si="5"/>
        <v>128</v>
      </c>
      <c r="J25">
        <f>_xlfn.IFS(SUM(C25:E25)&lt;1,"",SUM(C25:E25)&gt;=1,SUM($C$6:E25))</f>
        <v>5707</v>
      </c>
      <c r="K25">
        <f>_xlfn.IFS(COUNT(C25:E25)&lt;1,"",COUNT($C$6:E25)&gt;=1,COUNT($C$6:E25))</f>
        <v>45</v>
      </c>
      <c r="L25">
        <f>_xlfn.IFS(COUNT(C25:E25)&lt;1,"",AND(COUNT($C$6:E25)&lt;=9,$C$4&gt;1),$C$4,COUNT(C25:E25)&gt;=1,M25)</f>
        <v>126</v>
      </c>
      <c r="M25">
        <f>IF(COUNT($C$6:E25)&gt;=1,TRUNC(SUM($C$6:E25)/COUNT($C$6:E25)),0)</f>
        <v>126</v>
      </c>
      <c r="N25">
        <f>IF(COUNT($C$6:E25)&lt;=6,0,TRUNC((230-M24)*0.9))</f>
        <v>93</v>
      </c>
      <c r="O25">
        <f>_xlfn.IFS(SUM(C25:E25)&lt;1,"",COUNT($C$6:E25)&gt;9,TRUNC((230-M24)*(0.9)),COUNT($C$6:E25)&lt;=9,0)</f>
        <v>93</v>
      </c>
      <c r="P25">
        <f>_xlfn.IFS(SUM(C25:E25)&lt;1,"",COUNT($C$6:E25)&gt;9,N25*3+H25,COUNT($C$6:E25)&lt;=9,0)</f>
        <v>664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227</v>
      </c>
      <c r="W25">
        <f>IF(COUNT(C25:E25)&lt;1,0,IF(COUNT($C$6:E25)&gt;9,D25+N25,0))</f>
        <v>233</v>
      </c>
      <c r="X25">
        <f>IF(COUNT(C25:E25)&lt;1,0,IF(COUNT($C$6:E25)&gt;9,E25+N25,0))</f>
        <v>204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185</v>
      </c>
      <c r="D26">
        <v>123</v>
      </c>
      <c r="E26">
        <v>135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443</v>
      </c>
      <c r="I26">
        <f t="shared" si="5"/>
        <v>147</v>
      </c>
      <c r="J26">
        <f>_xlfn.IFS(SUM(C26:E26)&lt;1,"",SUM(C26:E26)&gt;=1,SUM($C$6:E26))</f>
        <v>6150</v>
      </c>
      <c r="K26">
        <f>_xlfn.IFS(COUNT(C26:E26)&lt;1,"",COUNT($C$6:E26)&gt;=1,COUNT($C$6:E26))</f>
        <v>48</v>
      </c>
      <c r="L26">
        <f>_xlfn.IFS(COUNT(C26:E26)&lt;1,"",AND(COUNT($C$6:E26)&lt;=9,$C$4&gt;1),$C$4,COUNT(C26:E26)&gt;=1,M26)</f>
        <v>128</v>
      </c>
      <c r="M26">
        <f>IF(COUNT($C$6:E26)&gt;=1,TRUNC(SUM($C$6:E26)/COUNT($C$6:E26)),0)</f>
        <v>128</v>
      </c>
      <c r="N26">
        <f>IF(COUNT($C$6:E26)&lt;=6,0,TRUNC((230-M25)*0.9))</f>
        <v>93</v>
      </c>
      <c r="O26">
        <f>_xlfn.IFS(SUM(C26:E26)&lt;1,"",COUNT($C$6:E26)&gt;9,TRUNC((230-M25)*(0.9)),COUNT($C$6:E26)&lt;=9,0)</f>
        <v>93</v>
      </c>
      <c r="P26">
        <f>_xlfn.IFS(SUM(C26:E26)&lt;1,"",COUNT($C$6:E26)&gt;9,N26*3+H26,COUNT($C$6:E26)&lt;=9,0)</f>
        <v>722</v>
      </c>
      <c r="Q26">
        <f t="shared" si="1"/>
        <v>443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278</v>
      </c>
      <c r="W26">
        <f>IF(COUNT(C26:E26)&lt;1,0,IF(COUNT($C$6:E26)&gt;9,D26+N26,0))</f>
        <v>216</v>
      </c>
      <c r="X26">
        <f>IF(COUNT(C26:E26)&lt;1,0,IF(COUNT($C$6:E26)&gt;9,E26+N26,0))</f>
        <v>228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153</v>
      </c>
      <c r="D27">
        <v>116</v>
      </c>
      <c r="E27">
        <v>144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413</v>
      </c>
      <c r="I27">
        <f t="shared" si="5"/>
        <v>137</v>
      </c>
      <c r="J27">
        <f>_xlfn.IFS(SUM(C27:E27)&lt;1,"",SUM(C27:E27)&gt;=1,SUM($C$6:E27))</f>
        <v>6563</v>
      </c>
      <c r="K27">
        <f>_xlfn.IFS(COUNT(C27:E27)&lt;1,"",COUNT($C$6:E27)&gt;=1,COUNT($C$6:E27))</f>
        <v>51</v>
      </c>
      <c r="L27">
        <f>_xlfn.IFS(COUNT(C27:E27)&lt;1,"",AND(COUNT($C$6:E27)&lt;=9,$C$4&gt;1),$C$4,COUNT(C27:E27)&gt;=1,M27)</f>
        <v>128</v>
      </c>
      <c r="M27">
        <f>IF(COUNT($C$6:E27)&gt;=1,TRUNC(SUM($C$6:E27)/COUNT($C$6:E27)),0)</f>
        <v>128</v>
      </c>
      <c r="N27">
        <f>IF(COUNT($C$6:E27)&lt;=6,0,TRUNC((230-M26)*0.9))</f>
        <v>91</v>
      </c>
      <c r="O27">
        <f>_xlfn.IFS(SUM(C27:E27)&lt;1,"",COUNT($C$6:E27)&gt;9,TRUNC((230-M26)*(0.9)),COUNT($C$6:E27)&lt;=9,0)</f>
        <v>91</v>
      </c>
      <c r="P27">
        <f>_xlfn.IFS(SUM(C27:E27)&lt;1,"",COUNT($C$6:E27)&gt;9,N27*3+H27,COUNT($C$6:E27)&lt;=9,0)</f>
        <v>686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244</v>
      </c>
      <c r="W27">
        <f>IF(COUNT(C27:E27)&lt;1,0,IF(COUNT($C$6:E27)&gt;9,D27+N27,0))</f>
        <v>207</v>
      </c>
      <c r="X27">
        <f>IF(COUNT(C27:E27)&lt;1,0,IF(COUNT($C$6:E27)&gt;9,E27+N27,0))</f>
        <v>235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131</v>
      </c>
      <c r="D28">
        <v>121</v>
      </c>
      <c r="E28">
        <v>132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384</v>
      </c>
      <c r="I28">
        <f t="shared" si="5"/>
        <v>128</v>
      </c>
      <c r="J28">
        <f>_xlfn.IFS(SUM(C28:E28)&lt;1,"",SUM(C28:E28)&gt;=1,SUM($C$6:E28))</f>
        <v>6947</v>
      </c>
      <c r="K28">
        <f>_xlfn.IFS(COUNT(C28:E28)&lt;1,"",COUNT($C$6:E28)&gt;=1,COUNT($C$6:E28))</f>
        <v>54</v>
      </c>
      <c r="L28">
        <f>_xlfn.IFS(COUNT(C28:E28)&lt;1,"",AND(COUNT($C$6:E28)&lt;=9,$C$4&gt;1),$C$4,COUNT(C28:E28)&gt;=1,M28)</f>
        <v>128</v>
      </c>
      <c r="M28">
        <f>IF(COUNT($C$6:E28)&gt;=1,TRUNC(SUM($C$6:E28)/COUNT($C$6:E28)),0)</f>
        <v>128</v>
      </c>
      <c r="N28">
        <f>IF(COUNT($C$6:E28)&lt;=6,0,TRUNC((230-M27)*0.9))</f>
        <v>91</v>
      </c>
      <c r="O28">
        <f>_xlfn.IFS(SUM(C28:E28)&lt;1,"",COUNT($C$6:E28)&gt;9,TRUNC((230-M27)*(0.9)),COUNT($C$6:E28)&lt;=9,0)</f>
        <v>91</v>
      </c>
      <c r="P28">
        <f>_xlfn.IFS(SUM(C28:E28)&lt;1,"",COUNT($C$6:E28)&gt;9,N28*3+H28,COUNT($C$6:E28)&lt;=9,0)</f>
        <v>657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222</v>
      </c>
      <c r="W28">
        <f>IF(COUNT(C28:E28)&lt;1,0,IF(COUNT($C$6:E28)&gt;9,D28+N28,0))</f>
        <v>212</v>
      </c>
      <c r="X28">
        <f>IF(COUNT(C28:E28)&lt;1,0,IF(COUNT($C$6:E28)&gt;9,E28+N28,0))</f>
        <v>223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137</v>
      </c>
      <c r="D29">
        <v>137</v>
      </c>
      <c r="E29">
        <v>143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417</v>
      </c>
      <c r="I29">
        <f t="shared" si="5"/>
        <v>139</v>
      </c>
      <c r="J29">
        <f>_xlfn.IFS(SUM(C29:E29)&lt;1,"",SUM(C29:E29)&gt;=1,SUM($C$6:E29))</f>
        <v>7364</v>
      </c>
      <c r="K29">
        <f>_xlfn.IFS(COUNT(C29:E29)&lt;1,"",COUNT($C$6:E29)&gt;=1,COUNT($C$6:E29))</f>
        <v>57</v>
      </c>
      <c r="L29">
        <f>_xlfn.IFS(COUNT(C29:E29)&lt;1,"",AND(COUNT($C$6:E29)&lt;=9,$C$4&gt;1),$C$4,COUNT(C29:E29)&gt;=1,M29)</f>
        <v>129</v>
      </c>
      <c r="M29">
        <f>IF(COUNT($C$6:E29)&gt;=1,TRUNC(SUM($C$6:E29)/COUNT($C$6:E29)),0)</f>
        <v>129</v>
      </c>
      <c r="N29">
        <f>IF(COUNT($C$6:E29)&lt;=6,0,TRUNC((230-M28)*0.9))</f>
        <v>91</v>
      </c>
      <c r="O29">
        <f>_xlfn.IFS(SUM(C29:E29)&lt;1,"",COUNT($C$6:E29)&gt;9,TRUNC((230-M28)*(0.9)),COUNT($C$6:E29)&lt;=9,0)</f>
        <v>91</v>
      </c>
      <c r="P29">
        <f>_xlfn.IFS(SUM(C29:E29)&lt;1,"",COUNT($C$6:E29)&gt;9,N29*3+H29,COUNT($C$6:E29)&lt;=9,0)</f>
        <v>690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228</v>
      </c>
      <c r="W29">
        <f>IF(COUNT(C29:E29)&lt;1,0,IF(COUNT($C$6:E29)&gt;9,D29+N29,0))</f>
        <v>228</v>
      </c>
      <c r="X29">
        <f>IF(COUNT(C29:E29)&lt;1,0,IF(COUNT($C$6:E29)&gt;9,E29+N29,0))</f>
        <v>234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125</v>
      </c>
      <c r="D30">
        <v>164</v>
      </c>
      <c r="E30">
        <v>120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409</v>
      </c>
      <c r="I30">
        <f t="shared" si="5"/>
        <v>136</v>
      </c>
      <c r="J30">
        <f>_xlfn.IFS(SUM(C30:E30)&lt;1,"",SUM(C30:E30)&gt;=1,SUM($C$6:E30))</f>
        <v>7773</v>
      </c>
      <c r="K30">
        <f>_xlfn.IFS(COUNT(C30:E30)&lt;1,"",COUNT($C$6:E30)&gt;=1,COUNT($C$6:E30))</f>
        <v>60</v>
      </c>
      <c r="L30">
        <f>_xlfn.IFS(COUNT(C30:E30)&lt;1,"",AND(COUNT($C$6:E30)&lt;=9,$C$4&gt;1),$C$4,COUNT(C30:E30)&gt;=1,M30)</f>
        <v>129</v>
      </c>
      <c r="M30">
        <f>IF(COUNT($C$6:E30)&gt;=1,TRUNC(SUM($C$6:E30)/COUNT($C$6:E30)),0)</f>
        <v>129</v>
      </c>
      <c r="N30">
        <f>IF(COUNT($C$6:E30)&lt;=6,0,TRUNC((230-M29)*0.9))</f>
        <v>90</v>
      </c>
      <c r="O30">
        <f>_xlfn.IFS(SUM(C30:E30)&lt;1,"",COUNT($C$6:E30)&gt;9,TRUNC((230-M29)*(0.9)),COUNT($C$6:E30)&lt;=9,0)</f>
        <v>90</v>
      </c>
      <c r="P30">
        <f>_xlfn.IFS(SUM(C30:E30)&lt;1,"",COUNT($C$6:E30)&gt;9,N30*3+H30,COUNT($C$6:E30)&lt;=9,0)</f>
        <v>679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215</v>
      </c>
      <c r="W30">
        <f>IF(COUNT(C30:E30)&lt;1,0,IF(COUNT($C$6:E30)&gt;9,D30+N30,0))</f>
        <v>254</v>
      </c>
      <c r="X30">
        <f>IF(COUNT(C30:E30)&lt;1,0,IF(COUNT($C$6:E30)&gt;9,E30+N30,0))</f>
        <v>210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124</v>
      </c>
      <c r="D31">
        <v>126</v>
      </c>
      <c r="E31">
        <v>152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402</v>
      </c>
      <c r="I31">
        <f t="shared" si="5"/>
        <v>134</v>
      </c>
      <c r="J31">
        <f>_xlfn.IFS(SUM(C31:E31)&lt;1,"",SUM(C31:E31)&gt;=1,SUM($C$6:E31))</f>
        <v>8175</v>
      </c>
      <c r="K31">
        <f>_xlfn.IFS(COUNT(C31:E31)&lt;1,"",COUNT($C$6:E31)&gt;=1,COUNT($C$6:E31))</f>
        <v>63</v>
      </c>
      <c r="L31">
        <f>_xlfn.IFS(COUNT(C31:E31)&lt;1,"",AND(COUNT($C$6:E31)&lt;=9,$C$4&gt;1),$C$4,COUNT(C31:E31)&gt;=1,M31)</f>
        <v>129</v>
      </c>
      <c r="M31">
        <f>IF(COUNT($C$6:E31)&gt;=1,TRUNC(SUM($C$6:E31)/COUNT($C$6:E31)),0)</f>
        <v>129</v>
      </c>
      <c r="N31">
        <f>IF(COUNT($C$6:E31)&lt;=6,0,TRUNC((230-M30)*0.9))</f>
        <v>90</v>
      </c>
      <c r="O31">
        <f>_xlfn.IFS(SUM(C31:E31)&lt;1,"",COUNT($C$6:E31)&gt;9,TRUNC((230-M30)*(0.9)),COUNT($C$6:E31)&lt;=9,0)</f>
        <v>90</v>
      </c>
      <c r="P31">
        <f>_xlfn.IFS(SUM(C31:E31)&lt;1,"",COUNT($C$6:E31)&gt;9,N31*3+H31,COUNT($C$6:E31)&lt;=9,0)</f>
        <v>672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214</v>
      </c>
      <c r="W31">
        <f>IF(COUNT(C31:E31)&lt;1,0,IF(COUNT($C$6:E31)&gt;9,D31+N31,0))</f>
        <v>216</v>
      </c>
      <c r="X31">
        <f>IF(COUNT(C31:E31)&lt;1,0,IF(COUNT($C$6:E31)&gt;9,E31+N31,0))</f>
        <v>242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136</v>
      </c>
      <c r="D32">
        <v>120</v>
      </c>
      <c r="E32">
        <v>154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410</v>
      </c>
      <c r="I32">
        <f t="shared" si="5"/>
        <v>136</v>
      </c>
      <c r="J32">
        <f>_xlfn.IFS(SUM(C32:E32)&lt;1,"",SUM(C32:E32)&gt;=1,SUM($C$6:E32))</f>
        <v>8585</v>
      </c>
      <c r="K32">
        <f>_xlfn.IFS(COUNT(C32:E32)&lt;1,"",COUNT($C$6:E32)&gt;=1,COUNT($C$6:E32))</f>
        <v>66</v>
      </c>
      <c r="L32">
        <f>_xlfn.IFS(COUNT(C32:E32)&lt;1,"",AND(COUNT($C$6:E32)&lt;=9,$C$4&gt;1),$C$4,COUNT(C32:E32)&gt;=1,M32)</f>
        <v>130</v>
      </c>
      <c r="M32">
        <f>IF(COUNT($C$6:E32)&gt;=1,TRUNC(SUM($C$6:E32)/COUNT($C$6:E32)),0)</f>
        <v>130</v>
      </c>
      <c r="N32">
        <f>IF(COUNT($C$6:E32)&lt;=6,0,TRUNC((230-M31)*0.9))</f>
        <v>90</v>
      </c>
      <c r="O32">
        <f>_xlfn.IFS(SUM(C32:E32)&lt;1,"",COUNT($C$6:E32)&gt;9,TRUNC((230-M31)*(0.9)),COUNT($C$6:E32)&lt;=9,0)</f>
        <v>90</v>
      </c>
      <c r="P32">
        <f>_xlfn.IFS(SUM(C32:E32)&lt;1,"",COUNT($C$6:E32)&gt;9,N32*3+H32,COUNT($C$6:E32)&lt;=9,0)</f>
        <v>680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226</v>
      </c>
      <c r="W32">
        <f>IF(COUNT(C32:E32)&lt;1,0,IF(COUNT($C$6:E32)&gt;9,D32+N32,0))</f>
        <v>210</v>
      </c>
      <c r="X32">
        <f>IF(COUNT(C32:E32)&lt;1,0,IF(COUNT($C$6:E32)&gt;9,E32+N32,0))</f>
        <v>244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172</v>
      </c>
      <c r="D33">
        <v>110</v>
      </c>
      <c r="E33">
        <v>140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422</v>
      </c>
      <c r="I33">
        <f t="shared" si="5"/>
        <v>140</v>
      </c>
      <c r="J33">
        <f>_xlfn.IFS(SUM(C33:E33)&lt;1,"",SUM(C33:E33)&gt;=1,SUM($C$6:E33))</f>
        <v>9007</v>
      </c>
      <c r="K33">
        <f>_xlfn.IFS(COUNT(C33:E33)&lt;1,"",COUNT($C$6:E33)&gt;=1,COUNT($C$6:E33))</f>
        <v>69</v>
      </c>
      <c r="L33">
        <f>_xlfn.IFS(COUNT(C33:E33)&lt;1,"",AND(COUNT($C$6:E33)&lt;=9,$C$4&gt;1),$C$4,COUNT(C33:E33)&gt;=1,M33)</f>
        <v>130</v>
      </c>
      <c r="M33">
        <f>IF(COUNT($C$6:E33)&gt;=1,TRUNC(SUM($C$6:E33)/COUNT($C$6:E33)),0)</f>
        <v>130</v>
      </c>
      <c r="N33">
        <f>IF(COUNT($C$6:E33)&lt;=6,0,TRUNC((230-M32)*0.9))</f>
        <v>90</v>
      </c>
      <c r="O33">
        <f>_xlfn.IFS(SUM(C33:E33)&lt;1,"",COUNT($C$6:E33)&gt;9,TRUNC((230-M32)*(0.9)),COUNT($C$6:E33)&lt;=9,0)</f>
        <v>90</v>
      </c>
      <c r="P33">
        <f>_xlfn.IFS(SUM(C33:E33)&lt;1,"",COUNT($C$6:E33)&gt;9,N33*3+H33,COUNT($C$6:E33)&lt;=9,0)</f>
        <v>692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262</v>
      </c>
      <c r="W33">
        <f>IF(COUNT(C33:E33)&lt;1,0,IF(COUNT($C$6:E33)&gt;9,D33+N33,0))</f>
        <v>200</v>
      </c>
      <c r="X33">
        <f>IF(COUNT(C33:E33)&lt;1,0,IF(COUNT($C$6:E33)&gt;9,E33+N33,0))</f>
        <v>230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117</v>
      </c>
      <c r="D34">
        <v>124</v>
      </c>
      <c r="E34">
        <v>181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422</v>
      </c>
      <c r="I34">
        <f t="shared" si="5"/>
        <v>140</v>
      </c>
      <c r="J34">
        <f>_xlfn.IFS(SUM(C34:E34)&lt;1,"",SUM(C34:E34)&gt;=1,SUM($C$6:E34))</f>
        <v>9429</v>
      </c>
      <c r="K34">
        <f>_xlfn.IFS(COUNT(C34:E34)&lt;1,"",COUNT($C$6:E34)&gt;=1,COUNT($C$6:E34))</f>
        <v>72</v>
      </c>
      <c r="L34">
        <f>_xlfn.IFS(COUNT(C34:E34)&lt;1,"",AND(COUNT($C$6:E34)&lt;=9,$C$4&gt;1),$C$4,COUNT(C34:E34)&gt;=1,M34)</f>
        <v>130</v>
      </c>
      <c r="M34">
        <f>IF(COUNT($C$6:E34)&gt;=1,TRUNC(SUM($C$6:E34)/COUNT($C$6:E34)),0)</f>
        <v>130</v>
      </c>
      <c r="N34">
        <f>IF(COUNT($C$6:E34)&lt;=6,0,TRUNC((230-M33)*0.9))</f>
        <v>90</v>
      </c>
      <c r="O34">
        <f>_xlfn.IFS(SUM(C34:E34)&lt;1,"",COUNT($C$6:E34)&gt;9,TRUNC((230-M33)*(0.9)),COUNT($C$6:E34)&lt;=9,0)</f>
        <v>90</v>
      </c>
      <c r="P34">
        <f>_xlfn.IFS(SUM(C34:E34)&lt;1,"",COUNT($C$6:E34)&gt;9,N34*3+H34,COUNT($C$6:E34)&lt;=9,0)</f>
        <v>692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207</v>
      </c>
      <c r="W34">
        <f>IF(COUNT(C34:E34)&lt;1,0,IF(COUNT($C$6:E34)&gt;9,D34+N34,0))</f>
        <v>214</v>
      </c>
      <c r="X34">
        <f>IF(COUNT(C34:E34)&lt;1,0,IF(COUNT($C$6:E34)&gt;9,E34+N34,0))</f>
        <v>271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142</v>
      </c>
      <c r="D35">
        <v>159</v>
      </c>
      <c r="E35">
        <v>123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424</v>
      </c>
      <c r="I35">
        <f t="shared" si="5"/>
        <v>141</v>
      </c>
      <c r="J35">
        <f>_xlfn.IFS(SUM(C35:E35)&lt;1,"",SUM(C35:E35)&gt;=1,SUM($C$6:E35))</f>
        <v>9853</v>
      </c>
      <c r="K35">
        <f>_xlfn.IFS(COUNT(C35:E35)&lt;1,"",COUNT($C$6:E35)&gt;=1,COUNT($C$6:E35))</f>
        <v>75</v>
      </c>
      <c r="L35">
        <f>_xlfn.IFS(COUNT(C35:E35)&lt;1,"",AND(COUNT($C$6:E35)&lt;=9,$C$4&gt;1),$C$4,COUNT(C35:E35)&gt;=1,M35)</f>
        <v>131</v>
      </c>
      <c r="M35">
        <f>IF(COUNT($C$6:E35)&gt;=1,TRUNC(SUM($C$6:E35)/COUNT($C$6:E35)),0)</f>
        <v>131</v>
      </c>
      <c r="N35">
        <f>IF(COUNT($C$6:E35)&lt;=6,0,TRUNC((230-M34)*0.9))</f>
        <v>90</v>
      </c>
      <c r="O35">
        <f>_xlfn.IFS(SUM(C35:E35)&lt;1,"",COUNT($C$6:E35)&gt;9,TRUNC((230-M34)*(0.9)),COUNT($C$6:E35)&lt;=9,0)</f>
        <v>90</v>
      </c>
      <c r="P35">
        <f>_xlfn.IFS(SUM(C35:E35)&lt;1,"",COUNT($C$6:E35)&gt;9,N35*3+H35,COUNT($C$6:E35)&lt;=9,0)</f>
        <v>694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232</v>
      </c>
      <c r="W35">
        <f>IF(COUNT(C35:E35)&lt;1,0,IF(COUNT($C$6:E35)&gt;9,D35+N35,0))</f>
        <v>249</v>
      </c>
      <c r="X35">
        <f>IF(COUNT(C35:E35)&lt;1,0,IF(COUNT($C$6:E35)&gt;9,E35+N35,0))</f>
        <v>213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133.24</v>
      </c>
      <c r="D36" s="2">
        <f>(IF(COUNT(D6:D35)=0," ",(SUM(D6:D35))/COUNT(D6:D35)))</f>
        <v>128.08000000000001</v>
      </c>
      <c r="E36" s="2">
        <f>(IF(COUNT(E6:E35)=0," ",(SUM(E6:E35))/COUNT(E6:E35)))</f>
        <v>132.80000000000001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4F19-E227-445C-A4FE-74F99978A407}">
  <sheetPr codeName="Sheet43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  <col min="30" max="30" width="11.140625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0</v>
      </c>
    </row>
    <row r="3" spans="1:29" x14ac:dyDescent="0.2">
      <c r="A3" t="s">
        <v>45</v>
      </c>
      <c r="B3" s="3" t="s">
        <v>92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161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245</v>
      </c>
      <c r="W5">
        <f>MAX(V6:X35)</f>
        <v>299</v>
      </c>
    </row>
    <row r="6" spans="1:29" x14ac:dyDescent="0.2">
      <c r="A6" t="s">
        <v>7</v>
      </c>
      <c r="B6" s="7">
        <f>Calendar!B6</f>
        <v>43348</v>
      </c>
      <c r="C6">
        <v>188</v>
      </c>
      <c r="D6">
        <v>162</v>
      </c>
      <c r="E6">
        <v>178</v>
      </c>
      <c r="H6">
        <f t="shared" ref="H6:H35" si="0">IF(COUNT(C6:E6)&lt;1," ",SUM(C6:E6))</f>
        <v>528</v>
      </c>
      <c r="I6">
        <f>IF(COUNT(C6:E6)&lt;1," ",TRUNC(H6/COUNT(C6:E6)))</f>
        <v>176</v>
      </c>
      <c r="J6">
        <f>_xlfn.IFS(SUM(C6:E6)&lt;1,"",SUM(C6:E6)&gt;=1,SUM($C$6:E6))</f>
        <v>528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161</v>
      </c>
      <c r="M6">
        <f>IF(COUNT($C$6:E6)&gt;=1,TRUNC(SUM($C$6:E6)/COUNT($C$6:E6)),0)</f>
        <v>176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178</v>
      </c>
      <c r="D7">
        <v>152</v>
      </c>
      <c r="E7">
        <v>137</v>
      </c>
      <c r="H7">
        <f t="shared" si="0"/>
        <v>467</v>
      </c>
      <c r="I7">
        <f t="shared" ref="I7:I35" si="5">IF(COUNT(C7:E7)&lt;1," ",TRUNC(H7/COUNT(C7:E7)))</f>
        <v>155</v>
      </c>
      <c r="J7">
        <f>_xlfn.IFS(SUM(C7:E7)&lt;1,"",SUM(C7:E7)&gt;=1,SUM($C$6:E7))</f>
        <v>995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161</v>
      </c>
      <c r="M7">
        <f>IF(COUNT($C$6:E7)&gt;=1,TRUNC(SUM($C$6:E7)/COUNT($C$6:E7)),0)</f>
        <v>165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165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165</v>
      </c>
      <c r="D9">
        <v>155</v>
      </c>
      <c r="E9">
        <v>173</v>
      </c>
      <c r="H9">
        <f t="shared" si="0"/>
        <v>493</v>
      </c>
      <c r="I9">
        <f t="shared" si="5"/>
        <v>164</v>
      </c>
      <c r="J9">
        <f>_xlfn.IFS(SUM(C9:E9)&lt;1,"",SUM(C9:E9)&gt;=1,SUM($C$6:E9))</f>
        <v>1488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161</v>
      </c>
      <c r="M9">
        <f>IF(COUNT($C$6:E9)&gt;=1,TRUNC(SUM($C$6:E9)/COUNT($C$6:E9)),0)</f>
        <v>165</v>
      </c>
      <c r="N9">
        <f>IF(COUNT($C$6:E9)&lt;=6,0,TRUNC((230-M8)*0.9))</f>
        <v>58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165</v>
      </c>
      <c r="D10">
        <v>186</v>
      </c>
      <c r="E10">
        <v>152</v>
      </c>
      <c r="F10" t="str">
        <f>IF(COUNT(C10:E10)&lt;1," ",IF(AND(C10&gt;M9,D10&gt;M9,E10&gt;M9,COUNT($C$6:E9)&gt;=12),"*"," "))</f>
        <v xml:space="preserve"> </v>
      </c>
      <c r="H10">
        <f t="shared" si="0"/>
        <v>503</v>
      </c>
      <c r="I10">
        <f t="shared" si="5"/>
        <v>167</v>
      </c>
      <c r="J10">
        <f>_xlfn.IFS(SUM(C10:E10)&lt;1,"",SUM(C10:E10)&gt;=1,SUM($C$6:E10))</f>
        <v>1991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165</v>
      </c>
      <c r="M10">
        <f>IF(COUNT($C$6:E10)&gt;=1,TRUNC(SUM($C$6:E10)/COUNT($C$6:E10)),0)</f>
        <v>165</v>
      </c>
      <c r="N10">
        <f>IF(COUNT($C$6:E10)&lt;=6,0,TRUNC((230-M9)*0.9))</f>
        <v>58</v>
      </c>
      <c r="O10">
        <f>_xlfn.IFS(SUM(C10:E10)&lt;1,"",COUNT($C$6:E10)&gt;9,TRUNC((230-M9)*(0.9)),COUNT($C$6:E10)&lt;=9,0)</f>
        <v>58</v>
      </c>
      <c r="P10">
        <f>_xlfn.IFS(SUM(C10:E10)&lt;1,"",COUNT($C$6:E10)&gt;9,N10*3+H10,COUNT($C$6:E10)&lt;=9,0)</f>
        <v>677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223</v>
      </c>
      <c r="W10">
        <f>IF(COUNT(C10:E10)&lt;1,0,IF(COUNT($C$6:E10)&gt;9,D10+N10,0))</f>
        <v>244</v>
      </c>
      <c r="X10">
        <f>IF(COUNT(C10:E10)&lt;1,0,IF(COUNT($C$6:E10)&gt;9,E10+N10,0))</f>
        <v>210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158</v>
      </c>
      <c r="D11">
        <v>223</v>
      </c>
      <c r="E11">
        <v>175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556</v>
      </c>
      <c r="I11">
        <f t="shared" si="5"/>
        <v>185</v>
      </c>
      <c r="J11">
        <f>_xlfn.IFS(SUM(C11:E11)&lt;1,"",SUM(C11:E11)&gt;=1,SUM($C$6:E11))</f>
        <v>2547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169</v>
      </c>
      <c r="M11">
        <f>IF(COUNT($C$6:E11)&gt;=1,TRUNC(SUM($C$6:E11)/COUNT($C$6:E11)),0)</f>
        <v>169</v>
      </c>
      <c r="N11">
        <f>IF(COUNT($C$6:E11)&lt;=6,0,TRUNC((230-M10)*0.9))</f>
        <v>58</v>
      </c>
      <c r="O11">
        <f>_xlfn.IFS(SUM(C11:E11)&lt;1,"",COUNT($C$6:E11)&gt;9,TRUNC((230-M10)*(0.9)),COUNT($C$6:E11)&lt;=9,0)</f>
        <v>58</v>
      </c>
      <c r="P11">
        <f>_xlfn.IFS(SUM(C11:E11)&lt;1,"",COUNT($C$6:E11)&gt;9,N11*3+H11,COUNT($C$6:E11)&lt;=9,0)</f>
        <v>730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216</v>
      </c>
      <c r="W11">
        <f>IF(COUNT(C11:E11)&lt;1,0,IF(COUNT($C$6:E11)&gt;9,D11+N11,0))</f>
        <v>281</v>
      </c>
      <c r="X11">
        <f>IF(COUNT(C11:E11)&lt;1,0,IF(COUNT($C$6:E11)&gt;9,E11+N11,0))</f>
        <v>233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5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169</v>
      </c>
      <c r="N12">
        <f>IF(COUNT($C$6:E12)&lt;=6,0,TRUNC((230-M11)*0.9))</f>
        <v>54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4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172</v>
      </c>
      <c r="D13">
        <v>211</v>
      </c>
      <c r="E13">
        <v>143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526</v>
      </c>
      <c r="I13">
        <f t="shared" si="5"/>
        <v>175</v>
      </c>
      <c r="J13">
        <f>_xlfn.IFS(SUM(C13:E13)&lt;1,"",SUM(C13:E13)&gt;=1,SUM($C$6:E13))</f>
        <v>3073</v>
      </c>
      <c r="K13">
        <f>_xlfn.IFS(COUNT(C13:E13)&lt;1,"",COUNT($C$6:E13)&gt;=1,COUNT($C$6:E13))</f>
        <v>18</v>
      </c>
      <c r="L13">
        <f>_xlfn.IFS(COUNT(C13:E13)&lt;1,"",AND(COUNT($C$6:E13)&lt;=9,$C$4&gt;1),$C$4,COUNT(C13:E13)&gt;=1,M13)</f>
        <v>170</v>
      </c>
      <c r="M13">
        <f>IF(COUNT($C$6:E13)&gt;=1,TRUNC(SUM($C$6:E13)/COUNT($C$6:E13)),0)</f>
        <v>170</v>
      </c>
      <c r="N13">
        <f>IF(COUNT($C$6:E13)&lt;=6,0,TRUNC((230-M12)*0.9))</f>
        <v>54</v>
      </c>
      <c r="O13">
        <f>_xlfn.IFS(SUM(C13:E13)&lt;1,"",COUNT($C$6:E13)&gt;9,TRUNC((230-M12)*(0.9)),COUNT($C$6:E13)&lt;=9,0)</f>
        <v>54</v>
      </c>
      <c r="P13">
        <f>_xlfn.IFS(SUM(C13:E13)&lt;1,"",COUNT($C$6:E13)&gt;9,N13*3+H13,COUNT($C$6:E13)&lt;=9,0)</f>
        <v>688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226</v>
      </c>
      <c r="W13">
        <f>IF(COUNT(C13:E13)&lt;1,0,IF(COUNT($C$6:E13)&gt;9,D13+N13,0))</f>
        <v>265</v>
      </c>
      <c r="X13">
        <f>IF(COUNT(C13:E13)&lt;1,0,IF(COUNT($C$6:E13)&gt;9,E13+N13,0))</f>
        <v>197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180</v>
      </c>
      <c r="D14">
        <v>245</v>
      </c>
      <c r="E14">
        <v>144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569</v>
      </c>
      <c r="I14">
        <f t="shared" si="5"/>
        <v>189</v>
      </c>
      <c r="J14">
        <f>_xlfn.IFS(SUM(C14:E14)&lt;1,"",SUM(C14:E14)&gt;=1,SUM($C$6:E14))</f>
        <v>3642</v>
      </c>
      <c r="K14">
        <f>_xlfn.IFS(COUNT(C14:E14)&lt;1,"",COUNT($C$6:E14)&gt;=1,COUNT($C$6:E14))</f>
        <v>21</v>
      </c>
      <c r="L14">
        <f>_xlfn.IFS(COUNT(C14:E14)&lt;1,"",AND(COUNT($C$6:E14)&lt;=9,$C$4&gt;1),$C$4,COUNT(C14:E14)&gt;=1,M14)</f>
        <v>173</v>
      </c>
      <c r="M14">
        <f>IF(COUNT($C$6:E14)&gt;=1,TRUNC(SUM($C$6:E14)/COUNT($C$6:E14)),0)</f>
        <v>173</v>
      </c>
      <c r="N14">
        <f>IF(COUNT($C$6:E14)&lt;=6,0,TRUNC((230-M13)*0.9))</f>
        <v>54</v>
      </c>
      <c r="O14">
        <f>_xlfn.IFS(SUM(C14:E14)&lt;1,"",COUNT($C$6:E14)&gt;9,TRUNC((230-M13)*(0.9)),COUNT($C$6:E14)&lt;=9,0)</f>
        <v>54</v>
      </c>
      <c r="P14">
        <f>_xlfn.IFS(SUM(C14:E14)&lt;1,"",COUNT($C$6:E14)&gt;9,N14*3+H14,COUNT($C$6:E14)&lt;=9,0)</f>
        <v>731</v>
      </c>
      <c r="Q14" t="str">
        <f t="shared" si="1"/>
        <v xml:space="preserve"> </v>
      </c>
      <c r="R14">
        <f t="shared" si="2"/>
        <v>245</v>
      </c>
      <c r="S14" t="str">
        <f>IF(COUNT($C$6:E14)&gt;9,IF(P14=MAX($P$6:$P$35),P14," "),"")</f>
        <v xml:space="preserve"> </v>
      </c>
      <c r="T14">
        <f t="shared" si="3"/>
        <v>299</v>
      </c>
      <c r="V14">
        <f>IF(COUNT(C14:E14)&lt;1,0,IF(COUNT($C$6:E14)&gt;9,C14+N14,0))</f>
        <v>234</v>
      </c>
      <c r="W14">
        <f>IF(COUNT(C14:E14)&lt;1,0,IF(COUNT($C$6:E14)&gt;9,D14+N14,0))</f>
        <v>299</v>
      </c>
      <c r="X14">
        <f>IF(COUNT(C14:E14)&lt;1,0,IF(COUNT($C$6:E14)&gt;9,E14+N14,0))</f>
        <v>198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188</v>
      </c>
      <c r="D15">
        <v>177</v>
      </c>
      <c r="E15">
        <v>149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514</v>
      </c>
      <c r="I15">
        <f t="shared" si="5"/>
        <v>171</v>
      </c>
      <c r="J15">
        <f>_xlfn.IFS(SUM(C15:E15)&lt;1,"",SUM(C15:E15)&gt;=1,SUM($C$6:E15))</f>
        <v>4156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173</v>
      </c>
      <c r="M15">
        <f>IF(COUNT($C$6:E15)&gt;=1,TRUNC(SUM($C$6:E15)/COUNT($C$6:E15)),0)</f>
        <v>173</v>
      </c>
      <c r="N15">
        <f>IF(COUNT($C$6:E15)&lt;=6,0,TRUNC((230-M14)*0.9))</f>
        <v>51</v>
      </c>
      <c r="O15">
        <f>_xlfn.IFS(SUM(C15:E15)&lt;1,"",COUNT($C$6:E15)&gt;9,TRUNC((230-M14)*(0.9)),COUNT($C$6:E15)&lt;=9,0)</f>
        <v>51</v>
      </c>
      <c r="P15">
        <f>_xlfn.IFS(SUM(C15:E15)&lt;1,"",COUNT($C$6:E15)&gt;9,N15*3+H15,COUNT($C$6:E15)&lt;=9,0)</f>
        <v>667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239</v>
      </c>
      <c r="W15">
        <f>IF(COUNT(C15:E15)&lt;1,0,IF(COUNT($C$6:E15)&gt;9,D15+N15,0))</f>
        <v>228</v>
      </c>
      <c r="X15">
        <f>IF(COUNT(C15:E15)&lt;1,0,IF(COUNT($C$6:E15)&gt;9,E15+N15,0))</f>
        <v>200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191</v>
      </c>
      <c r="D16">
        <v>137</v>
      </c>
      <c r="E16">
        <v>180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508</v>
      </c>
      <c r="I16">
        <f t="shared" si="5"/>
        <v>169</v>
      </c>
      <c r="J16">
        <f>_xlfn.IFS(SUM(C16:E16)&lt;1,"",SUM(C16:E16)&gt;=1,SUM($C$6:E16))</f>
        <v>4664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172</v>
      </c>
      <c r="M16">
        <f>IF(COUNT($C$6:E16)&gt;=1,TRUNC(SUM($C$6:E16)/COUNT($C$6:E16)),0)</f>
        <v>172</v>
      </c>
      <c r="N16">
        <f>IF(COUNT($C$6:E16)&lt;=6,0,TRUNC((230-M15)*0.9))</f>
        <v>51</v>
      </c>
      <c r="O16">
        <f>_xlfn.IFS(SUM(C16:E16)&lt;1,"",COUNT($C$6:E16)&gt;9,TRUNC((230-M15)*(0.9)),COUNT($C$6:E16)&lt;=9,0)</f>
        <v>51</v>
      </c>
      <c r="P16">
        <f>_xlfn.IFS(SUM(C16:E16)&lt;1,"",COUNT($C$6:E16)&gt;9,N16*3+H16,COUNT($C$6:E16)&lt;=9,0)</f>
        <v>661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242</v>
      </c>
      <c r="W16">
        <f>IF(COUNT(C16:E16)&lt;1,0,IF(COUNT($C$6:E16)&gt;9,D16+N16,0))</f>
        <v>188</v>
      </c>
      <c r="X16">
        <f>IF(COUNT(C16:E16)&lt;1,0,IF(COUNT($C$6:E16)&gt;9,E16+N16,0))</f>
        <v>231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227</v>
      </c>
      <c r="D17">
        <v>172</v>
      </c>
      <c r="E17">
        <v>166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565</v>
      </c>
      <c r="I17">
        <f t="shared" si="5"/>
        <v>188</v>
      </c>
      <c r="J17">
        <f>_xlfn.IFS(SUM(C17:E17)&lt;1,"",SUM(C17:E17)&gt;=1,SUM($C$6:E17))</f>
        <v>5229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174</v>
      </c>
      <c r="M17">
        <f>IF(COUNT($C$6:E17)&gt;=1,TRUNC(SUM($C$6:E17)/COUNT($C$6:E17)),0)</f>
        <v>174</v>
      </c>
      <c r="N17">
        <f>IF(COUNT($C$6:E17)&lt;=6,0,TRUNC((230-M16)*0.9))</f>
        <v>52</v>
      </c>
      <c r="O17">
        <f>_xlfn.IFS(SUM(C17:E17)&lt;1,"",COUNT($C$6:E17)&gt;9,TRUNC((230-M16)*(0.9)),COUNT($C$6:E17)&lt;=9,0)</f>
        <v>52</v>
      </c>
      <c r="P17">
        <f>_xlfn.IFS(SUM(C17:E17)&lt;1,"",COUNT($C$6:E17)&gt;9,N17*3+H17,COUNT($C$6:E17)&lt;=9,0)</f>
        <v>721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279</v>
      </c>
      <c r="W17">
        <f>IF(COUNT(C17:E17)&lt;1,0,IF(COUNT($C$6:E17)&gt;9,D17+N17,0))</f>
        <v>224</v>
      </c>
      <c r="X17">
        <f>IF(COUNT(C17:E17)&lt;1,0,IF(COUNT($C$6:E17)&gt;9,E17+N17,0))</f>
        <v>218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226</v>
      </c>
      <c r="D18">
        <v>203</v>
      </c>
      <c r="E18">
        <v>181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610</v>
      </c>
      <c r="I18">
        <f t="shared" si="5"/>
        <v>203</v>
      </c>
      <c r="J18">
        <f>_xlfn.IFS(SUM(C18:E18)&lt;1,"",SUM(C18:E18)&gt;=1,SUM($C$6:E18))</f>
        <v>5839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176</v>
      </c>
      <c r="M18">
        <f>IF(COUNT($C$6:E18)&gt;=1,TRUNC(SUM($C$6:E18)/COUNT($C$6:E18)),0)</f>
        <v>176</v>
      </c>
      <c r="N18">
        <f>IF(COUNT($C$6:E18)&lt;=6,0,TRUNC((230-M17)*0.9))</f>
        <v>50</v>
      </c>
      <c r="O18">
        <f>_xlfn.IFS(SUM(C18:E18)&lt;1,"",COUNT($C$6:E18)&gt;9,TRUNC((230-M17)*(0.9)),COUNT($C$6:E18)&lt;=9,0)</f>
        <v>50</v>
      </c>
      <c r="P18">
        <f>_xlfn.IFS(SUM(C18:E18)&lt;1,"",COUNT($C$6:E18)&gt;9,N18*3+H18,COUNT($C$6:E18)&lt;=9,0)</f>
        <v>760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276</v>
      </c>
      <c r="W18">
        <f>IF(COUNT(C18:E18)&lt;1,0,IF(COUNT($C$6:E18)&gt;9,D18+N18,0))</f>
        <v>253</v>
      </c>
      <c r="X18">
        <f>IF(COUNT(C18:E18)&lt;1,0,IF(COUNT($C$6:E18)&gt;9,E18+N18,0))</f>
        <v>231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205</v>
      </c>
      <c r="D19">
        <v>166</v>
      </c>
      <c r="E19">
        <v>201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572</v>
      </c>
      <c r="I19">
        <f t="shared" si="5"/>
        <v>190</v>
      </c>
      <c r="J19">
        <f>_xlfn.IFS(SUM(C19:E19)&lt;1,"",SUM(C19:E19)&gt;=1,SUM($C$6:E19))</f>
        <v>6411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178</v>
      </c>
      <c r="M19">
        <f>IF(COUNT($C$6:E19)&gt;=1,TRUNC(SUM($C$6:E19)/COUNT($C$6:E19)),0)</f>
        <v>178</v>
      </c>
      <c r="N19">
        <f>IF(COUNT($C$6:E19)&lt;=6,0,TRUNC((230-M18)*0.9))</f>
        <v>48</v>
      </c>
      <c r="O19">
        <f>_xlfn.IFS(SUM(C19:E19)&lt;1,"",COUNT($C$6:E19)&gt;9,TRUNC((230-M18)*(0.9)),COUNT($C$6:E19)&lt;=9,0)</f>
        <v>48</v>
      </c>
      <c r="P19">
        <f>_xlfn.IFS(SUM(C19:E19)&lt;1,"",COUNT($C$6:E19)&gt;9,N19*3+H19,COUNT($C$6:E19)&lt;=9,0)</f>
        <v>716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253</v>
      </c>
      <c r="W19">
        <f>IF(COUNT(C19:E19)&lt;1,0,IF(COUNT($C$6:E19)&gt;9,D19+N19,0))</f>
        <v>214</v>
      </c>
      <c r="X19">
        <f>IF(COUNT(C19:E19)&lt;1,0,IF(COUNT($C$6:E19)&gt;9,E19+N19,0))</f>
        <v>249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157</v>
      </c>
      <c r="D20">
        <v>150</v>
      </c>
      <c r="E20">
        <v>188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495</v>
      </c>
      <c r="I20">
        <f t="shared" si="5"/>
        <v>165</v>
      </c>
      <c r="J20">
        <f>_xlfn.IFS(SUM(C20:E20)&lt;1,"",SUM(C20:E20)&gt;=1,SUM($C$6:E20))</f>
        <v>6906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177</v>
      </c>
      <c r="M20">
        <f>IF(COUNT($C$6:E20)&gt;=1,TRUNC(SUM($C$6:E20)/COUNT($C$6:E20)),0)</f>
        <v>177</v>
      </c>
      <c r="N20">
        <f>IF(COUNT($C$6:E20)&lt;=6,0,TRUNC((230-M19)*0.9))</f>
        <v>46</v>
      </c>
      <c r="O20">
        <f>_xlfn.IFS(SUM(C20:E20)&lt;1,"",COUNT($C$6:E20)&gt;9,TRUNC((230-M19)*(0.9)),COUNT($C$6:E20)&lt;=9,0)</f>
        <v>46</v>
      </c>
      <c r="P20">
        <f>_xlfn.IFS(SUM(C20:E20)&lt;1,"",COUNT($C$6:E20)&gt;9,N20*3+H20,COUNT($C$6:E20)&lt;=9,0)</f>
        <v>633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203</v>
      </c>
      <c r="W20">
        <f>IF(COUNT(C20:E20)&lt;1,0,IF(COUNT($C$6:E20)&gt;9,D20+N20,0))</f>
        <v>196</v>
      </c>
      <c r="X20">
        <f>IF(COUNT(C20:E20)&lt;1,0,IF(COUNT($C$6:E20)&gt;9,E20+N20,0))</f>
        <v>234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212</v>
      </c>
      <c r="D21">
        <v>192</v>
      </c>
      <c r="E21">
        <v>165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569</v>
      </c>
      <c r="I21">
        <f t="shared" si="5"/>
        <v>189</v>
      </c>
      <c r="J21">
        <f>_xlfn.IFS(SUM(C21:E21)&lt;1,"",SUM(C21:E21)&gt;=1,SUM($C$6:E21))</f>
        <v>7475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177</v>
      </c>
      <c r="M21">
        <f>IF(COUNT($C$6:E21)&gt;=1,TRUNC(SUM($C$6:E21)/COUNT($C$6:E21)),0)</f>
        <v>177</v>
      </c>
      <c r="N21">
        <f>IF(COUNT($C$6:E21)&lt;=6,0,TRUNC((230-M20)*0.9))</f>
        <v>47</v>
      </c>
      <c r="O21">
        <f>_xlfn.IFS(SUM(C21:E21)&lt;1,"",COUNT($C$6:E21)&gt;9,TRUNC((230-M20)*(0.9)),COUNT($C$6:E21)&lt;=9,0)</f>
        <v>47</v>
      </c>
      <c r="P21">
        <f>_xlfn.IFS(SUM(C21:E21)&lt;1,"",COUNT($C$6:E21)&gt;9,N21*3+H21,COUNT($C$6:E21)&lt;=9,0)</f>
        <v>710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259</v>
      </c>
      <c r="W21">
        <f>IF(COUNT(C21:E21)&lt;1,0,IF(COUNT($C$6:E21)&gt;9,D21+N21,0))</f>
        <v>239</v>
      </c>
      <c r="X21">
        <f>IF(COUNT(C21:E21)&lt;1,0,IF(COUNT($C$6:E21)&gt;9,E21+N21,0))</f>
        <v>212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156</v>
      </c>
      <c r="D22">
        <v>177</v>
      </c>
      <c r="E22">
        <v>167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500</v>
      </c>
      <c r="I22">
        <f t="shared" si="5"/>
        <v>166</v>
      </c>
      <c r="J22">
        <f>_xlfn.IFS(SUM(C22:E22)&lt;1,"",SUM(C22:E22)&gt;=1,SUM($C$6:E22))</f>
        <v>7975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177</v>
      </c>
      <c r="M22">
        <f>IF(COUNT($C$6:E22)&gt;=1,TRUNC(SUM($C$6:E22)/COUNT($C$6:E22)),0)</f>
        <v>177</v>
      </c>
      <c r="N22">
        <f>IF(COUNT($C$6:E22)&lt;=6,0,TRUNC((230-M21)*0.9))</f>
        <v>47</v>
      </c>
      <c r="O22">
        <f>_xlfn.IFS(SUM(C22:E22)&lt;1,"",COUNT($C$6:E22)&gt;9,TRUNC((230-M21)*(0.9)),COUNT($C$6:E22)&lt;=9,0)</f>
        <v>47</v>
      </c>
      <c r="P22">
        <f>_xlfn.IFS(SUM(C22:E22)&lt;1,"",COUNT($C$6:E22)&gt;9,N22*3+H22,COUNT($C$6:E22)&lt;=9,0)</f>
        <v>641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203</v>
      </c>
      <c r="W22">
        <f>IF(COUNT(C22:E22)&lt;1,0,IF(COUNT($C$6:E22)&gt;9,D22+N22,0))</f>
        <v>224</v>
      </c>
      <c r="X22">
        <f>IF(COUNT(C22:E22)&lt;1,0,IF(COUNT($C$6:E22)&gt;9,E22+N22,0))</f>
        <v>214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229</v>
      </c>
      <c r="D23">
        <v>204</v>
      </c>
      <c r="E23">
        <v>232</v>
      </c>
      <c r="F23" t="str">
        <f>IF(COUNT(C23:E23)&lt;1," ",IF(AND(C23&gt;M22,D23&gt;M22,E23&gt;M22,COUNT($C$6:E22)&gt;=12),"*"," "))</f>
        <v>*</v>
      </c>
      <c r="G23" t="str">
        <f>IF(COUNT(C23:E23)&lt;1," ",IF(AND(C23&gt;M21,D23&gt;M21,E23&gt;M21,COUNT($C$6:E21)&gt;=12),"*"," "))</f>
        <v>*</v>
      </c>
      <c r="H23">
        <f t="shared" si="0"/>
        <v>665</v>
      </c>
      <c r="I23">
        <f t="shared" si="5"/>
        <v>221</v>
      </c>
      <c r="J23">
        <f>_xlfn.IFS(SUM(C23:E23)&lt;1,"",SUM(C23:E23)&gt;=1,SUM($C$6:E23))</f>
        <v>8640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180</v>
      </c>
      <c r="M23">
        <f>IF(COUNT($C$6:E23)&gt;=1,TRUNC(SUM($C$6:E23)/COUNT($C$6:E23)),0)</f>
        <v>180</v>
      </c>
      <c r="N23">
        <f>IF(COUNT($C$6:E23)&lt;=6,0,TRUNC((230-M22)*0.9))</f>
        <v>47</v>
      </c>
      <c r="O23">
        <f>_xlfn.IFS(SUM(C23:E23)&lt;1,"",COUNT($C$6:E23)&gt;9,TRUNC((230-M22)*(0.9)),COUNT($C$6:E23)&lt;=9,0)</f>
        <v>47</v>
      </c>
      <c r="P23">
        <f>_xlfn.IFS(SUM(C23:E23)&lt;1,"",COUNT($C$6:E23)&gt;9,N23*3+H23,COUNT($C$6:E23)&lt;=9,0)</f>
        <v>806</v>
      </c>
      <c r="Q23">
        <f t="shared" si="1"/>
        <v>665</v>
      </c>
      <c r="R23" t="str">
        <f t="shared" si="2"/>
        <v xml:space="preserve"> </v>
      </c>
      <c r="S23">
        <f>IF(COUNT($C$6:E23)&gt;9,IF(P23=MAX($P$6:$P$35),P23," "),"")</f>
        <v>806</v>
      </c>
      <c r="T23" t="str">
        <f t="shared" si="3"/>
        <v xml:space="preserve"> </v>
      </c>
      <c r="V23">
        <f>IF(COUNT(C23:E23)&lt;1,0,IF(COUNT($C$6:E23)&gt;9,C23+N23,0))</f>
        <v>276</v>
      </c>
      <c r="W23">
        <f>IF(COUNT(C23:E23)&lt;1,0,IF(COUNT($C$6:E23)&gt;9,D23+N23,0))</f>
        <v>251</v>
      </c>
      <c r="X23">
        <f>IF(COUNT(C23:E23)&lt;1,0,IF(COUNT($C$6:E23)&gt;9,E23+N23,0))</f>
        <v>279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194</v>
      </c>
      <c r="D24">
        <v>199</v>
      </c>
      <c r="E24">
        <v>140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533</v>
      </c>
      <c r="I24">
        <f t="shared" si="5"/>
        <v>177</v>
      </c>
      <c r="J24">
        <f>_xlfn.IFS(SUM(C24:E24)&lt;1,"",SUM(C24:E24)&gt;=1,SUM($C$6:E24))</f>
        <v>9173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179</v>
      </c>
      <c r="M24">
        <f>IF(COUNT($C$6:E24)&gt;=1,TRUNC(SUM($C$6:E24)/COUNT($C$6:E24)),0)</f>
        <v>179</v>
      </c>
      <c r="N24">
        <f>IF(COUNT($C$6:E24)&lt;=6,0,TRUNC((230-M23)*0.9))</f>
        <v>45</v>
      </c>
      <c r="O24">
        <f>_xlfn.IFS(SUM(C24:E24)&lt;1,"",COUNT($C$6:E24)&gt;9,TRUNC((230-M23)*(0.9)),COUNT($C$6:E24)&lt;=9,0)</f>
        <v>45</v>
      </c>
      <c r="P24">
        <f>_xlfn.IFS(SUM(C24:E24)&lt;1,"",COUNT($C$6:E24)&gt;9,N24*3+H24,COUNT($C$6:E24)&lt;=9,0)</f>
        <v>668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239</v>
      </c>
      <c r="W24">
        <f>IF(COUNT(C24:E24)&lt;1,0,IF(COUNT($C$6:E24)&gt;9,D24+N24,0))</f>
        <v>244</v>
      </c>
      <c r="X24">
        <f>IF(COUNT(C24:E24)&lt;1,0,IF(COUNT($C$6:E24)&gt;9,E24+N24,0))</f>
        <v>185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189</v>
      </c>
      <c r="D25">
        <v>182</v>
      </c>
      <c r="E25">
        <v>154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525</v>
      </c>
      <c r="I25">
        <f t="shared" si="5"/>
        <v>175</v>
      </c>
      <c r="J25">
        <f>_xlfn.IFS(SUM(C25:E25)&lt;1,"",SUM(C25:E25)&gt;=1,SUM($C$6:E25))</f>
        <v>9698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179</v>
      </c>
      <c r="M25">
        <f>IF(COUNT($C$6:E25)&gt;=1,TRUNC(SUM($C$6:E25)/COUNT($C$6:E25)),0)</f>
        <v>179</v>
      </c>
      <c r="N25">
        <f>IF(COUNT($C$6:E25)&lt;=6,0,TRUNC((230-M24)*0.9))</f>
        <v>45</v>
      </c>
      <c r="O25">
        <f>_xlfn.IFS(SUM(C25:E25)&lt;1,"",COUNT($C$6:E25)&gt;9,TRUNC((230-M24)*(0.9)),COUNT($C$6:E25)&lt;=9,0)</f>
        <v>45</v>
      </c>
      <c r="P25">
        <f>_xlfn.IFS(SUM(C25:E25)&lt;1,"",COUNT($C$6:E25)&gt;9,N25*3+H25,COUNT($C$6:E25)&lt;=9,0)</f>
        <v>660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234</v>
      </c>
      <c r="W25">
        <f>IF(COUNT(C25:E25)&lt;1,0,IF(COUNT($C$6:E25)&gt;9,D25+N25,0))</f>
        <v>227</v>
      </c>
      <c r="X25">
        <f>IF(COUNT(C25:E25)&lt;1,0,IF(COUNT($C$6:E25)&gt;9,E25+N25,0))</f>
        <v>199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167</v>
      </c>
      <c r="D26">
        <v>149</v>
      </c>
      <c r="E26">
        <v>197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513</v>
      </c>
      <c r="I26">
        <f t="shared" si="5"/>
        <v>171</v>
      </c>
      <c r="J26">
        <f>_xlfn.IFS(SUM(C26:E26)&lt;1,"",SUM(C26:E26)&gt;=1,SUM($C$6:E26))</f>
        <v>10211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179</v>
      </c>
      <c r="M26">
        <f>IF(COUNT($C$6:E26)&gt;=1,TRUNC(SUM($C$6:E26)/COUNT($C$6:E26)),0)</f>
        <v>179</v>
      </c>
      <c r="N26">
        <f>IF(COUNT($C$6:E26)&lt;=6,0,TRUNC((230-M25)*0.9))</f>
        <v>45</v>
      </c>
      <c r="O26">
        <f>_xlfn.IFS(SUM(C26:E26)&lt;1,"",COUNT($C$6:E26)&gt;9,TRUNC((230-M25)*(0.9)),COUNT($C$6:E26)&lt;=9,0)</f>
        <v>45</v>
      </c>
      <c r="P26">
        <f>_xlfn.IFS(SUM(C26:E26)&lt;1,"",COUNT($C$6:E26)&gt;9,N26*3+H26,COUNT($C$6:E26)&lt;=9,0)</f>
        <v>648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212</v>
      </c>
      <c r="W26">
        <f>IF(COUNT(C26:E26)&lt;1,0,IF(COUNT($C$6:E26)&gt;9,D26+N26,0))</f>
        <v>194</v>
      </c>
      <c r="X26">
        <f>IF(COUNT(C26:E26)&lt;1,0,IF(COUNT($C$6:E26)&gt;9,E26+N26,0))</f>
        <v>242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170</v>
      </c>
      <c r="D27">
        <v>173</v>
      </c>
      <c r="E27">
        <v>172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515</v>
      </c>
      <c r="I27">
        <f t="shared" si="5"/>
        <v>171</v>
      </c>
      <c r="J27">
        <f>_xlfn.IFS(SUM(C27:E27)&lt;1,"",SUM(C27:E27)&gt;=1,SUM($C$6:E27))</f>
        <v>10726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178</v>
      </c>
      <c r="M27">
        <f>IF(COUNT($C$6:E27)&gt;=1,TRUNC(SUM($C$6:E27)/COUNT($C$6:E27)),0)</f>
        <v>178</v>
      </c>
      <c r="N27">
        <f>IF(COUNT($C$6:E27)&lt;=6,0,TRUNC((230-M26)*0.9))</f>
        <v>45</v>
      </c>
      <c r="O27">
        <f>_xlfn.IFS(SUM(C27:E27)&lt;1,"",COUNT($C$6:E27)&gt;9,TRUNC((230-M26)*(0.9)),COUNT($C$6:E27)&lt;=9,0)</f>
        <v>45</v>
      </c>
      <c r="P27">
        <f>_xlfn.IFS(SUM(C27:E27)&lt;1,"",COUNT($C$6:E27)&gt;9,N27*3+H27,COUNT($C$6:E27)&lt;=9,0)</f>
        <v>650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215</v>
      </c>
      <c r="W27">
        <f>IF(COUNT(C27:E27)&lt;1,0,IF(COUNT($C$6:E27)&gt;9,D27+N27,0))</f>
        <v>218</v>
      </c>
      <c r="X27">
        <f>IF(COUNT(C27:E27)&lt;1,0,IF(COUNT($C$6:E27)&gt;9,E27+N27,0))</f>
        <v>217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150</v>
      </c>
      <c r="D28">
        <v>212</v>
      </c>
      <c r="E28">
        <v>196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558</v>
      </c>
      <c r="I28">
        <f t="shared" si="5"/>
        <v>186</v>
      </c>
      <c r="J28">
        <f>_xlfn.IFS(SUM(C28:E28)&lt;1,"",SUM(C28:E28)&gt;=1,SUM($C$6:E28))</f>
        <v>11284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179</v>
      </c>
      <c r="M28">
        <f>IF(COUNT($C$6:E28)&gt;=1,TRUNC(SUM($C$6:E28)/COUNT($C$6:E28)),0)</f>
        <v>179</v>
      </c>
      <c r="N28">
        <f>IF(COUNT($C$6:E28)&lt;=6,0,TRUNC((230-M27)*0.9))</f>
        <v>46</v>
      </c>
      <c r="O28">
        <f>_xlfn.IFS(SUM(C28:E28)&lt;1,"",COUNT($C$6:E28)&gt;9,TRUNC((230-M27)*(0.9)),COUNT($C$6:E28)&lt;=9,0)</f>
        <v>46</v>
      </c>
      <c r="P28">
        <f>_xlfn.IFS(SUM(C28:E28)&lt;1,"",COUNT($C$6:E28)&gt;9,N28*3+H28,COUNT($C$6:E28)&lt;=9,0)</f>
        <v>696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196</v>
      </c>
      <c r="W28">
        <f>IF(COUNT(C28:E28)&lt;1,0,IF(COUNT($C$6:E28)&gt;9,D28+N28,0))</f>
        <v>258</v>
      </c>
      <c r="X28">
        <f>IF(COUNT(C28:E28)&lt;1,0,IF(COUNT($C$6:E28)&gt;9,E28+N28,0))</f>
        <v>242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155</v>
      </c>
      <c r="D29">
        <v>178</v>
      </c>
      <c r="E29">
        <v>136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469</v>
      </c>
      <c r="I29">
        <f t="shared" si="5"/>
        <v>156</v>
      </c>
      <c r="J29">
        <f>_xlfn.IFS(SUM(C29:E29)&lt;1,"",SUM(C29:E29)&gt;=1,SUM($C$6:E29))</f>
        <v>11753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178</v>
      </c>
      <c r="M29">
        <f>IF(COUNT($C$6:E29)&gt;=1,TRUNC(SUM($C$6:E29)/COUNT($C$6:E29)),0)</f>
        <v>178</v>
      </c>
      <c r="N29">
        <f>IF(COUNT($C$6:E29)&lt;=6,0,TRUNC((230-M28)*0.9))</f>
        <v>45</v>
      </c>
      <c r="O29">
        <f>_xlfn.IFS(SUM(C29:E29)&lt;1,"",COUNT($C$6:E29)&gt;9,TRUNC((230-M28)*(0.9)),COUNT($C$6:E29)&lt;=9,0)</f>
        <v>45</v>
      </c>
      <c r="P29">
        <f>_xlfn.IFS(SUM(C29:E29)&lt;1,"",COUNT($C$6:E29)&gt;9,N29*3+H29,COUNT($C$6:E29)&lt;=9,0)</f>
        <v>604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200</v>
      </c>
      <c r="W29">
        <f>IF(COUNT(C29:E29)&lt;1,0,IF(COUNT($C$6:E29)&gt;9,D29+N29,0))</f>
        <v>223</v>
      </c>
      <c r="X29">
        <f>IF(COUNT(C29:E29)&lt;1,0,IF(COUNT($C$6:E29)&gt;9,E29+N29,0))</f>
        <v>181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174</v>
      </c>
      <c r="D30">
        <v>160</v>
      </c>
      <c r="E30">
        <v>153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487</v>
      </c>
      <c r="I30">
        <f t="shared" si="5"/>
        <v>162</v>
      </c>
      <c r="J30">
        <f>_xlfn.IFS(SUM(C30:E30)&lt;1,"",SUM(C30:E30)&gt;=1,SUM($C$6:E30))</f>
        <v>12240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177</v>
      </c>
      <c r="M30">
        <f>IF(COUNT($C$6:E30)&gt;=1,TRUNC(SUM($C$6:E30)/COUNT($C$6:E30)),0)</f>
        <v>177</v>
      </c>
      <c r="N30">
        <f>IF(COUNT($C$6:E30)&lt;=6,0,TRUNC((230-M29)*0.9))</f>
        <v>46</v>
      </c>
      <c r="O30">
        <f>_xlfn.IFS(SUM(C30:E30)&lt;1,"",COUNT($C$6:E30)&gt;9,TRUNC((230-M29)*(0.9)),COUNT($C$6:E30)&lt;=9,0)</f>
        <v>46</v>
      </c>
      <c r="P30">
        <f>_xlfn.IFS(SUM(C30:E30)&lt;1,"",COUNT($C$6:E30)&gt;9,N30*3+H30,COUNT($C$6:E30)&lt;=9,0)</f>
        <v>625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220</v>
      </c>
      <c r="W30">
        <f>IF(COUNT(C30:E30)&lt;1,0,IF(COUNT($C$6:E30)&gt;9,D30+N30,0))</f>
        <v>206</v>
      </c>
      <c r="X30">
        <f>IF(COUNT(C30:E30)&lt;1,0,IF(COUNT($C$6:E30)&gt;9,E30+N30,0))</f>
        <v>199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149</v>
      </c>
      <c r="D31">
        <v>166</v>
      </c>
      <c r="E31">
        <v>193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508</v>
      </c>
      <c r="I31">
        <f t="shared" si="5"/>
        <v>169</v>
      </c>
      <c r="J31">
        <f>_xlfn.IFS(SUM(C31:E31)&lt;1,"",SUM(C31:E31)&gt;=1,SUM($C$6:E31))</f>
        <v>12748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177</v>
      </c>
      <c r="M31">
        <f>IF(COUNT($C$6:E31)&gt;=1,TRUNC(SUM($C$6:E31)/COUNT($C$6:E31)),0)</f>
        <v>177</v>
      </c>
      <c r="N31">
        <f>IF(COUNT($C$6:E31)&lt;=6,0,TRUNC((230-M30)*0.9))</f>
        <v>47</v>
      </c>
      <c r="O31">
        <f>_xlfn.IFS(SUM(C31:E31)&lt;1,"",COUNT($C$6:E31)&gt;9,TRUNC((230-M30)*(0.9)),COUNT($C$6:E31)&lt;=9,0)</f>
        <v>47</v>
      </c>
      <c r="P31">
        <f>_xlfn.IFS(SUM(C31:E31)&lt;1,"",COUNT($C$6:E31)&gt;9,N31*3+H31,COUNT($C$6:E31)&lt;=9,0)</f>
        <v>649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196</v>
      </c>
      <c r="W31">
        <f>IF(COUNT(C31:E31)&lt;1,0,IF(COUNT($C$6:E31)&gt;9,D31+N31,0))</f>
        <v>213</v>
      </c>
      <c r="X31">
        <f>IF(COUNT(C31:E31)&lt;1,0,IF(COUNT($C$6:E31)&gt;9,E31+N31,0))</f>
        <v>240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206</v>
      </c>
      <c r="D32">
        <v>221</v>
      </c>
      <c r="E32">
        <v>181</v>
      </c>
      <c r="F32" t="str">
        <f>IF(COUNT(C32:E32)&lt;1," ",IF(AND(C32&gt;M31,D32&gt;M31,E32&gt;M31,COUNT($C$6:E31)&gt;=12),"*"," "))</f>
        <v>*</v>
      </c>
      <c r="G32" t="str">
        <f>IF(COUNT(C32:E32)&lt;1," ",IF(AND(C32&gt;M30,D32&gt;M30,E32&gt;M30,COUNT($C$6:E30)&gt;=12),"*"," "))</f>
        <v>*</v>
      </c>
      <c r="H32">
        <f t="shared" si="0"/>
        <v>608</v>
      </c>
      <c r="I32">
        <f t="shared" si="5"/>
        <v>202</v>
      </c>
      <c r="J32">
        <f>_xlfn.IFS(SUM(C32:E32)&lt;1,"",SUM(C32:E32)&gt;=1,SUM($C$6:E32))</f>
        <v>13356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178</v>
      </c>
      <c r="M32">
        <f>IF(COUNT($C$6:E32)&gt;=1,TRUNC(SUM($C$6:E32)/COUNT($C$6:E32)),0)</f>
        <v>178</v>
      </c>
      <c r="N32">
        <f>IF(COUNT($C$6:E32)&lt;=6,0,TRUNC((230-M31)*0.9))</f>
        <v>47</v>
      </c>
      <c r="O32">
        <f>_xlfn.IFS(SUM(C32:E32)&lt;1,"",COUNT($C$6:E32)&gt;9,TRUNC((230-M31)*(0.9)),COUNT($C$6:E32)&lt;=9,0)</f>
        <v>47</v>
      </c>
      <c r="P32">
        <f>_xlfn.IFS(SUM(C32:E32)&lt;1,"",COUNT($C$6:E32)&gt;9,N32*3+H32,COUNT($C$6:E32)&lt;=9,0)</f>
        <v>749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253</v>
      </c>
      <c r="W32">
        <f>IF(COUNT(C32:E32)&lt;1,0,IF(COUNT($C$6:E32)&gt;9,D32+N32,0))</f>
        <v>268</v>
      </c>
      <c r="X32">
        <f>IF(COUNT(C32:E32)&lt;1,0,IF(COUNT($C$6:E32)&gt;9,E32+N32,0))</f>
        <v>228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144</v>
      </c>
      <c r="D33">
        <v>126</v>
      </c>
      <c r="E33">
        <v>150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420</v>
      </c>
      <c r="I33">
        <f t="shared" si="5"/>
        <v>140</v>
      </c>
      <c r="J33">
        <f>_xlfn.IFS(SUM(C33:E33)&lt;1,"",SUM(C33:E33)&gt;=1,SUM($C$6:E33))</f>
        <v>13776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176</v>
      </c>
      <c r="M33">
        <f>IF(COUNT($C$6:E33)&gt;=1,TRUNC(SUM($C$6:E33)/COUNT($C$6:E33)),0)</f>
        <v>176</v>
      </c>
      <c r="N33">
        <f>IF(COUNT($C$6:E33)&lt;=6,0,TRUNC((230-M32)*0.9))</f>
        <v>46</v>
      </c>
      <c r="O33">
        <f>_xlfn.IFS(SUM(C33:E33)&lt;1,"",COUNT($C$6:E33)&gt;9,TRUNC((230-M32)*(0.9)),COUNT($C$6:E33)&lt;=9,0)</f>
        <v>46</v>
      </c>
      <c r="P33">
        <f>_xlfn.IFS(SUM(C33:E33)&lt;1,"",COUNT($C$6:E33)&gt;9,N33*3+H33,COUNT($C$6:E33)&lt;=9,0)</f>
        <v>558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190</v>
      </c>
      <c r="W33">
        <f>IF(COUNT(C33:E33)&lt;1,0,IF(COUNT($C$6:E33)&gt;9,D33+N33,0))</f>
        <v>172</v>
      </c>
      <c r="X33">
        <f>IF(COUNT(C33:E33)&lt;1,0,IF(COUNT($C$6:E33)&gt;9,E33+N33,0))</f>
        <v>196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172</v>
      </c>
      <c r="D34">
        <v>143</v>
      </c>
      <c r="E34">
        <v>137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452</v>
      </c>
      <c r="I34">
        <f t="shared" si="5"/>
        <v>150</v>
      </c>
      <c r="J34">
        <f>_xlfn.IFS(SUM(C34:E34)&lt;1,"",SUM(C34:E34)&gt;=1,SUM($C$6:E34))</f>
        <v>14228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175</v>
      </c>
      <c r="M34">
        <f>IF(COUNT($C$6:E34)&gt;=1,TRUNC(SUM($C$6:E34)/COUNT($C$6:E34)),0)</f>
        <v>175</v>
      </c>
      <c r="N34">
        <f>IF(COUNT($C$6:E34)&lt;=6,0,TRUNC((230-M33)*0.9))</f>
        <v>48</v>
      </c>
      <c r="O34">
        <f>_xlfn.IFS(SUM(C34:E34)&lt;1,"",COUNT($C$6:E34)&gt;9,TRUNC((230-M33)*(0.9)),COUNT($C$6:E34)&lt;=9,0)</f>
        <v>48</v>
      </c>
      <c r="P34">
        <f>_xlfn.IFS(SUM(C34:E34)&lt;1,"",COUNT($C$6:E34)&gt;9,N34*3+H34,COUNT($C$6:E34)&lt;=9,0)</f>
        <v>596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220</v>
      </c>
      <c r="W34">
        <f>IF(COUNT(C34:E34)&lt;1,0,IF(COUNT($C$6:E34)&gt;9,D34+N34,0))</f>
        <v>191</v>
      </c>
      <c r="X34">
        <f>IF(COUNT(C34:E34)&lt;1,0,IF(COUNT($C$6:E34)&gt;9,E34+N34,0))</f>
        <v>185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171</v>
      </c>
      <c r="D35">
        <v>170</v>
      </c>
      <c r="E35">
        <v>150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491</v>
      </c>
      <c r="I35">
        <f t="shared" si="5"/>
        <v>163</v>
      </c>
      <c r="J35">
        <f>_xlfn.IFS(SUM(C35:E35)&lt;1,"",SUM(C35:E35)&gt;=1,SUM($C$6:E35))</f>
        <v>14719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175</v>
      </c>
      <c r="M35">
        <f>IF(COUNT($C$6:E35)&gt;=1,TRUNC(SUM($C$6:E35)/COUNT($C$6:E35)),0)</f>
        <v>175</v>
      </c>
      <c r="N35">
        <f>IF(COUNT($C$6:E35)&lt;=6,0,TRUNC((230-M34)*0.9))</f>
        <v>49</v>
      </c>
      <c r="O35">
        <f>_xlfn.IFS(SUM(C35:E35)&lt;1,"",COUNT($C$6:E35)&gt;9,TRUNC((230-M34)*(0.9)),COUNT($C$6:E35)&lt;=9,0)</f>
        <v>49</v>
      </c>
      <c r="P35">
        <f>_xlfn.IFS(SUM(C35:E35)&lt;1,"",COUNT($C$6:E35)&gt;9,N35*3+H35,COUNT($C$6:E35)&lt;=9,0)</f>
        <v>638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220</v>
      </c>
      <c r="W35">
        <f>IF(COUNT(C35:E35)&lt;1,0,IF(COUNT($C$6:E35)&gt;9,D35+N35,0))</f>
        <v>219</v>
      </c>
      <c r="X35">
        <f>IF(COUNT(C35:E35)&lt;1,0,IF(COUNT($C$6:E35)&gt;9,E35+N35,0))</f>
        <v>199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179.92857142857142</v>
      </c>
      <c r="D36" s="2">
        <f>(IF(COUNT(D6:D35)=0," ",(SUM(D6:D35))/COUNT(D6:D35)))</f>
        <v>178.25</v>
      </c>
      <c r="E36" s="2">
        <f>(IF(COUNT(E6:E35)=0," ",(SUM(E6:E35))/COUNT(E6:E35)))</f>
        <v>167.5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5C22F-5204-4362-B50E-031C6E3DC205}">
  <sheetPr codeName="Sheet42"/>
  <dimension ref="A1:AC36"/>
  <sheetViews>
    <sheetView tabSelected="1"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3" width="5.85546875" hidden="1" customWidth="1"/>
    <col min="14" max="14" width="5.140625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5.5703125" hidden="1" customWidth="1"/>
    <col min="22" max="22" width="6.7109375" hidden="1" customWidth="1"/>
    <col min="23" max="23" width="6.28515625" hidden="1" customWidth="1"/>
    <col min="24" max="24" width="7.42578125" hidden="1" customWidth="1"/>
    <col min="25" max="25" width="5.42578125" hidden="1" customWidth="1"/>
    <col min="26" max="26" width="5.7109375" hidden="1" customWidth="1"/>
    <col min="27" max="27" width="9" hidden="1" customWidth="1"/>
    <col min="28" max="28" width="7.85546875" hidden="1" customWidth="1"/>
    <col min="29" max="29" width="8.140625" hidden="1" customWidth="1"/>
    <col min="30" max="30" width="8.28515625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5</v>
      </c>
    </row>
    <row r="3" spans="1:29" x14ac:dyDescent="0.2">
      <c r="A3" t="s">
        <v>45</v>
      </c>
      <c r="B3" s="3" t="s">
        <v>93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180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223</v>
      </c>
      <c r="W5">
        <f>MAX(V6:X35)</f>
        <v>277</v>
      </c>
    </row>
    <row r="6" spans="1:29" x14ac:dyDescent="0.2">
      <c r="A6" t="s">
        <v>7</v>
      </c>
      <c r="B6" s="7">
        <f>Calendar!B6</f>
        <v>43348</v>
      </c>
      <c r="C6">
        <v>154</v>
      </c>
      <c r="D6">
        <v>170</v>
      </c>
      <c r="E6">
        <v>188</v>
      </c>
      <c r="H6">
        <f t="shared" ref="H6:H35" si="0">IF(COUNT(C6:E6)&lt;1," ",SUM(C6:E6))</f>
        <v>512</v>
      </c>
      <c r="I6">
        <f>IF(COUNT(C6:E6)&lt;1," ",TRUNC(H6/COUNT(C6:E6)))</f>
        <v>170</v>
      </c>
      <c r="J6">
        <f>_xlfn.IFS(SUM(C6:E6)&lt;1,"",SUM(C6:E6)&gt;=1,SUM($C$6:E6))</f>
        <v>512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180</v>
      </c>
      <c r="M6">
        <f>IF(COUNT($C$6:E6)&gt;=1,TRUNC(SUM($C$6:E6)/COUNT($C$6:E6)),0)</f>
        <v>170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139</v>
      </c>
      <c r="D7">
        <v>201</v>
      </c>
      <c r="E7">
        <v>192</v>
      </c>
      <c r="H7">
        <f t="shared" si="0"/>
        <v>532</v>
      </c>
      <c r="I7">
        <f t="shared" ref="I7:I35" si="4">IF(COUNT(C7:E7)&lt;1," ",TRUNC(H7/COUNT(C7:E7)))</f>
        <v>177</v>
      </c>
      <c r="J7">
        <f>_xlfn.IFS(SUM(C7:E7)&lt;1,"",SUM(C7:E7)&gt;=1,SUM($C$6:E7))</f>
        <v>1044</v>
      </c>
      <c r="K7">
        <f>_xlfn.IFS(COUNT(C7:E7)&lt;1,"",COUNT($C$6:E7)&gt;=1,COUNT($C$6:E7))</f>
        <v>6</v>
      </c>
      <c r="L7">
        <f>_xlfn.IFS(COUNT(C7:E7)&lt;1,"",AND(COUNT($C$6:E7)&lt;=9,$C$4&gt;1),$C$4,COUNT(C7:E7)&gt;=1,M7)</f>
        <v>180</v>
      </c>
      <c r="M7">
        <f>IF(COUNT($C$6:E7)&gt;=1,TRUNC(SUM($C$6:E7)/COUNT($C$6:E7)),0)</f>
        <v>174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ref="AA7:AA35" si="5">IF((MAX($AB$6:$AB$35))&lt;AC7,0,IF(AB7=AC7,0,1))</f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144</v>
      </c>
      <c r="D8">
        <v>138</v>
      </c>
      <c r="E8">
        <v>147</v>
      </c>
      <c r="H8">
        <f t="shared" si="0"/>
        <v>429</v>
      </c>
      <c r="I8">
        <f t="shared" si="4"/>
        <v>143</v>
      </c>
      <c r="J8">
        <f>_xlfn.IFS(SUM(C8:E8)&lt;1,"",SUM(C8:E8)&gt;=1,SUM($C$6:E8))</f>
        <v>1473</v>
      </c>
      <c r="K8">
        <f>_xlfn.IFS(COUNT(C8:E8)&lt;1,"",COUNT($C$6:E8)&gt;=1,COUNT($C$6:E8))</f>
        <v>9</v>
      </c>
      <c r="L8">
        <f>_xlfn.IFS(COUNT(C8:E8)&lt;1,"",AND(COUNT($C$6:E8)&lt;=9,$C$4&gt;1),$C$4,COUNT(C8:E8)&gt;=1,M8)</f>
        <v>180</v>
      </c>
      <c r="M8">
        <f>IF(COUNT($C$6:E8)&gt;=1,TRUNC(SUM($C$6:E8)/COUNT($C$6:E8)),0)</f>
        <v>163</v>
      </c>
      <c r="N8">
        <f>IF(COUNT($C$6:E8)&lt;=6,0,TRUNC((230-M7)*0.9))</f>
        <v>50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5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142</v>
      </c>
      <c r="D9">
        <v>178</v>
      </c>
      <c r="E9">
        <v>157</v>
      </c>
      <c r="H9">
        <f t="shared" si="0"/>
        <v>477</v>
      </c>
      <c r="I9">
        <f t="shared" si="4"/>
        <v>159</v>
      </c>
      <c r="J9">
        <f>_xlfn.IFS(SUM(C9:E9)&lt;1,"",SUM(C9:E9)&gt;=1,SUM($C$6:E9))</f>
        <v>1950</v>
      </c>
      <c r="K9">
        <f>_xlfn.IFS(COUNT(C9:E9)&lt;1,"",COUNT($C$6:E9)&gt;=1,COUNT($C$6:E9))</f>
        <v>12</v>
      </c>
      <c r="L9">
        <f>_xlfn.IFS(COUNT(C9:E9)&lt;1,"",AND(COUNT($C$6:E9)&lt;=9,$C$4&gt;1),$C$4,COUNT(C9:E9)&gt;=1,M9)</f>
        <v>162</v>
      </c>
      <c r="M9">
        <f>IF(COUNT($C$6:E9)&gt;=1,TRUNC(SUM($C$6:E9)/COUNT($C$6:E9)),0)</f>
        <v>162</v>
      </c>
      <c r="N9">
        <f>IF(COUNT($C$6:E9)&lt;=6,0,TRUNC((230-M8)*0.9))</f>
        <v>60</v>
      </c>
      <c r="O9">
        <f>_xlfn.IFS(SUM(C9:E9)&lt;1,"",COUNT($C$6:E9)&gt;9,TRUNC((230-M8)*(0.9)),COUNT($C$6:E9)&lt;=9,0)</f>
        <v>60</v>
      </c>
      <c r="P9">
        <f>_xlfn.IFS(SUM(C9:E9)&lt;1,"",COUNT($C$6:E9)&gt;9,N9*3+H9,COUNT($C$6:E9)&lt;=9,0)</f>
        <v>657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 xml:space="preserve"> </v>
      </c>
      <c r="T9" t="str">
        <f t="shared" si="3"/>
        <v xml:space="preserve"> </v>
      </c>
      <c r="V9">
        <f>IF(COUNT(C9:E9)&lt;1,0,IF(COUNT($C$6:E9)&gt;9,C9+N9,0))</f>
        <v>202</v>
      </c>
      <c r="W9">
        <f>IF(COUNT(C9:E9)&lt;1,0,IF(COUNT($C$6:E9)&gt;9,D9+N9,0))</f>
        <v>238</v>
      </c>
      <c r="X9">
        <f>IF(COUNT(C9:E9)&lt;1,0,IF(COUNT($C$6:E9)&gt;9,E9+N9,0))</f>
        <v>217</v>
      </c>
      <c r="AA9">
        <f>IF((MAX($AB$6:$AB$35))&lt;AC9,0,IF(AB9=AC9,0,1))</f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199</v>
      </c>
      <c r="D10">
        <v>171</v>
      </c>
      <c r="E10">
        <v>181</v>
      </c>
      <c r="F10" t="str">
        <f>IF(COUNT(C10:E10)&lt;1," ",IF(AND(C10&gt;M9,D10&gt;M9,E10&gt;M9,COUNT($C$6:E9)&gt;=12),"*"," "))</f>
        <v>*</v>
      </c>
      <c r="H10">
        <f t="shared" si="0"/>
        <v>551</v>
      </c>
      <c r="I10">
        <f t="shared" si="4"/>
        <v>183</v>
      </c>
      <c r="J10">
        <f>_xlfn.IFS(SUM(C10:E10)&lt;1,"",SUM(C10:E10)&gt;=1,SUM($C$6:E10))</f>
        <v>2501</v>
      </c>
      <c r="K10">
        <f>_xlfn.IFS(COUNT(C10:E10)&lt;1,"",COUNT($C$6:E10)&gt;=1,COUNT($C$6:E10))</f>
        <v>15</v>
      </c>
      <c r="L10">
        <f>_xlfn.IFS(COUNT(C10:E10)&lt;1,"",AND(COUNT($C$6:E10)&lt;=9,$C$4&gt;1),$C$4,COUNT(C10:E10)&gt;=1,M10)</f>
        <v>166</v>
      </c>
      <c r="M10">
        <f>IF(COUNT($C$6:E10)&gt;=1,TRUNC(SUM($C$6:E10)/COUNT($C$6:E10)),0)</f>
        <v>166</v>
      </c>
      <c r="N10">
        <f>IF(COUNT($C$6:E10)&lt;=6,0,TRUNC((230-M9)*0.9))</f>
        <v>61</v>
      </c>
      <c r="O10">
        <f>_xlfn.IFS(SUM(C10:E10)&lt;1,"",COUNT($C$6:E10)&gt;9,TRUNC((230-M9)*(0.9)),COUNT($C$6:E10)&lt;=9,0)</f>
        <v>61</v>
      </c>
      <c r="P10">
        <f>_xlfn.IFS(SUM(C10:E10)&lt;1,"",COUNT($C$6:E10)&gt;9,N10*3+H10,COUNT($C$6:E10)&lt;=9,0)</f>
        <v>734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260</v>
      </c>
      <c r="W10">
        <f>IF(COUNT(C10:E10)&lt;1,0,IF(COUNT($C$6:E10)&gt;9,D10+N10,0))</f>
        <v>232</v>
      </c>
      <c r="X10">
        <f>IF(COUNT(C10:E10)&lt;1,0,IF(COUNT($C$6:E10)&gt;9,E10+N10,0))</f>
        <v>242</v>
      </c>
      <c r="AA10">
        <f t="shared" si="5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202</v>
      </c>
      <c r="D11">
        <v>220</v>
      </c>
      <c r="E11">
        <v>165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>*</v>
      </c>
      <c r="H11">
        <f t="shared" si="0"/>
        <v>587</v>
      </c>
      <c r="I11">
        <f t="shared" si="4"/>
        <v>195</v>
      </c>
      <c r="J11">
        <f>_xlfn.IFS(SUM(C11:E11)&lt;1,"",SUM(C11:E11)&gt;=1,SUM($C$6:E11))</f>
        <v>3088</v>
      </c>
      <c r="K11">
        <f>_xlfn.IFS(COUNT(C11:E11)&lt;1,"",COUNT($C$6:E11)&gt;=1,COUNT($C$6:E11))</f>
        <v>18</v>
      </c>
      <c r="L11">
        <f>_xlfn.IFS(COUNT(C11:E11)&lt;1,"",AND(COUNT($C$6:E11)&lt;=9,$C$4&gt;1),$C$4,COUNT(C11:E11)&gt;=1,M11)</f>
        <v>171</v>
      </c>
      <c r="M11">
        <f>IF(COUNT($C$6:E11)&gt;=1,TRUNC(SUM($C$6:E11)/COUNT($C$6:E11)),0)</f>
        <v>171</v>
      </c>
      <c r="N11">
        <f>IF(COUNT($C$6:E11)&lt;=6,0,TRUNC((230-M10)*0.9))</f>
        <v>57</v>
      </c>
      <c r="O11">
        <f>_xlfn.IFS(SUM(C11:E11)&lt;1,"",COUNT($C$6:E11)&gt;9,TRUNC((230-M10)*(0.9)),COUNT($C$6:E11)&lt;=9,0)</f>
        <v>57</v>
      </c>
      <c r="P11">
        <f>_xlfn.IFS(SUM(C11:E11)&lt;1,"",COUNT($C$6:E11)&gt;9,N11*3+H11,COUNT($C$6:E11)&lt;=9,0)</f>
        <v>758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>
        <f t="shared" si="3"/>
        <v>277</v>
      </c>
      <c r="V11">
        <f>IF(COUNT(C11:E11)&lt;1,0,IF(COUNT($C$6:E11)&gt;9,C11+N11,0))</f>
        <v>259</v>
      </c>
      <c r="W11">
        <f>IF(COUNT(C11:E11)&lt;1,0,IF(COUNT($C$6:E11)&gt;9,D11+N11,0))</f>
        <v>277</v>
      </c>
      <c r="X11">
        <f>IF(COUNT(C11:E11)&lt;1,0,IF(COUNT($C$6:E11)&gt;9,E11+N11,0))</f>
        <v>222</v>
      </c>
      <c r="AA11">
        <f t="shared" si="5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 t="str">
        <f t="shared" si="0"/>
        <v xml:space="preserve"> </v>
      </c>
      <c r="I12" t="str">
        <f t="shared" si="4"/>
        <v xml:space="preserve"> </v>
      </c>
      <c r="J12" t="str">
        <f>_xlfn.IFS(SUM(C12:E12)&lt;1,"",SUM(C12:E12)&gt;=1,SUM($C$6:E12))</f>
        <v/>
      </c>
      <c r="K12" t="str">
        <f>_xlfn.IFS(COUNT(C12:E12)&lt;1,"",COUNT($C$6:E12)&gt;=1,COUNT($C$6:E12))</f>
        <v/>
      </c>
      <c r="L12" t="str">
        <f>_xlfn.IFS(COUNT(C12:E12)&lt;1,"",AND(COUNT($C$6:E12)&lt;=9,$C$4&gt;1),$C$4,COUNT(C12:E12)&gt;=1,M12)</f>
        <v/>
      </c>
      <c r="M12">
        <f>IF(COUNT($C$6:E12)&gt;=1,TRUNC(SUM($C$6:E12)/COUNT($C$6:E12)),0)</f>
        <v>171</v>
      </c>
      <c r="N12">
        <f>IF(COUNT($C$6:E12)&lt;=6,0,TRUNC((230-M11)*0.9))</f>
        <v>53</v>
      </c>
      <c r="O12" t="str">
        <f>_xlfn.IFS(SUM(C12:E12)&lt;1,"",COUNT($C$6:E12)&gt;9,TRUNC((230-M11)*(0.9)),COUNT($C$6:E12)&lt;=9,0)</f>
        <v/>
      </c>
      <c r="P12" t="str">
        <f>_xlfn.IFS(SUM(C12:E12)&lt;1,"",COUNT($C$6:E12)&gt;9,N12*3+H12,COUNT($C$6:E12)&lt;=9,0)</f>
        <v/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0</v>
      </c>
      <c r="W12">
        <f>IF(COUNT(C12:E12)&lt;1,0,IF(COUNT($C$6:E12)&gt;9,D12+N12,0))</f>
        <v>0</v>
      </c>
      <c r="X12">
        <f>IF(COUNT(C12:E12)&lt;1,0,IF(COUNT($C$6:E12)&gt;9,E12+N12,0))</f>
        <v>0</v>
      </c>
      <c r="AA12">
        <f t="shared" si="5"/>
        <v>1</v>
      </c>
      <c r="AB12">
        <f t="shared" si="6"/>
        <v>0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189</v>
      </c>
      <c r="D13">
        <v>139</v>
      </c>
      <c r="E13">
        <v>190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518</v>
      </c>
      <c r="I13">
        <f t="shared" si="4"/>
        <v>172</v>
      </c>
      <c r="J13">
        <f>_xlfn.IFS(SUM(C13:E13)&lt;1,"",SUM(C13:E13)&gt;=1,SUM($C$6:E13))</f>
        <v>3606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171</v>
      </c>
      <c r="M13">
        <f>IF(COUNT($C$6:E13)&gt;=1,TRUNC(SUM($C$6:E13)/COUNT($C$6:E13)),0)</f>
        <v>171</v>
      </c>
      <c r="N13">
        <f>IF(COUNT($C$6:E13)&lt;=6,0,TRUNC((230-M12)*0.9))</f>
        <v>53</v>
      </c>
      <c r="O13">
        <f>_xlfn.IFS(SUM(C13:E13)&lt;1,"",COUNT($C$6:E13)&gt;9,TRUNC((230-M12)*(0.9)),COUNT($C$6:E13)&lt;=9,0)</f>
        <v>53</v>
      </c>
      <c r="P13">
        <f>_xlfn.IFS(SUM(C13:E13)&lt;1,"",COUNT($C$6:E13)&gt;9,N13*3+H13,COUNT($C$6:E13)&lt;=9,0)</f>
        <v>677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242</v>
      </c>
      <c r="W13">
        <f>IF(COUNT(C13:E13)&lt;1,0,IF(COUNT($C$6:E13)&gt;9,D13+N13,0))</f>
        <v>192</v>
      </c>
      <c r="X13">
        <f>IF(COUNT(C13:E13)&lt;1,0,IF(COUNT($C$6:E13)&gt;9,E13+N13,0))</f>
        <v>243</v>
      </c>
      <c r="AA13">
        <f t="shared" si="5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150</v>
      </c>
      <c r="D14">
        <v>175</v>
      </c>
      <c r="E14">
        <v>199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>
        <f t="shared" si="0"/>
        <v>524</v>
      </c>
      <c r="I14">
        <f t="shared" si="4"/>
        <v>174</v>
      </c>
      <c r="J14">
        <f>_xlfn.IFS(SUM(C14:E14)&lt;1,"",SUM(C14:E14)&gt;=1,SUM($C$6:E14))</f>
        <v>4130</v>
      </c>
      <c r="K14">
        <f>_xlfn.IFS(COUNT(C14:E14)&lt;1,"",COUNT($C$6:E14)&gt;=1,COUNT($C$6:E14))</f>
        <v>24</v>
      </c>
      <c r="L14">
        <f>_xlfn.IFS(COUNT(C14:E14)&lt;1,"",AND(COUNT($C$6:E14)&lt;=9,$C$4&gt;1),$C$4,COUNT(C14:E14)&gt;=1,M14)</f>
        <v>172</v>
      </c>
      <c r="M14">
        <f>IF(COUNT($C$6:E14)&gt;=1,TRUNC(SUM($C$6:E14)/COUNT($C$6:E14)),0)</f>
        <v>172</v>
      </c>
      <c r="N14">
        <f>IF(COUNT($C$6:E14)&lt;=6,0,TRUNC((230-M13)*0.9))</f>
        <v>53</v>
      </c>
      <c r="O14">
        <f>_xlfn.IFS(SUM(C14:E14)&lt;1,"",COUNT($C$6:E14)&gt;9,TRUNC((230-M13)*(0.9)),COUNT($C$6:E14)&lt;=9,0)</f>
        <v>53</v>
      </c>
      <c r="P14">
        <f>_xlfn.IFS(SUM(C14:E14)&lt;1,"",COUNT($C$6:E14)&gt;9,N14*3+H14,COUNT($C$6:E14)&lt;=9,0)</f>
        <v>683</v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203</v>
      </c>
      <c r="W14">
        <f>IF(COUNT(C14:E14)&lt;1,0,IF(COUNT($C$6:E14)&gt;9,D14+N14,0))</f>
        <v>228</v>
      </c>
      <c r="X14">
        <f>IF(COUNT(C14:E14)&lt;1,0,IF(COUNT($C$6:E14)&gt;9,E14+N14,0))</f>
        <v>252</v>
      </c>
      <c r="AA14">
        <f t="shared" si="5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141</v>
      </c>
      <c r="D15">
        <v>146</v>
      </c>
      <c r="E15">
        <v>198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485</v>
      </c>
      <c r="I15">
        <f t="shared" si="4"/>
        <v>161</v>
      </c>
      <c r="J15">
        <f>_xlfn.IFS(SUM(C15:E15)&lt;1,"",SUM(C15:E15)&gt;=1,SUM($C$6:E15))</f>
        <v>4615</v>
      </c>
      <c r="K15">
        <f>_xlfn.IFS(COUNT(C15:E15)&lt;1,"",COUNT($C$6:E15)&gt;=1,COUNT($C$6:E15))</f>
        <v>27</v>
      </c>
      <c r="L15">
        <f>_xlfn.IFS(COUNT(C15:E15)&lt;1,"",AND(COUNT($C$6:E15)&lt;=9,$C$4&gt;1),$C$4,COUNT(C15:E15)&gt;=1,M15)</f>
        <v>170</v>
      </c>
      <c r="M15">
        <f>IF(COUNT($C$6:E15)&gt;=1,TRUNC(SUM($C$6:E15)/COUNT($C$6:E15)),0)</f>
        <v>170</v>
      </c>
      <c r="N15">
        <f>IF(COUNT($C$6:E15)&lt;=6,0,TRUNC((230-M14)*0.9))</f>
        <v>52</v>
      </c>
      <c r="O15">
        <f>_xlfn.IFS(SUM(C15:E15)&lt;1,"",COUNT($C$6:E15)&gt;9,TRUNC((230-M14)*(0.9)),COUNT($C$6:E15)&lt;=9,0)</f>
        <v>52</v>
      </c>
      <c r="P15">
        <f>_xlfn.IFS(SUM(C15:E15)&lt;1,"",COUNT($C$6:E15)&gt;9,N15*3+H15,COUNT($C$6:E15)&lt;=9,0)</f>
        <v>641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193</v>
      </c>
      <c r="W15">
        <f>IF(COUNT(C15:E15)&lt;1,0,IF(COUNT($C$6:E15)&gt;9,D15+N15,0))</f>
        <v>198</v>
      </c>
      <c r="X15">
        <f>IF(COUNT(C15:E15)&lt;1,0,IF(COUNT($C$6:E15)&gt;9,E15+N15,0))</f>
        <v>250</v>
      </c>
      <c r="AA15">
        <f t="shared" si="5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212</v>
      </c>
      <c r="D16">
        <v>210</v>
      </c>
      <c r="E16">
        <v>203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625</v>
      </c>
      <c r="I16">
        <f t="shared" si="4"/>
        <v>208</v>
      </c>
      <c r="J16">
        <f>_xlfn.IFS(SUM(C16:E16)&lt;1,"",SUM(C16:E16)&gt;=1,SUM($C$6:E16))</f>
        <v>5240</v>
      </c>
      <c r="K16">
        <f>_xlfn.IFS(COUNT(C16:E16)&lt;1,"",COUNT($C$6:E16)&gt;=1,COUNT($C$6:E16))</f>
        <v>30</v>
      </c>
      <c r="L16">
        <f>_xlfn.IFS(COUNT(C16:E16)&lt;1,"",AND(COUNT($C$6:E16)&lt;=9,$C$4&gt;1),$C$4,COUNT(C16:E16)&gt;=1,M16)</f>
        <v>174</v>
      </c>
      <c r="M16">
        <f>IF(COUNT($C$6:E16)&gt;=1,TRUNC(SUM($C$6:E16)/COUNT($C$6:E16)),0)</f>
        <v>174</v>
      </c>
      <c r="N16">
        <f>IF(COUNT($C$6:E16)&lt;=6,0,TRUNC((230-M15)*0.9))</f>
        <v>54</v>
      </c>
      <c r="O16">
        <f>_xlfn.IFS(SUM(C16:E16)&lt;1,"",COUNT($C$6:E16)&gt;9,TRUNC((230-M15)*(0.9)),COUNT($C$6:E16)&lt;=9,0)</f>
        <v>54</v>
      </c>
      <c r="P16">
        <f>_xlfn.IFS(SUM(C16:E16)&lt;1,"",COUNT($C$6:E16)&gt;9,N16*3+H16,COUNT($C$6:E16)&lt;=9,0)</f>
        <v>787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266</v>
      </c>
      <c r="W16">
        <f>IF(COUNT(C16:E16)&lt;1,0,IF(COUNT($C$6:E16)&gt;9,D16+N16,0))</f>
        <v>264</v>
      </c>
      <c r="X16">
        <f>IF(COUNT(C16:E16)&lt;1,0,IF(COUNT($C$6:E16)&gt;9,E16+N16,0))</f>
        <v>257</v>
      </c>
      <c r="AA16">
        <f t="shared" si="5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152</v>
      </c>
      <c r="D17">
        <v>161</v>
      </c>
      <c r="E17">
        <v>164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477</v>
      </c>
      <c r="I17">
        <f t="shared" si="4"/>
        <v>159</v>
      </c>
      <c r="J17">
        <f>_xlfn.IFS(SUM(C17:E17)&lt;1,"",SUM(C17:E17)&gt;=1,SUM($C$6:E17))</f>
        <v>5717</v>
      </c>
      <c r="K17">
        <f>_xlfn.IFS(COUNT(C17:E17)&lt;1,"",COUNT($C$6:E17)&gt;=1,COUNT($C$6:E17))</f>
        <v>33</v>
      </c>
      <c r="L17">
        <f>_xlfn.IFS(COUNT(C17:E17)&lt;1,"",AND(COUNT($C$6:E17)&lt;=9,$C$4&gt;1),$C$4,COUNT(C17:E17)&gt;=1,M17)</f>
        <v>173</v>
      </c>
      <c r="M17">
        <f>IF(COUNT($C$6:E17)&gt;=1,TRUNC(SUM($C$6:E17)/COUNT($C$6:E17)),0)</f>
        <v>173</v>
      </c>
      <c r="N17">
        <f>IF(COUNT($C$6:E17)&lt;=6,0,TRUNC((230-M16)*0.9))</f>
        <v>50</v>
      </c>
      <c r="O17">
        <f>_xlfn.IFS(SUM(C17:E17)&lt;1,"",COUNT($C$6:E17)&gt;9,TRUNC((230-M16)*(0.9)),COUNT($C$6:E17)&lt;=9,0)</f>
        <v>50</v>
      </c>
      <c r="P17">
        <f>_xlfn.IFS(SUM(C17:E17)&lt;1,"",COUNT($C$6:E17)&gt;9,N17*3+H17,COUNT($C$6:E17)&lt;=9,0)</f>
        <v>627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202</v>
      </c>
      <c r="W17">
        <f>IF(COUNT(C17:E17)&lt;1,0,IF(COUNT($C$6:E17)&gt;9,D17+N17,0))</f>
        <v>211</v>
      </c>
      <c r="X17">
        <f>IF(COUNT(C17:E17)&lt;1,0,IF(COUNT($C$6:E17)&gt;9,E17+N17,0))</f>
        <v>214</v>
      </c>
      <c r="AA17">
        <f t="shared" si="5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171</v>
      </c>
      <c r="D18">
        <v>182</v>
      </c>
      <c r="E18">
        <v>162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515</v>
      </c>
      <c r="I18">
        <f t="shared" si="4"/>
        <v>171</v>
      </c>
      <c r="J18">
        <f>_xlfn.IFS(SUM(C18:E18)&lt;1,"",SUM(C18:E18)&gt;=1,SUM($C$6:E18))</f>
        <v>6232</v>
      </c>
      <c r="K18">
        <f>_xlfn.IFS(COUNT(C18:E18)&lt;1,"",COUNT($C$6:E18)&gt;=1,COUNT($C$6:E18))</f>
        <v>36</v>
      </c>
      <c r="L18">
        <f>_xlfn.IFS(COUNT(C18:E18)&lt;1,"",AND(COUNT($C$6:E18)&lt;=9,$C$4&gt;1),$C$4,COUNT(C18:E18)&gt;=1,M18)</f>
        <v>173</v>
      </c>
      <c r="M18">
        <f>IF(COUNT($C$6:E18)&gt;=1,TRUNC(SUM($C$6:E18)/COUNT($C$6:E18)),0)</f>
        <v>173</v>
      </c>
      <c r="N18">
        <f>IF(COUNT($C$6:E18)&lt;=6,0,TRUNC((230-M17)*0.9))</f>
        <v>51</v>
      </c>
      <c r="O18">
        <f>_xlfn.IFS(SUM(C18:E18)&lt;1,"",COUNT($C$6:E18)&gt;9,TRUNC((230-M17)*(0.9)),COUNT($C$6:E18)&lt;=9,0)</f>
        <v>51</v>
      </c>
      <c r="P18">
        <f>_xlfn.IFS(SUM(C18:E18)&lt;1,"",COUNT($C$6:E18)&gt;9,N18*3+H18,COUNT($C$6:E18)&lt;=9,0)</f>
        <v>668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222</v>
      </c>
      <c r="W18">
        <f>IF(COUNT(C18:E18)&lt;1,0,IF(COUNT($C$6:E18)&gt;9,D18+N18,0))</f>
        <v>233</v>
      </c>
      <c r="X18">
        <f>IF(COUNT(C18:E18)&lt;1,0,IF(COUNT($C$6:E18)&gt;9,E18+N18,0))</f>
        <v>213</v>
      </c>
      <c r="AA18">
        <f t="shared" si="5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212</v>
      </c>
      <c r="D19">
        <v>158</v>
      </c>
      <c r="E19">
        <v>183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553</v>
      </c>
      <c r="I19">
        <f t="shared" si="4"/>
        <v>184</v>
      </c>
      <c r="J19">
        <f>_xlfn.IFS(SUM(C19:E19)&lt;1,"",SUM(C19:E19)&gt;=1,SUM($C$6:E19))</f>
        <v>6785</v>
      </c>
      <c r="K19">
        <f>_xlfn.IFS(COUNT(C19:E19)&lt;1,"",COUNT($C$6:E19)&gt;=1,COUNT($C$6:E19))</f>
        <v>39</v>
      </c>
      <c r="L19">
        <f>_xlfn.IFS(COUNT(C19:E19)&lt;1,"",AND(COUNT($C$6:E19)&lt;=9,$C$4&gt;1),$C$4,COUNT(C19:E19)&gt;=1,M19)</f>
        <v>173</v>
      </c>
      <c r="M19">
        <f>IF(COUNT($C$6:E19)&gt;=1,TRUNC(SUM($C$6:E19)/COUNT($C$6:E19)),0)</f>
        <v>173</v>
      </c>
      <c r="N19">
        <f>IF(COUNT($C$6:E19)&lt;=6,0,TRUNC((230-M18)*0.9))</f>
        <v>51</v>
      </c>
      <c r="O19">
        <f>_xlfn.IFS(SUM(C19:E19)&lt;1,"",COUNT($C$6:E19)&gt;9,TRUNC((230-M18)*(0.9)),COUNT($C$6:E19)&lt;=9,0)</f>
        <v>51</v>
      </c>
      <c r="P19">
        <f>_xlfn.IFS(SUM(C19:E19)&lt;1,"",COUNT($C$6:E19)&gt;9,N19*3+H19,COUNT($C$6:E19)&lt;=9,0)</f>
        <v>706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263</v>
      </c>
      <c r="W19">
        <f>IF(COUNT(C19:E19)&lt;1,0,IF(COUNT($C$6:E19)&gt;9,D19+N19,0))</f>
        <v>209</v>
      </c>
      <c r="X19">
        <f>IF(COUNT(C19:E19)&lt;1,0,IF(COUNT($C$6:E19)&gt;9,E19+N19,0))</f>
        <v>234</v>
      </c>
      <c r="AA19">
        <f t="shared" si="5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159</v>
      </c>
      <c r="D20">
        <v>163</v>
      </c>
      <c r="E20">
        <v>163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485</v>
      </c>
      <c r="I20">
        <f t="shared" si="4"/>
        <v>161</v>
      </c>
      <c r="J20">
        <f>_xlfn.IFS(SUM(C20:E20)&lt;1,"",SUM(C20:E20)&gt;=1,SUM($C$6:E20))</f>
        <v>7270</v>
      </c>
      <c r="K20">
        <f>_xlfn.IFS(COUNT(C20:E20)&lt;1,"",COUNT($C$6:E20)&gt;=1,COUNT($C$6:E20))</f>
        <v>42</v>
      </c>
      <c r="L20">
        <f>_xlfn.IFS(COUNT(C20:E20)&lt;1,"",AND(COUNT($C$6:E20)&lt;=9,$C$4&gt;1),$C$4,COUNT(C20:E20)&gt;=1,M20)</f>
        <v>173</v>
      </c>
      <c r="M20">
        <f>IF(COUNT($C$6:E20)&gt;=1,TRUNC(SUM($C$6:E20)/COUNT($C$6:E20)),0)</f>
        <v>173</v>
      </c>
      <c r="N20">
        <f>IF(COUNT($C$6:E20)&lt;=6,0,TRUNC((230-M19)*0.9))</f>
        <v>51</v>
      </c>
      <c r="O20">
        <f>_xlfn.IFS(SUM(C20:E20)&lt;1,"",COUNT($C$6:E20)&gt;9,TRUNC((230-M19)*(0.9)),COUNT($C$6:E20)&lt;=9,0)</f>
        <v>51</v>
      </c>
      <c r="P20">
        <f>_xlfn.IFS(SUM(C20:E20)&lt;1,"",COUNT($C$6:E20)&gt;9,N20*3+H20,COUNT($C$6:E20)&lt;=9,0)</f>
        <v>638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210</v>
      </c>
      <c r="W20">
        <f>IF(COUNT(C20:E20)&lt;1,0,IF(COUNT($C$6:E20)&gt;9,D20+N20,0))</f>
        <v>214</v>
      </c>
      <c r="X20">
        <f>IF(COUNT(C20:E20)&lt;1,0,IF(COUNT($C$6:E20)&gt;9,E20+N20,0))</f>
        <v>214</v>
      </c>
      <c r="AA20">
        <f t="shared" si="5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176</v>
      </c>
      <c r="D21">
        <v>175</v>
      </c>
      <c r="E21">
        <v>199</v>
      </c>
      <c r="F21" t="str">
        <f>IF(COUNT(C21:E21)&lt;1," ",IF(AND(C21&gt;M20,D21&gt;M20,E21&gt;M20,COUNT($C$6:E20)&gt;=12),"*"," "))</f>
        <v>*</v>
      </c>
      <c r="G21" t="str">
        <f>IF(COUNT(C21:E21)&lt;1," ",IF(AND(C21&gt;M19,D21&gt;M19,E21&gt;M19,COUNT($C$6:E19)&gt;=12),"*"," "))</f>
        <v>*</v>
      </c>
      <c r="H21">
        <f t="shared" si="0"/>
        <v>550</v>
      </c>
      <c r="I21">
        <f t="shared" si="4"/>
        <v>183</v>
      </c>
      <c r="J21">
        <f>_xlfn.IFS(SUM(C21:E21)&lt;1,"",SUM(C21:E21)&gt;=1,SUM($C$6:E21))</f>
        <v>7820</v>
      </c>
      <c r="K21">
        <f>_xlfn.IFS(COUNT(C21:E21)&lt;1,"",COUNT($C$6:E21)&gt;=1,COUNT($C$6:E21))</f>
        <v>45</v>
      </c>
      <c r="L21">
        <f>_xlfn.IFS(COUNT(C21:E21)&lt;1,"",AND(COUNT($C$6:E21)&lt;=9,$C$4&gt;1),$C$4,COUNT(C21:E21)&gt;=1,M21)</f>
        <v>173</v>
      </c>
      <c r="M21">
        <f>IF(COUNT($C$6:E21)&gt;=1,TRUNC(SUM($C$6:E21)/COUNT($C$6:E21)),0)</f>
        <v>173</v>
      </c>
      <c r="N21">
        <f>IF(COUNT($C$6:E21)&lt;=6,0,TRUNC((230-M20)*0.9))</f>
        <v>51</v>
      </c>
      <c r="O21">
        <f>_xlfn.IFS(SUM(C21:E21)&lt;1,"",COUNT($C$6:E21)&gt;9,TRUNC((230-M20)*(0.9)),COUNT($C$6:E21)&lt;=9,0)</f>
        <v>51</v>
      </c>
      <c r="P21">
        <f>_xlfn.IFS(SUM(C21:E21)&lt;1,"",COUNT($C$6:E21)&gt;9,N21*3+H21,COUNT($C$6:E21)&lt;=9,0)</f>
        <v>703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227</v>
      </c>
      <c r="W21">
        <f>IF(COUNT(C21:E21)&lt;1,0,IF(COUNT($C$6:E21)&gt;9,D21+N21,0))</f>
        <v>226</v>
      </c>
      <c r="X21">
        <f>IF(COUNT(C21:E21)&lt;1,0,IF(COUNT($C$6:E21)&gt;9,E21+N21,0))</f>
        <v>250</v>
      </c>
      <c r="AA21">
        <f t="shared" si="5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186</v>
      </c>
      <c r="D22">
        <v>172</v>
      </c>
      <c r="E22">
        <v>194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552</v>
      </c>
      <c r="I22">
        <f t="shared" si="4"/>
        <v>184</v>
      </c>
      <c r="J22">
        <f>_xlfn.IFS(SUM(C22:E22)&lt;1,"",SUM(C22:E22)&gt;=1,SUM($C$6:E22))</f>
        <v>8372</v>
      </c>
      <c r="K22">
        <f>_xlfn.IFS(COUNT(C22:E22)&lt;1,"",COUNT($C$6:E22)&gt;=1,COUNT($C$6:E22))</f>
        <v>48</v>
      </c>
      <c r="L22">
        <f>_xlfn.IFS(COUNT(C22:E22)&lt;1,"",AND(COUNT($C$6:E22)&lt;=9,$C$4&gt;1),$C$4,COUNT(C22:E22)&gt;=1,M22)</f>
        <v>174</v>
      </c>
      <c r="M22">
        <f>IF(COUNT($C$6:E22)&gt;=1,TRUNC(SUM($C$6:E22)/COUNT($C$6:E22)),0)</f>
        <v>174</v>
      </c>
      <c r="N22">
        <f>IF(COUNT($C$6:E22)&lt;=6,0,TRUNC((230-M21)*0.9))</f>
        <v>51</v>
      </c>
      <c r="O22">
        <f>_xlfn.IFS(SUM(C22:E22)&lt;1,"",COUNT($C$6:E22)&gt;9,TRUNC((230-M21)*(0.9)),COUNT($C$6:E22)&lt;=9,0)</f>
        <v>51</v>
      </c>
      <c r="P22">
        <f>_xlfn.IFS(SUM(C22:E22)&lt;1,"",COUNT($C$6:E22)&gt;9,N22*3+H22,COUNT($C$6:E22)&lt;=9,0)</f>
        <v>705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237</v>
      </c>
      <c r="W22">
        <f>IF(COUNT(C22:E22)&lt;1,0,IF(COUNT($C$6:E22)&gt;9,D22+N22,0))</f>
        <v>223</v>
      </c>
      <c r="X22">
        <f>IF(COUNT(C22:E22)&lt;1,0,IF(COUNT($C$6:E22)&gt;9,E22+N22,0))</f>
        <v>245</v>
      </c>
      <c r="AA22">
        <f t="shared" si="5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178</v>
      </c>
      <c r="D23">
        <v>178</v>
      </c>
      <c r="E23">
        <v>169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525</v>
      </c>
      <c r="I23">
        <f t="shared" si="4"/>
        <v>175</v>
      </c>
      <c r="J23">
        <f>_xlfn.IFS(SUM(C23:E23)&lt;1,"",SUM(C23:E23)&gt;=1,SUM($C$6:E23))</f>
        <v>8897</v>
      </c>
      <c r="K23">
        <f>_xlfn.IFS(COUNT(C23:E23)&lt;1,"",COUNT($C$6:E23)&gt;=1,COUNT($C$6:E23))</f>
        <v>51</v>
      </c>
      <c r="L23">
        <f>_xlfn.IFS(COUNT(C23:E23)&lt;1,"",AND(COUNT($C$6:E23)&lt;=9,$C$4&gt;1),$C$4,COUNT(C23:E23)&gt;=1,M23)</f>
        <v>174</v>
      </c>
      <c r="M23">
        <f>IF(COUNT($C$6:E23)&gt;=1,TRUNC(SUM($C$6:E23)/COUNT($C$6:E23)),0)</f>
        <v>174</v>
      </c>
      <c r="N23">
        <f>IF(COUNT($C$6:E23)&lt;=6,0,TRUNC((230-M22)*0.9))</f>
        <v>50</v>
      </c>
      <c r="O23">
        <f>_xlfn.IFS(SUM(C23:E23)&lt;1,"",COUNT($C$6:E23)&gt;9,TRUNC((230-M22)*(0.9)),COUNT($C$6:E23)&lt;=9,0)</f>
        <v>50</v>
      </c>
      <c r="P23">
        <f>_xlfn.IFS(SUM(C23:E23)&lt;1,"",COUNT($C$6:E23)&gt;9,N23*3+H23,COUNT($C$6:E23)&lt;=9,0)</f>
        <v>675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228</v>
      </c>
      <c r="W23">
        <f>IF(COUNT(C23:E23)&lt;1,0,IF(COUNT($C$6:E23)&gt;9,D23+N23,0))</f>
        <v>228</v>
      </c>
      <c r="X23">
        <f>IF(COUNT(C23:E23)&lt;1,0,IF(COUNT($C$6:E23)&gt;9,E23+N23,0))</f>
        <v>219</v>
      </c>
      <c r="AA23">
        <f t="shared" si="5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202</v>
      </c>
      <c r="D24">
        <v>128</v>
      </c>
      <c r="E24">
        <v>173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503</v>
      </c>
      <c r="I24">
        <f t="shared" si="4"/>
        <v>167</v>
      </c>
      <c r="J24">
        <f>_xlfn.IFS(SUM(C24:E24)&lt;1,"",SUM(C24:E24)&gt;=1,SUM($C$6:E24))</f>
        <v>9400</v>
      </c>
      <c r="K24">
        <f>_xlfn.IFS(COUNT(C24:E24)&lt;1,"",COUNT($C$6:E24)&gt;=1,COUNT($C$6:E24))</f>
        <v>54</v>
      </c>
      <c r="L24">
        <f>_xlfn.IFS(COUNT(C24:E24)&lt;1,"",AND(COUNT($C$6:E24)&lt;=9,$C$4&gt;1),$C$4,COUNT(C24:E24)&gt;=1,M24)</f>
        <v>174</v>
      </c>
      <c r="M24">
        <f>IF(COUNT($C$6:E24)&gt;=1,TRUNC(SUM($C$6:E24)/COUNT($C$6:E24)),0)</f>
        <v>174</v>
      </c>
      <c r="N24">
        <f>IF(COUNT($C$6:E24)&lt;=6,0,TRUNC((230-M23)*0.9))</f>
        <v>50</v>
      </c>
      <c r="O24">
        <f>_xlfn.IFS(SUM(C24:E24)&lt;1,"",COUNT($C$6:E24)&gt;9,TRUNC((230-M23)*(0.9)),COUNT($C$6:E24)&lt;=9,0)</f>
        <v>50</v>
      </c>
      <c r="P24">
        <f>_xlfn.IFS(SUM(C24:E24)&lt;1,"",COUNT($C$6:E24)&gt;9,N24*3+H24,COUNT($C$6:E24)&lt;=9,0)</f>
        <v>653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252</v>
      </c>
      <c r="W24">
        <f>IF(COUNT(C24:E24)&lt;1,0,IF(COUNT($C$6:E24)&gt;9,D24+N24,0))</f>
        <v>178</v>
      </c>
      <c r="X24">
        <f>IF(COUNT(C24:E24)&lt;1,0,IF(COUNT($C$6:E24)&gt;9,E24+N24,0))</f>
        <v>223</v>
      </c>
      <c r="AA24">
        <f t="shared" si="5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164</v>
      </c>
      <c r="D25">
        <v>179</v>
      </c>
      <c r="E25">
        <v>207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550</v>
      </c>
      <c r="I25">
        <f t="shared" si="4"/>
        <v>183</v>
      </c>
      <c r="J25">
        <f>_xlfn.IFS(SUM(C25:E25)&lt;1,"",SUM(C25:E25)&gt;=1,SUM($C$6:E25))</f>
        <v>9950</v>
      </c>
      <c r="K25">
        <f>_xlfn.IFS(COUNT(C25:E25)&lt;1,"",COUNT($C$6:E25)&gt;=1,COUNT($C$6:E25))</f>
        <v>57</v>
      </c>
      <c r="L25">
        <f>_xlfn.IFS(COUNT(C25:E25)&lt;1,"",AND(COUNT($C$6:E25)&lt;=9,$C$4&gt;1),$C$4,COUNT(C25:E25)&gt;=1,M25)</f>
        <v>174</v>
      </c>
      <c r="M25">
        <f>IF(COUNT($C$6:E25)&gt;=1,TRUNC(SUM($C$6:E25)/COUNT($C$6:E25)),0)</f>
        <v>174</v>
      </c>
      <c r="N25">
        <f>IF(COUNT($C$6:E25)&lt;=6,0,TRUNC((230-M24)*0.9))</f>
        <v>50</v>
      </c>
      <c r="O25">
        <f>_xlfn.IFS(SUM(C25:E25)&lt;1,"",COUNT($C$6:E25)&gt;9,TRUNC((230-M24)*(0.9)),COUNT($C$6:E25)&lt;=9,0)</f>
        <v>50</v>
      </c>
      <c r="P25">
        <f>_xlfn.IFS(SUM(C25:E25)&lt;1,"",COUNT($C$6:E25)&gt;9,N25*3+H25,COUNT($C$6:E25)&lt;=9,0)</f>
        <v>700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214</v>
      </c>
      <c r="W25">
        <f>IF(COUNT(C25:E25)&lt;1,0,IF(COUNT($C$6:E25)&gt;9,D25+N25,0))</f>
        <v>229</v>
      </c>
      <c r="X25">
        <f>IF(COUNT(C25:E25)&lt;1,0,IF(COUNT($C$6:E25)&gt;9,E25+N25,0))</f>
        <v>257</v>
      </c>
      <c r="AA25">
        <f t="shared" si="5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175</v>
      </c>
      <c r="D26">
        <v>182</v>
      </c>
      <c r="E26">
        <v>159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516</v>
      </c>
      <c r="I26">
        <f t="shared" si="4"/>
        <v>172</v>
      </c>
      <c r="J26">
        <f>_xlfn.IFS(SUM(C26:E26)&lt;1,"",SUM(C26:E26)&gt;=1,SUM($C$6:E26))</f>
        <v>10466</v>
      </c>
      <c r="K26">
        <f>_xlfn.IFS(COUNT(C26:E26)&lt;1,"",COUNT($C$6:E26)&gt;=1,COUNT($C$6:E26))</f>
        <v>60</v>
      </c>
      <c r="L26">
        <f>_xlfn.IFS(COUNT(C26:E26)&lt;1,"",AND(COUNT($C$6:E26)&lt;=9,$C$4&gt;1),$C$4,COUNT(C26:E26)&gt;=1,M26)</f>
        <v>174</v>
      </c>
      <c r="M26">
        <f>IF(COUNT($C$6:E26)&gt;=1,TRUNC(SUM($C$6:E26)/COUNT($C$6:E26)),0)</f>
        <v>174</v>
      </c>
      <c r="N26">
        <f>IF(COUNT($C$6:E26)&lt;=6,0,TRUNC((230-M25)*0.9))</f>
        <v>50</v>
      </c>
      <c r="O26">
        <f>_xlfn.IFS(SUM(C26:E26)&lt;1,"",COUNT($C$6:E26)&gt;9,TRUNC((230-M25)*(0.9)),COUNT($C$6:E26)&lt;=9,0)</f>
        <v>50</v>
      </c>
      <c r="P26">
        <f>_xlfn.IFS(SUM(C26:E26)&lt;1,"",COUNT($C$6:E26)&gt;9,N26*3+H26,COUNT($C$6:E26)&lt;=9,0)</f>
        <v>666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225</v>
      </c>
      <c r="W26">
        <f>IF(COUNT(C26:E26)&lt;1,0,IF(COUNT($C$6:E26)&gt;9,D26+N26,0))</f>
        <v>232</v>
      </c>
      <c r="X26">
        <f>IF(COUNT(C26:E26)&lt;1,0,IF(COUNT($C$6:E26)&gt;9,E26+N26,0))</f>
        <v>209</v>
      </c>
      <c r="AA26">
        <f t="shared" si="5"/>
        <v>0</v>
      </c>
      <c r="AB26">
        <f>IF(COUNT(C26:E26)&gt;0,AC26,0)</f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158</v>
      </c>
      <c r="D27">
        <v>181</v>
      </c>
      <c r="E27">
        <v>215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554</v>
      </c>
      <c r="I27">
        <f t="shared" si="4"/>
        <v>184</v>
      </c>
      <c r="J27">
        <f>_xlfn.IFS(SUM(C27:E27)&lt;1,"",SUM(C27:E27)&gt;=1,SUM($C$6:E27))</f>
        <v>11020</v>
      </c>
      <c r="K27">
        <f>_xlfn.IFS(COUNT(C27:E27)&lt;1,"",COUNT($C$6:E27)&gt;=1,COUNT($C$6:E27))</f>
        <v>63</v>
      </c>
      <c r="L27">
        <f>_xlfn.IFS(COUNT(C27:E27)&lt;1,"",AND(COUNT($C$6:E27)&lt;=9,$C$4&gt;1),$C$4,COUNT(C27:E27)&gt;=1,M27)</f>
        <v>174</v>
      </c>
      <c r="M27">
        <f>IF(COUNT($C$6:E27)&gt;=1,TRUNC(SUM($C$6:E27)/COUNT($C$6:E27)),0)</f>
        <v>174</v>
      </c>
      <c r="N27">
        <f>IF(COUNT($C$6:E27)&lt;=6,0,TRUNC((230-M26)*0.9))</f>
        <v>50</v>
      </c>
      <c r="O27">
        <f>_xlfn.IFS(SUM(C27:E27)&lt;1,"",COUNT($C$6:E27)&gt;9,TRUNC((230-M26)*(0.9)),COUNT($C$6:E27)&lt;=9,0)</f>
        <v>50</v>
      </c>
      <c r="P27">
        <f>_xlfn.IFS(SUM(C27:E27)&lt;1,"",COUNT($C$6:E27)&gt;9,N27*3+H27,COUNT($C$6:E27)&lt;=9,0)</f>
        <v>704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208</v>
      </c>
      <c r="W27">
        <f>IF(COUNT(C27:E27)&lt;1,0,IF(COUNT($C$6:E27)&gt;9,D27+N27,0))</f>
        <v>231</v>
      </c>
      <c r="X27">
        <f>IF(COUNT(C27:E27)&lt;1,0,IF(COUNT($C$6:E27)&gt;9,E27+N27,0))</f>
        <v>265</v>
      </c>
      <c r="AA27">
        <f t="shared" si="5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156</v>
      </c>
      <c r="D28">
        <v>220</v>
      </c>
      <c r="E28">
        <v>212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588</v>
      </c>
      <c r="I28">
        <f t="shared" si="4"/>
        <v>196</v>
      </c>
      <c r="J28">
        <f>_xlfn.IFS(SUM(C28:E28)&lt;1,"",SUM(C28:E28)&gt;=1,SUM($C$6:E28))</f>
        <v>11608</v>
      </c>
      <c r="K28">
        <f>_xlfn.IFS(COUNT(C28:E28)&lt;1,"",COUNT($C$6:E28)&gt;=1,COUNT($C$6:E28))</f>
        <v>66</v>
      </c>
      <c r="L28">
        <f>_xlfn.IFS(COUNT(C28:E28)&lt;1,"",AND(COUNT($C$6:E28)&lt;=9,$C$4&gt;1),$C$4,COUNT(C28:E28)&gt;=1,M28)</f>
        <v>175</v>
      </c>
      <c r="M28">
        <f>IF(COUNT($C$6:E28)&gt;=1,TRUNC(SUM($C$6:E28)/COUNT($C$6:E28)),0)</f>
        <v>175</v>
      </c>
      <c r="N28">
        <f>IF(COUNT($C$6:E28)&lt;=6,0,TRUNC((230-M27)*0.9))</f>
        <v>50</v>
      </c>
      <c r="O28">
        <f>_xlfn.IFS(SUM(C28:E28)&lt;1,"",COUNT($C$6:E28)&gt;9,TRUNC((230-M27)*(0.9)),COUNT($C$6:E28)&lt;=9,0)</f>
        <v>50</v>
      </c>
      <c r="P28">
        <f>_xlfn.IFS(SUM(C28:E28)&lt;1,"",COUNT($C$6:E28)&gt;9,N28*3+H28,COUNT($C$6:E28)&lt;=9,0)</f>
        <v>738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206</v>
      </c>
      <c r="W28">
        <f>IF(COUNT(C28:E28)&lt;1,0,IF(COUNT($C$6:E28)&gt;9,D28+N28,0))</f>
        <v>270</v>
      </c>
      <c r="X28">
        <f>IF(COUNT(C28:E28)&lt;1,0,IF(COUNT($C$6:E28)&gt;9,E28+N28,0))</f>
        <v>262</v>
      </c>
      <c r="AA28">
        <f t="shared" si="5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223</v>
      </c>
      <c r="D29">
        <v>213</v>
      </c>
      <c r="E29">
        <v>205</v>
      </c>
      <c r="F29" t="str">
        <f>IF(COUNT(C29:E29)&lt;1," ",IF(AND(C29&gt;M28,D29&gt;M28,E29&gt;M28,COUNT($C$6:E28)&gt;=12),"*"," "))</f>
        <v>*</v>
      </c>
      <c r="G29" t="str">
        <f>IF(COUNT(C29:E29)&lt;1," ",IF(AND(C29&gt;M27,D29&gt;M27,E29&gt;M27,COUNT($C$6:E27)&gt;=12),"*"," "))</f>
        <v>*</v>
      </c>
      <c r="H29">
        <f t="shared" si="0"/>
        <v>641</v>
      </c>
      <c r="I29">
        <f t="shared" si="4"/>
        <v>213</v>
      </c>
      <c r="J29">
        <f>_xlfn.IFS(SUM(C29:E29)&lt;1,"",SUM(C29:E29)&gt;=1,SUM($C$6:E29))</f>
        <v>12249</v>
      </c>
      <c r="K29">
        <f>_xlfn.IFS(COUNT(C29:E29)&lt;1,"",COUNT($C$6:E29)&gt;=1,COUNT($C$6:E29))</f>
        <v>69</v>
      </c>
      <c r="L29">
        <f>_xlfn.IFS(COUNT(C29:E29)&lt;1,"",AND(COUNT($C$6:E29)&lt;=9,$C$4&gt;1),$C$4,COUNT(C29:E29)&gt;=1,M29)</f>
        <v>177</v>
      </c>
      <c r="M29">
        <f>IF(COUNT($C$6:E29)&gt;=1,TRUNC(SUM($C$6:E29)/COUNT($C$6:E29)),0)</f>
        <v>177</v>
      </c>
      <c r="N29">
        <f>IF(COUNT($C$6:E29)&lt;=6,0,TRUNC((230-M28)*0.9))</f>
        <v>49</v>
      </c>
      <c r="O29">
        <f>_xlfn.IFS(SUM(C29:E29)&lt;1,"",COUNT($C$6:E29)&gt;9,TRUNC((230-M28)*(0.9)),COUNT($C$6:E29)&lt;=9,0)</f>
        <v>49</v>
      </c>
      <c r="P29">
        <f>_xlfn.IFS(SUM(C29:E29)&lt;1,"",COUNT($C$6:E29)&gt;9,N29*3+H29,COUNT($C$6:E29)&lt;=9,0)</f>
        <v>788</v>
      </c>
      <c r="Q29">
        <f t="shared" si="1"/>
        <v>641</v>
      </c>
      <c r="R29">
        <f t="shared" si="2"/>
        <v>223</v>
      </c>
      <c r="S29">
        <f>IF(COUNT($C$6:E29)&gt;9,IF(P29=MAX($P$6:$P$35),P29," "),"")</f>
        <v>788</v>
      </c>
      <c r="T29" t="str">
        <f t="shared" si="3"/>
        <v xml:space="preserve"> </v>
      </c>
      <c r="V29">
        <f>IF(COUNT(C29:E29)&lt;1,0,IF(COUNT($C$6:E29)&gt;9,C29+N29,0))</f>
        <v>272</v>
      </c>
      <c r="W29">
        <f>IF(COUNT(C29:E29)&lt;1,0,IF(COUNT($C$6:E29)&gt;9,D29+N29,0))</f>
        <v>262</v>
      </c>
      <c r="X29">
        <f>IF(COUNT(C29:E29)&lt;1,0,IF(COUNT($C$6:E29)&gt;9,E29+N29,0))</f>
        <v>254</v>
      </c>
      <c r="AA29">
        <f t="shared" si="5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155</v>
      </c>
      <c r="D30">
        <v>183</v>
      </c>
      <c r="E30">
        <v>181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519</v>
      </c>
      <c r="I30">
        <f t="shared" si="4"/>
        <v>173</v>
      </c>
      <c r="J30">
        <f>_xlfn.IFS(SUM(C30:E30)&lt;1,"",SUM(C30:E30)&gt;=1,SUM($C$6:E30))</f>
        <v>12768</v>
      </c>
      <c r="K30">
        <f>_xlfn.IFS(COUNT(C30:E30)&lt;1,"",COUNT($C$6:E30)&gt;=1,COUNT($C$6:E30))</f>
        <v>72</v>
      </c>
      <c r="L30">
        <f>_xlfn.IFS(COUNT(C30:E30)&lt;1,"",AND(COUNT($C$6:E30)&lt;=9,$C$4&gt;1),$C$4,COUNT(C30:E30)&gt;=1,M30)</f>
        <v>177</v>
      </c>
      <c r="M30">
        <f>IF(COUNT($C$6:E30)&gt;=1,TRUNC(SUM($C$6:E30)/COUNT($C$6:E30)),0)</f>
        <v>177</v>
      </c>
      <c r="N30">
        <f>IF(COUNT($C$6:E30)&lt;=6,0,TRUNC((230-M29)*0.9))</f>
        <v>47</v>
      </c>
      <c r="O30">
        <f>_xlfn.IFS(SUM(C30:E30)&lt;1,"",COUNT($C$6:E30)&gt;9,TRUNC((230-M29)*(0.9)),COUNT($C$6:E30)&lt;=9,0)</f>
        <v>47</v>
      </c>
      <c r="P30">
        <f>_xlfn.IFS(SUM(C30:E30)&lt;1,"",COUNT($C$6:E30)&gt;9,N30*3+H30,COUNT($C$6:E30)&lt;=9,0)</f>
        <v>660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202</v>
      </c>
      <c r="W30">
        <f>IF(COUNT(C30:E30)&lt;1,0,IF(COUNT($C$6:E30)&gt;9,D30+N30,0))</f>
        <v>230</v>
      </c>
      <c r="X30">
        <f>IF(COUNT(C30:E30)&lt;1,0,IF(COUNT($C$6:E30)&gt;9,E30+N30,0))</f>
        <v>228</v>
      </c>
      <c r="AA30">
        <f t="shared" si="5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204</v>
      </c>
      <c r="D31">
        <v>200</v>
      </c>
      <c r="E31">
        <v>214</v>
      </c>
      <c r="F31" t="str">
        <f>IF(COUNT(C31:E31)&lt;1," ",IF(AND(C31&gt;M30,D31&gt;M30,E31&gt;M30,COUNT($C$6:E30)&gt;=12),"*"," "))</f>
        <v>*</v>
      </c>
      <c r="G31" t="str">
        <f>IF(COUNT(C31:E31)&lt;1," ",IF(AND(C31&gt;M29,D31&gt;M29,E31&gt;M29,COUNT($C$6:E29)&gt;=12),"*"," "))</f>
        <v>*</v>
      </c>
      <c r="H31">
        <f t="shared" si="0"/>
        <v>618</v>
      </c>
      <c r="I31">
        <f t="shared" si="4"/>
        <v>206</v>
      </c>
      <c r="J31">
        <f>_xlfn.IFS(SUM(C31:E31)&lt;1,"",SUM(C31:E31)&gt;=1,SUM($C$6:E31))</f>
        <v>13386</v>
      </c>
      <c r="K31">
        <f>_xlfn.IFS(COUNT(C31:E31)&lt;1,"",COUNT($C$6:E31)&gt;=1,COUNT($C$6:E31))</f>
        <v>75</v>
      </c>
      <c r="L31">
        <f>_xlfn.IFS(COUNT(C31:E31)&lt;1,"",AND(COUNT($C$6:E31)&lt;=9,$C$4&gt;1),$C$4,COUNT(C31:E31)&gt;=1,M31)</f>
        <v>178</v>
      </c>
      <c r="M31">
        <f>IF(COUNT($C$6:E31)&gt;=1,TRUNC(SUM($C$6:E31)/COUNT($C$6:E31)),0)</f>
        <v>178</v>
      </c>
      <c r="N31">
        <f>IF(COUNT($C$6:E31)&lt;=6,0,TRUNC((230-M30)*0.9))</f>
        <v>47</v>
      </c>
      <c r="O31">
        <f>_xlfn.IFS(SUM(C31:E31)&lt;1,"",COUNT($C$6:E31)&gt;9,TRUNC((230-M30)*(0.9)),COUNT($C$6:E31)&lt;=9,0)</f>
        <v>47</v>
      </c>
      <c r="P31">
        <f>_xlfn.IFS(SUM(C31:E31)&lt;1,"",COUNT($C$6:E31)&gt;9,N31*3+H31,COUNT($C$6:E31)&lt;=9,0)</f>
        <v>759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251</v>
      </c>
      <c r="W31">
        <f>IF(COUNT(C31:E31)&lt;1,0,IF(COUNT($C$6:E31)&gt;9,D31+N31,0))</f>
        <v>247</v>
      </c>
      <c r="X31">
        <f>IF(COUNT(C31:E31)&lt;1,0,IF(COUNT($C$6:E31)&gt;9,E31+N31,0))</f>
        <v>261</v>
      </c>
      <c r="AA31">
        <f t="shared" si="5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157</v>
      </c>
      <c r="D32">
        <v>200</v>
      </c>
      <c r="E32">
        <v>168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525</v>
      </c>
      <c r="I32">
        <f t="shared" si="4"/>
        <v>175</v>
      </c>
      <c r="J32">
        <f>_xlfn.IFS(SUM(C32:E32)&lt;1,"",SUM(C32:E32)&gt;=1,SUM($C$6:E32))</f>
        <v>13911</v>
      </c>
      <c r="K32">
        <f>_xlfn.IFS(COUNT(C32:E32)&lt;1,"",COUNT($C$6:E32)&gt;=1,COUNT($C$6:E32))</f>
        <v>78</v>
      </c>
      <c r="L32">
        <f>_xlfn.IFS(COUNT(C32:E32)&lt;1,"",AND(COUNT($C$6:E32)&lt;=9,$C$4&gt;1),$C$4,COUNT(C32:E32)&gt;=1,M32)</f>
        <v>178</v>
      </c>
      <c r="M32">
        <f>IF(COUNT($C$6:E32)&gt;=1,TRUNC(SUM($C$6:E32)/COUNT($C$6:E32)),0)</f>
        <v>178</v>
      </c>
      <c r="N32">
        <f>IF(COUNT($C$6:E32)&lt;=6,0,TRUNC((230-M31)*0.9))</f>
        <v>46</v>
      </c>
      <c r="O32">
        <f>_xlfn.IFS(SUM(C32:E32)&lt;1,"",COUNT($C$6:E32)&gt;9,TRUNC((230-M31)*(0.9)),COUNT($C$6:E32)&lt;=9,0)</f>
        <v>46</v>
      </c>
      <c r="P32">
        <f>_xlfn.IFS(SUM(C32:E32)&lt;1,"",COUNT($C$6:E32)&gt;9,N32*3+H32,COUNT($C$6:E32)&lt;=9,0)</f>
        <v>663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203</v>
      </c>
      <c r="W32">
        <f>IF(COUNT(C32:E32)&lt;1,0,IF(COUNT($C$6:E32)&gt;9,D32+N32,0))</f>
        <v>246</v>
      </c>
      <c r="X32">
        <f>IF(COUNT(C32:E32)&lt;1,0,IF(COUNT($C$6:E32)&gt;9,E32+N32,0))</f>
        <v>214</v>
      </c>
      <c r="AA32">
        <f t="shared" si="5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204</v>
      </c>
      <c r="D33">
        <v>172</v>
      </c>
      <c r="E33">
        <v>172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548</v>
      </c>
      <c r="I33">
        <f t="shared" si="4"/>
        <v>182</v>
      </c>
      <c r="J33">
        <f>_xlfn.IFS(SUM(C33:E33)&lt;1,"",SUM(C33:E33)&gt;=1,SUM($C$6:E33))</f>
        <v>14459</v>
      </c>
      <c r="K33">
        <f>_xlfn.IFS(COUNT(C33:E33)&lt;1,"",COUNT($C$6:E33)&gt;=1,COUNT($C$6:E33))</f>
        <v>81</v>
      </c>
      <c r="L33">
        <f>_xlfn.IFS(COUNT(C33:E33)&lt;1,"",AND(COUNT($C$6:E33)&lt;=9,$C$4&gt;1),$C$4,COUNT(C33:E33)&gt;=1,M33)</f>
        <v>178</v>
      </c>
      <c r="M33">
        <f>IF(COUNT($C$6:E33)&gt;=1,TRUNC(SUM($C$6:E33)/COUNT($C$6:E33)),0)</f>
        <v>178</v>
      </c>
      <c r="N33">
        <f>IF(COUNT($C$6:E33)&lt;=6,0,TRUNC((230-M32)*0.9))</f>
        <v>46</v>
      </c>
      <c r="O33">
        <f>_xlfn.IFS(SUM(C33:E33)&lt;1,"",COUNT($C$6:E33)&gt;9,TRUNC((230-M32)*(0.9)),COUNT($C$6:E33)&lt;=9,0)</f>
        <v>46</v>
      </c>
      <c r="P33">
        <f>_xlfn.IFS(SUM(C33:E33)&lt;1,"",COUNT($C$6:E33)&gt;9,N33*3+H33,COUNT($C$6:E33)&lt;=9,0)</f>
        <v>686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250</v>
      </c>
      <c r="W33">
        <f>IF(COUNT(C33:E33)&lt;1,0,IF(COUNT($C$6:E33)&gt;9,D33+N33,0))</f>
        <v>218</v>
      </c>
      <c r="X33">
        <f>IF(COUNT(C33:E33)&lt;1,0,IF(COUNT($C$6:E33)&gt;9,E33+N33,0))</f>
        <v>218</v>
      </c>
      <c r="AA33">
        <f t="shared" si="5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171</v>
      </c>
      <c r="D34">
        <v>171</v>
      </c>
      <c r="E34">
        <v>152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494</v>
      </c>
      <c r="I34">
        <f t="shared" si="4"/>
        <v>164</v>
      </c>
      <c r="J34">
        <f>_xlfn.IFS(SUM(C34:E34)&lt;1,"",SUM(C34:E34)&gt;=1,SUM($C$6:E34))</f>
        <v>14953</v>
      </c>
      <c r="K34">
        <f>_xlfn.IFS(COUNT(C34:E34)&lt;1,"",COUNT($C$6:E34)&gt;=1,COUNT($C$6:E34))</f>
        <v>84</v>
      </c>
      <c r="L34">
        <f>_xlfn.IFS(COUNT(C34:E34)&lt;1,"",AND(COUNT($C$6:E34)&lt;=9,$C$4&gt;1),$C$4,COUNT(C34:E34)&gt;=1,M34)</f>
        <v>178</v>
      </c>
      <c r="M34">
        <f>IF(COUNT($C$6:E34)&gt;=1,TRUNC(SUM($C$6:E34)/COUNT($C$6:E34)),0)</f>
        <v>178</v>
      </c>
      <c r="N34">
        <f>IF(COUNT($C$6:E34)&lt;=6,0,TRUNC((230-M33)*0.9))</f>
        <v>46</v>
      </c>
      <c r="O34">
        <f>_xlfn.IFS(SUM(C34:E34)&lt;1,"",COUNT($C$6:E34)&gt;9,TRUNC((230-M33)*(0.9)),COUNT($C$6:E34)&lt;=9,0)</f>
        <v>46</v>
      </c>
      <c r="P34">
        <f>_xlfn.IFS(SUM(C34:E34)&lt;1,"",COUNT($C$6:E34)&gt;9,N34*3+H34,COUNT($C$6:E34)&lt;=9,0)</f>
        <v>632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217</v>
      </c>
      <c r="W34">
        <f>IF(COUNT(C34:E34)&lt;1,0,IF(COUNT($C$6:E34)&gt;9,D34+N34,0))</f>
        <v>217</v>
      </c>
      <c r="X34">
        <f>IF(COUNT(C34:E34)&lt;1,0,IF(COUNT($C$6:E34)&gt;9,E34+N34,0))</f>
        <v>198</v>
      </c>
      <c r="AA34">
        <f t="shared" si="5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193</v>
      </c>
      <c r="D35">
        <v>197</v>
      </c>
      <c r="E35">
        <v>186</v>
      </c>
      <c r="F35" t="str">
        <f>IF(COUNT(C35:E35)&lt;1," ",IF(AND(C35&gt;M34,D35&gt;M34,E35&gt;M34,COUNT($C$6:E34)&gt;=12),"*"," "))</f>
        <v>*</v>
      </c>
      <c r="G35" t="str">
        <f>IF(COUNT(C35:E35)&lt;1," ",IF(AND(C35&gt;M33,D35&gt;M33,E35&gt;M33,COUNT($C$6:E33)&gt;=12),"*"," "))</f>
        <v>*</v>
      </c>
      <c r="H35">
        <f t="shared" si="0"/>
        <v>576</v>
      </c>
      <c r="I35">
        <f t="shared" si="4"/>
        <v>192</v>
      </c>
      <c r="J35">
        <f>_xlfn.IFS(SUM(C35:E35)&lt;1,"",SUM(C35:E35)&gt;=1,SUM($C$6:E35))</f>
        <v>15529</v>
      </c>
      <c r="K35">
        <f>_xlfn.IFS(COUNT(C35:E35)&lt;1,"",COUNT($C$6:E35)&gt;=1,COUNT($C$6:E35))</f>
        <v>87</v>
      </c>
      <c r="L35">
        <f>_xlfn.IFS(COUNT(C35:E35)&lt;1,"",AND(COUNT($C$6:E35)&lt;=9,$C$4&gt;1),$C$4,COUNT(C35:E35)&gt;=1,M35)</f>
        <v>178</v>
      </c>
      <c r="M35">
        <f>IF(COUNT($C$6:E35)&gt;=1,TRUNC(SUM($C$6:E35)/COUNT($C$6:E35)),0)</f>
        <v>178</v>
      </c>
      <c r="N35">
        <f>IF(COUNT($C$6:E35)&lt;=6,0,TRUNC((230-M34)*0.9))</f>
        <v>46</v>
      </c>
      <c r="O35">
        <f>_xlfn.IFS(SUM(C35:E35)&lt;1,"",COUNT($C$6:E35)&gt;9,TRUNC((230-M34)*(0.9)),COUNT($C$6:E35)&lt;=9,0)</f>
        <v>46</v>
      </c>
      <c r="P35">
        <f>_xlfn.IFS(SUM(C35:E35)&lt;1,"",COUNT($C$6:E35)&gt;9,N35*3+H35,COUNT($C$6:E35)&lt;=9,0)</f>
        <v>714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239</v>
      </c>
      <c r="W35">
        <f>IF(COUNT(C35:E35)&lt;1,0,IF(COUNT($C$6:E35)&gt;9,D35+N35,0))</f>
        <v>243</v>
      </c>
      <c r="X35">
        <f>IF(COUNT(C35:E35)&lt;1,0,IF(COUNT($C$6:E35)&gt;9,E35+N35,0))</f>
        <v>232</v>
      </c>
      <c r="AA35">
        <f t="shared" si="5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174.75862068965517</v>
      </c>
      <c r="D36" s="2">
        <f>(IF(COUNT(D6:D35)=0," ",(SUM(D6:D35))/COUNT(D6:D35)))</f>
        <v>178.0344827586207</v>
      </c>
      <c r="E36" s="2">
        <f>(IF(COUNT(E6:E35)=0," ",(SUM(E6:E35))/COUNT(E6:E35)))</f>
        <v>182.68965517241378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2633-4FE5-409F-BE05-9DE3DA8F4C1A}">
  <sheetPr codeName="Sheet7"/>
  <dimension ref="A1:AC36"/>
  <sheetViews>
    <sheetView zoomScaleNormal="100" workbookViewId="0">
      <selection activeCell="B36" sqref="B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12</v>
      </c>
    </row>
    <row r="3" spans="1:29" x14ac:dyDescent="0.2">
      <c r="A3" t="s">
        <v>45</v>
      </c>
      <c r="B3" s="3" t="s">
        <v>47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186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251</v>
      </c>
      <c r="W5">
        <f>MAX(V6:X35)</f>
        <v>296</v>
      </c>
    </row>
    <row r="6" spans="1:29" x14ac:dyDescent="0.2">
      <c r="A6" t="s">
        <v>7</v>
      </c>
      <c r="B6" s="7">
        <f>Calendar!B6</f>
        <v>43348</v>
      </c>
      <c r="H6" t="str">
        <f t="shared" ref="H6:H35" si="0">IF(COUNT(C6:E6)&lt;1," ",SUM(C6:E6))</f>
        <v xml:space="preserve"> </v>
      </c>
      <c r="I6" t="str">
        <f>IF(COUNT(C6:E6)&lt;1," ",TRUNC(H6/COUNT(C6:E6)))</f>
        <v xml:space="preserve"> </v>
      </c>
      <c r="J6" t="str">
        <f>_xlfn.IFS(SUM(C6:E6)&lt;1,"",SUM(C6:E6)&gt;=1,SUM($C$6:E6))</f>
        <v/>
      </c>
      <c r="K6" t="str">
        <f>_xlfn.IFS(COUNT(C6:E6)&lt;1,"",COUNT($C$6:E6)&gt;=1,COUNT($C$6:E6))</f>
        <v/>
      </c>
      <c r="L6" t="str">
        <f>_xlfn.IFS(COUNT(C6:E6)&lt;1,"",AND(COUNT($C$6:E6)&lt;=9,$C$4&gt;1),$C$4,COUNT(C6:E6)&gt;=1,M6)</f>
        <v/>
      </c>
      <c r="M6">
        <f>IF(COUNT($C$6:E6)&gt;=1,TRUNC(SUM($C$6:E6)/COUNT($C$6:E6)),0)</f>
        <v>0</v>
      </c>
      <c r="N6">
        <f>IF(COUNT($C$6:E6)&lt;=6,0,TRUNC((230-M5)*0.9))</f>
        <v>0</v>
      </c>
      <c r="O6" t="str">
        <f>_xlfn.IFS(SUM(C6:E6)&lt;1,"",COUNT($C$6:E6)&gt;9,TRUNC((230-M5)*(0.9)),COUNT($C$6:E6)&lt;=9,0)</f>
        <v/>
      </c>
      <c r="P6" t="str">
        <f>_xlfn.IFS(SUM(C6:E6)&lt;1,"",COUNT($C$6:E6)&gt;9,N6*3+H6,COUNT($C$6:E6)&lt;=9,0)</f>
        <v/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1</v>
      </c>
      <c r="AB6">
        <f>IF(COUNT(C6:E6)&gt;0,AC6,0)</f>
        <v>0</v>
      </c>
      <c r="AC6">
        <v>1</v>
      </c>
    </row>
    <row r="7" spans="1:29" x14ac:dyDescent="0.2">
      <c r="A7" t="s">
        <v>8</v>
      </c>
      <c r="B7" s="7">
        <f>Calendar!B7</f>
        <v>43355</v>
      </c>
      <c r="C7">
        <v>156</v>
      </c>
      <c r="D7">
        <v>203</v>
      </c>
      <c r="E7">
        <v>158</v>
      </c>
      <c r="H7">
        <f t="shared" si="0"/>
        <v>517</v>
      </c>
      <c r="I7">
        <f t="shared" ref="I7:I35" si="5">IF(COUNT(C7:E7)&lt;1," ",TRUNC(H7/COUNT(C7:E7)))</f>
        <v>172</v>
      </c>
      <c r="J7">
        <f>_xlfn.IFS(SUM(C7:E7)&lt;1,"",SUM(C7:E7)&gt;=1,SUM($C$6:E7))</f>
        <v>517</v>
      </c>
      <c r="K7">
        <f>_xlfn.IFS(COUNT(C7:E7)&lt;1,"",COUNT($C$6:E7)&gt;=1,COUNT($C$6:E7))</f>
        <v>3</v>
      </c>
      <c r="L7">
        <f>_xlfn.IFS(COUNT(C7:E7)&lt;1,"",AND(COUNT($C$6:E7)&lt;=9,$C$4&gt;1),$C$4,COUNT(C7:E7)&gt;=1,M7)</f>
        <v>186</v>
      </c>
      <c r="M7">
        <f>IF(COUNT($C$6:E7)&gt;=1,TRUNC(SUM($C$6:E7)/COUNT($C$6:E7)),0)</f>
        <v>172</v>
      </c>
      <c r="N7">
        <f>IF(COUNT($C$6:E7)&lt;=6,0,TRUNC((230-M6)*0.9))</f>
        <v>0</v>
      </c>
      <c r="O7">
        <f>_xlfn.IFS(SUM(C7:E7)&lt;1,"",COUNT($C$6:E7)&gt;9,TRUNC((230-M6)*(0.9)),COUNT($C$6:E7)&lt;=9,0)</f>
        <v>0</v>
      </c>
      <c r="P7">
        <f>_xlfn.IFS(SUM(C7:E7)&lt;1,"",COUNT($C$6:E7)&gt;9,N7*3+H7,COUNT($C$6:E7)&lt;=9,0)</f>
        <v>0</v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0</v>
      </c>
      <c r="AB7">
        <f t="shared" ref="AB7:AB35" si="6">IF(COUNT(C7:E7)&gt;0,AC7,0)</f>
        <v>2</v>
      </c>
      <c r="AC7">
        <v>2</v>
      </c>
    </row>
    <row r="8" spans="1:29" x14ac:dyDescent="0.2">
      <c r="A8" t="s">
        <v>9</v>
      </c>
      <c r="B8" s="7">
        <f>Calendar!B8</f>
        <v>43362</v>
      </c>
      <c r="C8">
        <v>162</v>
      </c>
      <c r="D8">
        <v>193</v>
      </c>
      <c r="E8">
        <v>161</v>
      </c>
      <c r="H8">
        <f t="shared" si="0"/>
        <v>516</v>
      </c>
      <c r="I8">
        <f t="shared" si="5"/>
        <v>172</v>
      </c>
      <c r="J8">
        <f>_xlfn.IFS(SUM(C8:E8)&lt;1,"",SUM(C8:E8)&gt;=1,SUM($C$6:E8))</f>
        <v>1033</v>
      </c>
      <c r="K8">
        <f>_xlfn.IFS(COUNT(C8:E8)&lt;1,"",COUNT($C$6:E8)&gt;=1,COUNT($C$6:E8))</f>
        <v>6</v>
      </c>
      <c r="L8">
        <f>_xlfn.IFS(COUNT(C8:E8)&lt;1,"",AND(COUNT($C$6:E8)&lt;=9,$C$4&gt;1),$C$4,COUNT(C8:E8)&gt;=1,M8)</f>
        <v>186</v>
      </c>
      <c r="M8">
        <f>IF(COUNT($C$6:E8)&gt;=1,TRUNC(SUM($C$6:E8)/COUNT($C$6:E8)),0)</f>
        <v>172</v>
      </c>
      <c r="N8">
        <f>IF(COUNT($C$6:E8)&lt;=6,0,TRUNC((230-M7)*0.9))</f>
        <v>0</v>
      </c>
      <c r="O8">
        <f>_xlfn.IFS(SUM(C8:E8)&lt;1,"",COUNT($C$6:E8)&gt;9,TRUNC((230-M7)*(0.9)),COUNT($C$6:E8)&lt;=9,0)</f>
        <v>0</v>
      </c>
      <c r="P8">
        <f>_xlfn.IFS(SUM(C8:E8)&lt;1,"",COUNT($C$6:E8)&gt;9,N8*3+H8,COUNT($C$6:E8)&lt;=9,0)</f>
        <v>0</v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0</v>
      </c>
      <c r="AB8">
        <f t="shared" si="6"/>
        <v>3</v>
      </c>
      <c r="AC8">
        <v>3</v>
      </c>
    </row>
    <row r="9" spans="1:29" x14ac:dyDescent="0.2">
      <c r="A9" t="s">
        <v>10</v>
      </c>
      <c r="B9" s="7">
        <f>Calendar!B9</f>
        <v>43369</v>
      </c>
      <c r="C9">
        <v>211</v>
      </c>
      <c r="D9">
        <v>170</v>
      </c>
      <c r="E9">
        <v>181</v>
      </c>
      <c r="H9">
        <f t="shared" si="0"/>
        <v>562</v>
      </c>
      <c r="I9">
        <f t="shared" si="5"/>
        <v>187</v>
      </c>
      <c r="J9">
        <f>_xlfn.IFS(SUM(C9:E9)&lt;1,"",SUM(C9:E9)&gt;=1,SUM($C$6:E9))</f>
        <v>1595</v>
      </c>
      <c r="K9">
        <f>_xlfn.IFS(COUNT(C9:E9)&lt;1,"",COUNT($C$6:E9)&gt;=1,COUNT($C$6:E9))</f>
        <v>9</v>
      </c>
      <c r="L9">
        <f>_xlfn.IFS(COUNT(C9:E9)&lt;1,"",AND(COUNT($C$6:E9)&lt;=9,$C$4&gt;1),$C$4,COUNT(C9:E9)&gt;=1,M9)</f>
        <v>186</v>
      </c>
      <c r="M9">
        <f>IF(COUNT($C$6:E9)&gt;=1,TRUNC(SUM($C$6:E9)/COUNT($C$6:E9)),0)</f>
        <v>177</v>
      </c>
      <c r="N9">
        <f>IF(COUNT($C$6:E9)&lt;=6,0,TRUNC((230-M8)*0.9))</f>
        <v>52</v>
      </c>
      <c r="O9">
        <f>_xlfn.IFS(SUM(C9:E9)&lt;1,"",COUNT($C$6:E9)&gt;9,TRUNC((230-M8)*(0.9)),COUNT($C$6:E9)&lt;=9,0)</f>
        <v>0</v>
      </c>
      <c r="P9">
        <f>_xlfn.IFS(SUM(C9:E9)&lt;1,"",COUNT($C$6:E9)&gt;9,N9*3+H9,COUNT($C$6:E9)&lt;=9,0)</f>
        <v>0</v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0</v>
      </c>
      <c r="AB9">
        <f t="shared" si="6"/>
        <v>4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144</v>
      </c>
      <c r="D10">
        <v>177</v>
      </c>
      <c r="E10">
        <v>217</v>
      </c>
      <c r="F10" t="str">
        <f>IF(COUNT(C10:E10)&lt;1," ",IF(AND(C10&gt;M9,D10&gt;M9,E10&gt;M9,COUNT($C$6:E9)&gt;=12),"*"," "))</f>
        <v xml:space="preserve"> </v>
      </c>
      <c r="H10">
        <f t="shared" si="0"/>
        <v>538</v>
      </c>
      <c r="I10">
        <f t="shared" si="5"/>
        <v>179</v>
      </c>
      <c r="J10">
        <f>_xlfn.IFS(SUM(C10:E10)&lt;1,"",SUM(C10:E10)&gt;=1,SUM($C$6:E10))</f>
        <v>2133</v>
      </c>
      <c r="K10">
        <f>_xlfn.IFS(COUNT(C10:E10)&lt;1,"",COUNT($C$6:E10)&gt;=1,COUNT($C$6:E10))</f>
        <v>12</v>
      </c>
      <c r="L10">
        <f>_xlfn.IFS(COUNT(C10:E10)&lt;1,"",AND(COUNT($C$6:E10)&lt;=9,$C$4&gt;1),$C$4,COUNT(C10:E10)&gt;=1,M10)</f>
        <v>177</v>
      </c>
      <c r="M10">
        <f>IF(COUNT($C$6:E10)&gt;=1,TRUNC(SUM($C$6:E10)/COUNT($C$6:E10)),0)</f>
        <v>177</v>
      </c>
      <c r="N10">
        <f>IF(COUNT($C$6:E10)&lt;=6,0,TRUNC((230-M9)*0.9))</f>
        <v>47</v>
      </c>
      <c r="O10">
        <f>_xlfn.IFS(SUM(C10:E10)&lt;1,"",COUNT($C$6:E10)&gt;9,TRUNC((230-M9)*(0.9)),COUNT($C$6:E10)&lt;=9,0)</f>
        <v>47</v>
      </c>
      <c r="P10">
        <f>_xlfn.IFS(SUM(C10:E10)&lt;1,"",COUNT($C$6:E10)&gt;9,N10*3+H10,COUNT($C$6:E10)&lt;=9,0)</f>
        <v>679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 xml:space="preserve"> </v>
      </c>
      <c r="T10" t="str">
        <f t="shared" si="3"/>
        <v xml:space="preserve"> </v>
      </c>
      <c r="V10">
        <f>IF(COUNT(C10:E10)&lt;1,0,IF(COUNT($C$6:E10)&gt;9,C10+N10,0))</f>
        <v>191</v>
      </c>
      <c r="W10">
        <f>IF(COUNT(C10:E10)&lt;1,0,IF(COUNT($C$6:E10)&gt;9,D10+N10,0))</f>
        <v>224</v>
      </c>
      <c r="X10">
        <f>IF(COUNT(C10:E10)&lt;1,0,IF(COUNT($C$6:E10)&gt;9,E10+N10,0))</f>
        <v>264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179</v>
      </c>
      <c r="D11">
        <v>137</v>
      </c>
      <c r="E11">
        <v>189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505</v>
      </c>
      <c r="I11">
        <f t="shared" si="5"/>
        <v>168</v>
      </c>
      <c r="J11">
        <f>_xlfn.IFS(SUM(C11:E11)&lt;1,"",SUM(C11:E11)&gt;=1,SUM($C$6:E11))</f>
        <v>2638</v>
      </c>
      <c r="K11">
        <f>_xlfn.IFS(COUNT(C11:E11)&lt;1,"",COUNT($C$6:E11)&gt;=1,COUNT($C$6:E11))</f>
        <v>15</v>
      </c>
      <c r="L11">
        <f>_xlfn.IFS(COUNT(C11:E11)&lt;1,"",AND(COUNT($C$6:E11)&lt;=9,$C$4&gt;1),$C$4,COUNT(C11:E11)&gt;=1,M11)</f>
        <v>175</v>
      </c>
      <c r="M11">
        <f>IF(COUNT($C$6:E11)&gt;=1,TRUNC(SUM($C$6:E11)/COUNT($C$6:E11)),0)</f>
        <v>175</v>
      </c>
      <c r="N11">
        <f>IF(COUNT($C$6:E11)&lt;=6,0,TRUNC((230-M10)*0.9))</f>
        <v>47</v>
      </c>
      <c r="O11">
        <f>_xlfn.IFS(SUM(C11:E11)&lt;1,"",COUNT($C$6:E11)&gt;9,TRUNC((230-M10)*(0.9)),COUNT($C$6:E11)&lt;=9,0)</f>
        <v>47</v>
      </c>
      <c r="P11">
        <f>_xlfn.IFS(SUM(C11:E11)&lt;1,"",COUNT($C$6:E11)&gt;9,N11*3+H11,COUNT($C$6:E11)&lt;=9,0)</f>
        <v>646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 xml:space="preserve"> </v>
      </c>
      <c r="T11" t="str">
        <f t="shared" si="3"/>
        <v xml:space="preserve"> </v>
      </c>
      <c r="V11">
        <f>IF(COUNT(C11:E11)&lt;1,0,IF(COUNT($C$6:E11)&gt;9,C11+N11,0))</f>
        <v>226</v>
      </c>
      <c r="W11">
        <f>IF(COUNT(C11:E11)&lt;1,0,IF(COUNT($C$6:E11)&gt;9,D11+N11,0))</f>
        <v>184</v>
      </c>
      <c r="X11">
        <f>IF(COUNT(C11:E11)&lt;1,0,IF(COUNT($C$6:E11)&gt;9,E11+N11,0))</f>
        <v>236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195</v>
      </c>
      <c r="D12">
        <v>173</v>
      </c>
      <c r="E12">
        <v>147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515</v>
      </c>
      <c r="I12">
        <f t="shared" si="5"/>
        <v>171</v>
      </c>
      <c r="J12">
        <f>_xlfn.IFS(SUM(C12:E12)&lt;1,"",SUM(C12:E12)&gt;=1,SUM($C$6:E12))</f>
        <v>3153</v>
      </c>
      <c r="K12">
        <f>_xlfn.IFS(COUNT(C12:E12)&lt;1,"",COUNT($C$6:E12)&gt;=1,COUNT($C$6:E12))</f>
        <v>18</v>
      </c>
      <c r="L12">
        <f>_xlfn.IFS(COUNT(C12:E12)&lt;1,"",AND(COUNT($C$6:E12)&lt;=9,$C$4&gt;1),$C$4,COUNT(C12:E12)&gt;=1,M12)</f>
        <v>175</v>
      </c>
      <c r="M12">
        <f>IF(COUNT($C$6:E12)&gt;=1,TRUNC(SUM($C$6:E12)/COUNT($C$6:E12)),0)</f>
        <v>175</v>
      </c>
      <c r="N12">
        <f>IF(COUNT($C$6:E12)&lt;=6,0,TRUNC((230-M11)*0.9))</f>
        <v>49</v>
      </c>
      <c r="O12">
        <f>_xlfn.IFS(SUM(C12:E12)&lt;1,"",COUNT($C$6:E12)&gt;9,TRUNC((230-M11)*(0.9)),COUNT($C$6:E12)&lt;=9,0)</f>
        <v>49</v>
      </c>
      <c r="P12">
        <f>_xlfn.IFS(SUM(C12:E12)&lt;1,"",COUNT($C$6:E12)&gt;9,N12*3+H12,COUNT($C$6:E12)&lt;=9,0)</f>
        <v>662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244</v>
      </c>
      <c r="W12">
        <f>IF(COUNT(C12:E12)&lt;1,0,IF(COUNT($C$6:E12)&gt;9,D12+N12,0))</f>
        <v>222</v>
      </c>
      <c r="X12">
        <f>IF(COUNT(C12:E12)&lt;1,0,IF(COUNT($C$6:E12)&gt;9,E12+N12,0))</f>
        <v>196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176</v>
      </c>
      <c r="D13">
        <v>244</v>
      </c>
      <c r="E13">
        <v>205</v>
      </c>
      <c r="F13" t="str">
        <f>IF(COUNT(C13:E13)&lt;1," ",IF(AND(C13&gt;M12,D13&gt;M12,E13&gt;M12,COUNT($C$6:E12)&gt;=12),"*"," "))</f>
        <v>*</v>
      </c>
      <c r="G13" t="str">
        <f>IF(COUNT(C13:E13)&lt;1," ",IF(AND(C13&gt;M11,D13&gt;M11,E13&gt;M11,COUNT($C$6:E11)&gt;=12),"*"," "))</f>
        <v>*</v>
      </c>
      <c r="H13">
        <f t="shared" si="0"/>
        <v>625</v>
      </c>
      <c r="I13">
        <f t="shared" si="5"/>
        <v>208</v>
      </c>
      <c r="J13">
        <f>_xlfn.IFS(SUM(C13:E13)&lt;1,"",SUM(C13:E13)&gt;=1,SUM($C$6:E13))</f>
        <v>3778</v>
      </c>
      <c r="K13">
        <f>_xlfn.IFS(COUNT(C13:E13)&lt;1,"",COUNT($C$6:E13)&gt;=1,COUNT($C$6:E13))</f>
        <v>21</v>
      </c>
      <c r="L13">
        <f>_xlfn.IFS(COUNT(C13:E13)&lt;1,"",AND(COUNT($C$6:E13)&lt;=9,$C$4&gt;1),$C$4,COUNT(C13:E13)&gt;=1,M13)</f>
        <v>179</v>
      </c>
      <c r="M13">
        <f>IF(COUNT($C$6:E13)&gt;=1,TRUNC(SUM($C$6:E13)/COUNT($C$6:E13)),0)</f>
        <v>179</v>
      </c>
      <c r="N13">
        <f>IF(COUNT($C$6:E13)&lt;=6,0,TRUNC((230-M12)*0.9))</f>
        <v>49</v>
      </c>
      <c r="O13">
        <f>_xlfn.IFS(SUM(C13:E13)&lt;1,"",COUNT($C$6:E13)&gt;9,TRUNC((230-M12)*(0.9)),COUNT($C$6:E13)&lt;=9,0)</f>
        <v>49</v>
      </c>
      <c r="P13">
        <f>_xlfn.IFS(SUM(C13:E13)&lt;1,"",COUNT($C$6:E13)&gt;9,N13*3+H13,COUNT($C$6:E13)&lt;=9,0)</f>
        <v>772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225</v>
      </c>
      <c r="W13">
        <f>IF(COUNT(C13:E13)&lt;1,0,IF(COUNT($C$6:E13)&gt;9,D13+N13,0))</f>
        <v>293</v>
      </c>
      <c r="X13">
        <f>IF(COUNT(C13:E13)&lt;1,0,IF(COUNT($C$6:E13)&gt;9,E13+N13,0))</f>
        <v>254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F14" t="str">
        <f>IF(COUNT(C14:E14)&lt;1," ",IF(AND(C14&gt;M13,D14&gt;M13,E14&gt;M13,COUNT($C$6:E13)&gt;=12),"*"," "))</f>
        <v xml:space="preserve"> </v>
      </c>
      <c r="G14" t="str">
        <f>IF(COUNT(C14:E14)&lt;1," ",IF(AND(C14&gt;M12,D14&gt;M12,E14&gt;M12,COUNT($C$6:E12)&gt;=12),"*"," "))</f>
        <v xml:space="preserve"> </v>
      </c>
      <c r="H14" t="str">
        <f t="shared" si="0"/>
        <v xml:space="preserve"> </v>
      </c>
      <c r="I14" t="str">
        <f t="shared" si="5"/>
        <v xml:space="preserve"> </v>
      </c>
      <c r="J14" t="str">
        <f>_xlfn.IFS(SUM(C14:E14)&lt;1,"",SUM(C14:E14)&gt;=1,SUM($C$6:E14))</f>
        <v/>
      </c>
      <c r="K14" t="str">
        <f>_xlfn.IFS(COUNT(C14:E14)&lt;1,"",COUNT($C$6:E14)&gt;=1,COUNT($C$6:E14))</f>
        <v/>
      </c>
      <c r="L14" t="str">
        <f>_xlfn.IFS(COUNT(C14:E14)&lt;1,"",AND(COUNT($C$6:E14)&lt;=9,$C$4&gt;1),$C$4,COUNT(C14:E14)&gt;=1,M14)</f>
        <v/>
      </c>
      <c r="M14">
        <f>IF(COUNT($C$6:E14)&gt;=1,TRUNC(SUM($C$6:E14)/COUNT($C$6:E14)),0)</f>
        <v>179</v>
      </c>
      <c r="N14">
        <f>IF(COUNT($C$6:E14)&lt;=6,0,TRUNC((230-M13)*0.9))</f>
        <v>45</v>
      </c>
      <c r="O14" t="str">
        <f>_xlfn.IFS(SUM(C14:E14)&lt;1,"",COUNT($C$6:E14)&gt;9,TRUNC((230-M13)*(0.9)),COUNT($C$6:E14)&lt;=9,0)</f>
        <v/>
      </c>
      <c r="P14" t="str">
        <f>_xlfn.IFS(SUM(C14:E14)&lt;1,"",COUNT($C$6:E14)&gt;9,N14*3+H14,COUNT($C$6:E14)&lt;=9,0)</f>
        <v/>
      </c>
      <c r="Q14" t="str">
        <f t="shared" si="1"/>
        <v xml:space="preserve"> </v>
      </c>
      <c r="R14" t="str">
        <f t="shared" si="2"/>
        <v xml:space="preserve"> </v>
      </c>
      <c r="S14" t="str">
        <f>IF(COUNT($C$6:E14)&gt;9,IF(P14=MAX($P$6:$P$35),P14," "),"")</f>
        <v xml:space="preserve"> </v>
      </c>
      <c r="T14" t="str">
        <f t="shared" si="3"/>
        <v xml:space="preserve"> </v>
      </c>
      <c r="V14">
        <f>IF(COUNT(C14:E14)&lt;1,0,IF(COUNT($C$6:E14)&gt;9,C14+N14,0))</f>
        <v>0</v>
      </c>
      <c r="W14">
        <f>IF(COUNT(C14:E14)&lt;1,0,IF(COUNT($C$6:E14)&gt;9,D14+N14,0))</f>
        <v>0</v>
      </c>
      <c r="X14">
        <f>IF(COUNT(C14:E14)&lt;1,0,IF(COUNT($C$6:E14)&gt;9,E14+N14,0))</f>
        <v>0</v>
      </c>
      <c r="AA14">
        <f t="shared" si="4"/>
        <v>1</v>
      </c>
      <c r="AB14">
        <f t="shared" si="6"/>
        <v>0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161</v>
      </c>
      <c r="D15">
        <v>221</v>
      </c>
      <c r="E15">
        <v>201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583</v>
      </c>
      <c r="I15">
        <f t="shared" si="5"/>
        <v>194</v>
      </c>
      <c r="J15">
        <f>_xlfn.IFS(SUM(C15:E15)&lt;1,"",SUM(C15:E15)&gt;=1,SUM($C$6:E15))</f>
        <v>4361</v>
      </c>
      <c r="K15">
        <f>_xlfn.IFS(COUNT(C15:E15)&lt;1,"",COUNT($C$6:E15)&gt;=1,COUNT($C$6:E15))</f>
        <v>24</v>
      </c>
      <c r="L15">
        <f>_xlfn.IFS(COUNT(C15:E15)&lt;1,"",AND(COUNT($C$6:E15)&lt;=9,$C$4&gt;1),$C$4,COUNT(C15:E15)&gt;=1,M15)</f>
        <v>181</v>
      </c>
      <c r="M15">
        <f>IF(COUNT($C$6:E15)&gt;=1,TRUNC(SUM($C$6:E15)/COUNT($C$6:E15)),0)</f>
        <v>181</v>
      </c>
      <c r="N15">
        <f>IF(COUNT($C$6:E15)&lt;=6,0,TRUNC((230-M14)*0.9))</f>
        <v>45</v>
      </c>
      <c r="O15">
        <f>_xlfn.IFS(SUM(C15:E15)&lt;1,"",COUNT($C$6:E15)&gt;9,TRUNC((230-M14)*(0.9)),COUNT($C$6:E15)&lt;=9,0)</f>
        <v>45</v>
      </c>
      <c r="P15">
        <f>_xlfn.IFS(SUM(C15:E15)&lt;1,"",COUNT($C$6:E15)&gt;9,N15*3+H15,COUNT($C$6:E15)&lt;=9,0)</f>
        <v>718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206</v>
      </c>
      <c r="W15">
        <f>IF(COUNT(C15:E15)&lt;1,0,IF(COUNT($C$6:E15)&gt;9,D15+N15,0))</f>
        <v>266</v>
      </c>
      <c r="X15">
        <f>IF(COUNT(C15:E15)&lt;1,0,IF(COUNT($C$6:E15)&gt;9,E15+N15,0))</f>
        <v>246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157</v>
      </c>
      <c r="D16">
        <v>150</v>
      </c>
      <c r="E16">
        <v>147</v>
      </c>
      <c r="F16" t="str">
        <f>IF(COUNT(C16:E16)&lt;1," ",IF(AND(C16&gt;M15,D16&gt;M15,E16&gt;M15,COUNT($C$6:E15)&gt;=12),"*"," "))</f>
        <v xml:space="preserve"> </v>
      </c>
      <c r="G16" t="str">
        <f>IF(COUNT(C16:E16)&lt;1," ",IF(AND(C16&gt;M14,D16&gt;M14,E16&gt;M14,COUNT($C$6:E14)&gt;=12),"*"," "))</f>
        <v xml:space="preserve"> </v>
      </c>
      <c r="H16">
        <f t="shared" si="0"/>
        <v>454</v>
      </c>
      <c r="I16">
        <f t="shared" si="5"/>
        <v>151</v>
      </c>
      <c r="J16">
        <f>_xlfn.IFS(SUM(C16:E16)&lt;1,"",SUM(C16:E16)&gt;=1,SUM($C$6:E16))</f>
        <v>4815</v>
      </c>
      <c r="K16">
        <f>_xlfn.IFS(COUNT(C16:E16)&lt;1,"",COUNT($C$6:E16)&gt;=1,COUNT($C$6:E16))</f>
        <v>27</v>
      </c>
      <c r="L16">
        <f>_xlfn.IFS(COUNT(C16:E16)&lt;1,"",AND(COUNT($C$6:E16)&lt;=9,$C$4&gt;1),$C$4,COUNT(C16:E16)&gt;=1,M16)</f>
        <v>178</v>
      </c>
      <c r="M16">
        <f>IF(COUNT($C$6:E16)&gt;=1,TRUNC(SUM($C$6:E16)/COUNT($C$6:E16)),0)</f>
        <v>178</v>
      </c>
      <c r="N16">
        <f>IF(COUNT($C$6:E16)&lt;=6,0,TRUNC((230-M15)*0.9))</f>
        <v>44</v>
      </c>
      <c r="O16">
        <f>_xlfn.IFS(SUM(C16:E16)&lt;1,"",COUNT($C$6:E16)&gt;9,TRUNC((230-M15)*(0.9)),COUNT($C$6:E16)&lt;=9,0)</f>
        <v>44</v>
      </c>
      <c r="P16">
        <f>_xlfn.IFS(SUM(C16:E16)&lt;1,"",COUNT($C$6:E16)&gt;9,N16*3+H16,COUNT($C$6:E16)&lt;=9,0)</f>
        <v>586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201</v>
      </c>
      <c r="W16">
        <f>IF(COUNT(C16:E16)&lt;1,0,IF(COUNT($C$6:E16)&gt;9,D16+N16,0))</f>
        <v>194</v>
      </c>
      <c r="X16">
        <f>IF(COUNT(C16:E16)&lt;1,0,IF(COUNT($C$6:E16)&gt;9,E16+N16,0))</f>
        <v>191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190</v>
      </c>
      <c r="D17">
        <v>180</v>
      </c>
      <c r="E17">
        <v>197</v>
      </c>
      <c r="F17" t="str">
        <f>IF(COUNT(C17:E17)&lt;1," ",IF(AND(C17&gt;M16,D17&gt;M16,E17&gt;M16,COUNT($C$6:E16)&gt;=12),"*"," "))</f>
        <v>*</v>
      </c>
      <c r="G17" t="str">
        <f>IF(COUNT(C17:E17)&lt;1," ",IF(AND(C17&gt;M15,D17&gt;M15,E17&gt;M15,COUNT($C$6:E15)&gt;=12),"*"," "))</f>
        <v xml:space="preserve"> </v>
      </c>
      <c r="H17">
        <f t="shared" si="0"/>
        <v>567</v>
      </c>
      <c r="I17">
        <f t="shared" si="5"/>
        <v>189</v>
      </c>
      <c r="J17">
        <f>_xlfn.IFS(SUM(C17:E17)&lt;1,"",SUM(C17:E17)&gt;=1,SUM($C$6:E17))</f>
        <v>5382</v>
      </c>
      <c r="K17">
        <f>_xlfn.IFS(COUNT(C17:E17)&lt;1,"",COUNT($C$6:E17)&gt;=1,COUNT($C$6:E17))</f>
        <v>30</v>
      </c>
      <c r="L17">
        <f>_xlfn.IFS(COUNT(C17:E17)&lt;1,"",AND(COUNT($C$6:E17)&lt;=9,$C$4&gt;1),$C$4,COUNT(C17:E17)&gt;=1,M17)</f>
        <v>179</v>
      </c>
      <c r="M17">
        <f>IF(COUNT($C$6:E17)&gt;=1,TRUNC(SUM($C$6:E17)/COUNT($C$6:E17)),0)</f>
        <v>179</v>
      </c>
      <c r="N17">
        <f>IF(COUNT($C$6:E17)&lt;=6,0,TRUNC((230-M16)*0.9))</f>
        <v>46</v>
      </c>
      <c r="O17">
        <f>_xlfn.IFS(SUM(C17:E17)&lt;1,"",COUNT($C$6:E17)&gt;9,TRUNC((230-M16)*(0.9)),COUNT($C$6:E17)&lt;=9,0)</f>
        <v>46</v>
      </c>
      <c r="P17">
        <f>_xlfn.IFS(SUM(C17:E17)&lt;1,"",COUNT($C$6:E17)&gt;9,N17*3+H17,COUNT($C$6:E17)&lt;=9,0)</f>
        <v>705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236</v>
      </c>
      <c r="W17">
        <f>IF(COUNT(C17:E17)&lt;1,0,IF(COUNT($C$6:E17)&gt;9,D17+N17,0))</f>
        <v>226</v>
      </c>
      <c r="X17">
        <f>IF(COUNT(C17:E17)&lt;1,0,IF(COUNT($C$6:E17)&gt;9,E17+N17,0))</f>
        <v>243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251</v>
      </c>
      <c r="D18">
        <v>189</v>
      </c>
      <c r="E18">
        <v>189</v>
      </c>
      <c r="F18" t="str">
        <f>IF(COUNT(C18:E18)&lt;1," ",IF(AND(C18&gt;M17,D18&gt;M17,E18&gt;M17,COUNT($C$6:E17)&gt;=12),"*"," "))</f>
        <v>*</v>
      </c>
      <c r="G18" t="str">
        <f>IF(COUNT(C18:E18)&lt;1," ",IF(AND(C18&gt;M16,D18&gt;M16,E18&gt;M16,COUNT($C$6:E16)&gt;=12),"*"," "))</f>
        <v>*</v>
      </c>
      <c r="H18">
        <f t="shared" si="0"/>
        <v>629</v>
      </c>
      <c r="I18">
        <f t="shared" si="5"/>
        <v>209</v>
      </c>
      <c r="J18">
        <f>_xlfn.IFS(SUM(C18:E18)&lt;1,"",SUM(C18:E18)&gt;=1,SUM($C$6:E18))</f>
        <v>6011</v>
      </c>
      <c r="K18">
        <f>_xlfn.IFS(COUNT(C18:E18)&lt;1,"",COUNT($C$6:E18)&gt;=1,COUNT($C$6:E18))</f>
        <v>33</v>
      </c>
      <c r="L18">
        <f>_xlfn.IFS(COUNT(C18:E18)&lt;1,"",AND(COUNT($C$6:E18)&lt;=9,$C$4&gt;1),$C$4,COUNT(C18:E18)&gt;=1,M18)</f>
        <v>182</v>
      </c>
      <c r="M18">
        <f>IF(COUNT($C$6:E18)&gt;=1,TRUNC(SUM($C$6:E18)/COUNT($C$6:E18)),0)</f>
        <v>182</v>
      </c>
      <c r="N18">
        <f>IF(COUNT($C$6:E18)&lt;=6,0,TRUNC((230-M17)*0.9))</f>
        <v>45</v>
      </c>
      <c r="O18">
        <f>_xlfn.IFS(SUM(C18:E18)&lt;1,"",COUNT($C$6:E18)&gt;9,TRUNC((230-M17)*(0.9)),COUNT($C$6:E18)&lt;=9,0)</f>
        <v>45</v>
      </c>
      <c r="P18">
        <f>_xlfn.IFS(SUM(C18:E18)&lt;1,"",COUNT($C$6:E18)&gt;9,N18*3+H18,COUNT($C$6:E18)&lt;=9,0)</f>
        <v>764</v>
      </c>
      <c r="Q18" t="str">
        <f t="shared" si="1"/>
        <v xml:space="preserve"> </v>
      </c>
      <c r="R18">
        <f t="shared" si="2"/>
        <v>251</v>
      </c>
      <c r="S18" t="str">
        <f>IF(COUNT($C$6:E18)&gt;9,IF(P18=MAX($P$6:$P$35),P18," "),"")</f>
        <v xml:space="preserve"> </v>
      </c>
      <c r="T18">
        <f t="shared" si="3"/>
        <v>296</v>
      </c>
      <c r="V18">
        <f>IF(COUNT(C18:E18)&lt;1,0,IF(COUNT($C$6:E18)&gt;9,C18+N18,0))</f>
        <v>296</v>
      </c>
      <c r="W18">
        <f>IF(COUNT(C18:E18)&lt;1,0,IF(COUNT($C$6:E18)&gt;9,D18+N18,0))</f>
        <v>234</v>
      </c>
      <c r="X18">
        <f>IF(COUNT(C18:E18)&lt;1,0,IF(COUNT($C$6:E18)&gt;9,E18+N18,0))</f>
        <v>234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201</v>
      </c>
      <c r="D19">
        <v>233</v>
      </c>
      <c r="E19">
        <v>215</v>
      </c>
      <c r="F19" t="str">
        <f>IF(COUNT(C19:E19)&lt;1," ",IF(AND(C19&gt;M18,D19&gt;M18,E19&gt;M18,COUNT($C$6:E18)&gt;=12),"*"," "))</f>
        <v>*</v>
      </c>
      <c r="G19" t="str">
        <f>IF(COUNT(C19:E19)&lt;1," ",IF(AND(C19&gt;M17,D19&gt;M17,E19&gt;M17,COUNT($C$6:E17)&gt;=12),"*"," "))</f>
        <v>*</v>
      </c>
      <c r="H19">
        <f t="shared" si="0"/>
        <v>649</v>
      </c>
      <c r="I19">
        <f t="shared" si="5"/>
        <v>216</v>
      </c>
      <c r="J19">
        <f>_xlfn.IFS(SUM(C19:E19)&lt;1,"",SUM(C19:E19)&gt;=1,SUM($C$6:E19))</f>
        <v>6660</v>
      </c>
      <c r="K19">
        <f>_xlfn.IFS(COUNT(C19:E19)&lt;1,"",COUNT($C$6:E19)&gt;=1,COUNT($C$6:E19))</f>
        <v>36</v>
      </c>
      <c r="L19">
        <f>_xlfn.IFS(COUNT(C19:E19)&lt;1,"",AND(COUNT($C$6:E19)&lt;=9,$C$4&gt;1),$C$4,COUNT(C19:E19)&gt;=1,M19)</f>
        <v>185</v>
      </c>
      <c r="M19">
        <f>IF(COUNT($C$6:E19)&gt;=1,TRUNC(SUM($C$6:E19)/COUNT($C$6:E19)),0)</f>
        <v>185</v>
      </c>
      <c r="N19">
        <f>IF(COUNT($C$6:E19)&lt;=6,0,TRUNC((230-M18)*0.9))</f>
        <v>43</v>
      </c>
      <c r="O19">
        <f>_xlfn.IFS(SUM(C19:E19)&lt;1,"",COUNT($C$6:E19)&gt;9,TRUNC((230-M18)*(0.9)),COUNT($C$6:E19)&lt;=9,0)</f>
        <v>43</v>
      </c>
      <c r="P19">
        <f>_xlfn.IFS(SUM(C19:E19)&lt;1,"",COUNT($C$6:E19)&gt;9,N19*3+H19,COUNT($C$6:E19)&lt;=9,0)</f>
        <v>778</v>
      </c>
      <c r="Q19">
        <f t="shared" si="1"/>
        <v>649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244</v>
      </c>
      <c r="W19">
        <f>IF(COUNT(C19:E19)&lt;1,0,IF(COUNT($C$6:E19)&gt;9,D19+N19,0))</f>
        <v>276</v>
      </c>
      <c r="X19">
        <f>IF(COUNT(C19:E19)&lt;1,0,IF(COUNT($C$6:E19)&gt;9,E19+N19,0))</f>
        <v>258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166</v>
      </c>
      <c r="D20">
        <v>133</v>
      </c>
      <c r="E20">
        <v>179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478</v>
      </c>
      <c r="I20">
        <f t="shared" si="5"/>
        <v>159</v>
      </c>
      <c r="J20">
        <f>_xlfn.IFS(SUM(C20:E20)&lt;1,"",SUM(C20:E20)&gt;=1,SUM($C$6:E20))</f>
        <v>7138</v>
      </c>
      <c r="K20">
        <f>_xlfn.IFS(COUNT(C20:E20)&lt;1,"",COUNT($C$6:E20)&gt;=1,COUNT($C$6:E20))</f>
        <v>39</v>
      </c>
      <c r="L20">
        <f>_xlfn.IFS(COUNT(C20:E20)&lt;1,"",AND(COUNT($C$6:E20)&lt;=9,$C$4&gt;1),$C$4,COUNT(C20:E20)&gt;=1,M20)</f>
        <v>183</v>
      </c>
      <c r="M20">
        <f>IF(COUNT($C$6:E20)&gt;=1,TRUNC(SUM($C$6:E20)/COUNT($C$6:E20)),0)</f>
        <v>183</v>
      </c>
      <c r="N20">
        <f>IF(COUNT($C$6:E20)&lt;=6,0,TRUNC((230-M19)*0.9))</f>
        <v>40</v>
      </c>
      <c r="O20">
        <f>_xlfn.IFS(SUM(C20:E20)&lt;1,"",COUNT($C$6:E20)&gt;9,TRUNC((230-M19)*(0.9)),COUNT($C$6:E20)&lt;=9,0)</f>
        <v>40</v>
      </c>
      <c r="P20">
        <f>_xlfn.IFS(SUM(C20:E20)&lt;1,"",COUNT($C$6:E20)&gt;9,N20*3+H20,COUNT($C$6:E20)&lt;=9,0)</f>
        <v>598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206</v>
      </c>
      <c r="W20">
        <f>IF(COUNT(C20:E20)&lt;1,0,IF(COUNT($C$6:E20)&gt;9,D20+N20,0))</f>
        <v>173</v>
      </c>
      <c r="X20">
        <f>IF(COUNT(C20:E20)&lt;1,0,IF(COUNT($C$6:E20)&gt;9,E20+N20,0))</f>
        <v>219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162</v>
      </c>
      <c r="D21">
        <v>148</v>
      </c>
      <c r="E21">
        <v>159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469</v>
      </c>
      <c r="I21">
        <f t="shared" si="5"/>
        <v>156</v>
      </c>
      <c r="J21">
        <f>_xlfn.IFS(SUM(C21:E21)&lt;1,"",SUM(C21:E21)&gt;=1,SUM($C$6:E21))</f>
        <v>7607</v>
      </c>
      <c r="K21">
        <f>_xlfn.IFS(COUNT(C21:E21)&lt;1,"",COUNT($C$6:E21)&gt;=1,COUNT($C$6:E21))</f>
        <v>42</v>
      </c>
      <c r="L21">
        <f>_xlfn.IFS(COUNT(C21:E21)&lt;1,"",AND(COUNT($C$6:E21)&lt;=9,$C$4&gt;1),$C$4,COUNT(C21:E21)&gt;=1,M21)</f>
        <v>181</v>
      </c>
      <c r="M21">
        <f>IF(COUNT($C$6:E21)&gt;=1,TRUNC(SUM($C$6:E21)/COUNT($C$6:E21)),0)</f>
        <v>181</v>
      </c>
      <c r="N21">
        <f>IF(COUNT($C$6:E21)&lt;=6,0,TRUNC((230-M20)*0.9))</f>
        <v>42</v>
      </c>
      <c r="O21">
        <f>_xlfn.IFS(SUM(C21:E21)&lt;1,"",COUNT($C$6:E21)&gt;9,TRUNC((230-M20)*(0.9)),COUNT($C$6:E21)&lt;=9,0)</f>
        <v>42</v>
      </c>
      <c r="P21">
        <f>_xlfn.IFS(SUM(C21:E21)&lt;1,"",COUNT($C$6:E21)&gt;9,N21*3+H21,COUNT($C$6:E21)&lt;=9,0)</f>
        <v>595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204</v>
      </c>
      <c r="W21">
        <f>IF(COUNT(C21:E21)&lt;1,0,IF(COUNT($C$6:E21)&gt;9,D21+N21,0))</f>
        <v>190</v>
      </c>
      <c r="X21">
        <f>IF(COUNT(C21:E21)&lt;1,0,IF(COUNT($C$6:E21)&gt;9,E21+N21,0))</f>
        <v>201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190</v>
      </c>
      <c r="D22">
        <v>191</v>
      </c>
      <c r="E22">
        <v>150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531</v>
      </c>
      <c r="I22">
        <f t="shared" si="5"/>
        <v>177</v>
      </c>
      <c r="J22">
        <f>_xlfn.IFS(SUM(C22:E22)&lt;1,"",SUM(C22:E22)&gt;=1,SUM($C$6:E22))</f>
        <v>8138</v>
      </c>
      <c r="K22">
        <f>_xlfn.IFS(COUNT(C22:E22)&lt;1,"",COUNT($C$6:E22)&gt;=1,COUNT($C$6:E22))</f>
        <v>45</v>
      </c>
      <c r="L22">
        <f>_xlfn.IFS(COUNT(C22:E22)&lt;1,"",AND(COUNT($C$6:E22)&lt;=9,$C$4&gt;1),$C$4,COUNT(C22:E22)&gt;=1,M22)</f>
        <v>180</v>
      </c>
      <c r="M22">
        <f>IF(COUNT($C$6:E22)&gt;=1,TRUNC(SUM($C$6:E22)/COUNT($C$6:E22)),0)</f>
        <v>180</v>
      </c>
      <c r="N22">
        <f>IF(COUNT($C$6:E22)&lt;=6,0,TRUNC((230-M21)*0.9))</f>
        <v>44</v>
      </c>
      <c r="O22">
        <f>_xlfn.IFS(SUM(C22:E22)&lt;1,"",COUNT($C$6:E22)&gt;9,TRUNC((230-M21)*(0.9)),COUNT($C$6:E22)&lt;=9,0)</f>
        <v>44</v>
      </c>
      <c r="P22">
        <f>_xlfn.IFS(SUM(C22:E22)&lt;1,"",COUNT($C$6:E22)&gt;9,N22*3+H22,COUNT($C$6:E22)&lt;=9,0)</f>
        <v>663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234</v>
      </c>
      <c r="W22">
        <f>IF(COUNT(C22:E22)&lt;1,0,IF(COUNT($C$6:E22)&gt;9,D22+N22,0))</f>
        <v>235</v>
      </c>
      <c r="X22">
        <f>IF(COUNT(C22:E22)&lt;1,0,IF(COUNT($C$6:E22)&gt;9,E22+N22,0))</f>
        <v>194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C23">
        <v>182</v>
      </c>
      <c r="D23">
        <v>133</v>
      </c>
      <c r="E23">
        <v>153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>
        <f t="shared" si="0"/>
        <v>468</v>
      </c>
      <c r="I23">
        <f t="shared" si="5"/>
        <v>156</v>
      </c>
      <c r="J23">
        <f>_xlfn.IFS(SUM(C23:E23)&lt;1,"",SUM(C23:E23)&gt;=1,SUM($C$6:E23))</f>
        <v>8606</v>
      </c>
      <c r="K23">
        <f>_xlfn.IFS(COUNT(C23:E23)&lt;1,"",COUNT($C$6:E23)&gt;=1,COUNT($C$6:E23))</f>
        <v>48</v>
      </c>
      <c r="L23">
        <f>_xlfn.IFS(COUNT(C23:E23)&lt;1,"",AND(COUNT($C$6:E23)&lt;=9,$C$4&gt;1),$C$4,COUNT(C23:E23)&gt;=1,M23)</f>
        <v>179</v>
      </c>
      <c r="M23">
        <f>IF(COUNT($C$6:E23)&gt;=1,TRUNC(SUM($C$6:E23)/COUNT($C$6:E23)),0)</f>
        <v>179</v>
      </c>
      <c r="N23">
        <f>IF(COUNT($C$6:E23)&lt;=6,0,TRUNC((230-M22)*0.9))</f>
        <v>45</v>
      </c>
      <c r="O23">
        <f>_xlfn.IFS(SUM(C23:E23)&lt;1,"",COUNT($C$6:E23)&gt;9,TRUNC((230-M22)*(0.9)),COUNT($C$6:E23)&lt;=9,0)</f>
        <v>45</v>
      </c>
      <c r="P23">
        <f>_xlfn.IFS(SUM(C23:E23)&lt;1,"",COUNT($C$6:E23)&gt;9,N23*3+H23,COUNT($C$6:E23)&lt;=9,0)</f>
        <v>603</v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227</v>
      </c>
      <c r="W23">
        <f>IF(COUNT(C23:E23)&lt;1,0,IF(COUNT($C$6:E23)&gt;9,D23+N23,0))</f>
        <v>178</v>
      </c>
      <c r="X23">
        <f>IF(COUNT(C23:E23)&lt;1,0,IF(COUNT($C$6:E23)&gt;9,E23+N23,0))</f>
        <v>198</v>
      </c>
      <c r="AA23">
        <f t="shared" si="4"/>
        <v>0</v>
      </c>
      <c r="AB23">
        <f t="shared" si="6"/>
        <v>18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158</v>
      </c>
      <c r="D24">
        <v>188</v>
      </c>
      <c r="E24">
        <v>193</v>
      </c>
      <c r="F24" t="str">
        <f>IF(COUNT(C24:E24)&lt;1," ",IF(AND(C24&gt;M23,D24&gt;M23,E24&gt;M23,COUNT($C$6:E23)&gt;=12),"*"," "))</f>
        <v xml:space="preserve"> </v>
      </c>
      <c r="G24" t="str">
        <f>IF(COUNT(C24:E24)&lt;1," ",IF(AND(C24&gt;M22,D24&gt;M22,E24&gt;M22,COUNT($C$6:E22)&gt;=12),"*"," "))</f>
        <v xml:space="preserve"> </v>
      </c>
      <c r="H24">
        <f t="shared" si="0"/>
        <v>539</v>
      </c>
      <c r="I24">
        <f t="shared" si="5"/>
        <v>179</v>
      </c>
      <c r="J24">
        <f>_xlfn.IFS(SUM(C24:E24)&lt;1,"",SUM(C24:E24)&gt;=1,SUM($C$6:E24))</f>
        <v>9145</v>
      </c>
      <c r="K24">
        <f>_xlfn.IFS(COUNT(C24:E24)&lt;1,"",COUNT($C$6:E24)&gt;=1,COUNT($C$6:E24))</f>
        <v>51</v>
      </c>
      <c r="L24">
        <f>_xlfn.IFS(COUNT(C24:E24)&lt;1,"",AND(COUNT($C$6:E24)&lt;=9,$C$4&gt;1),$C$4,COUNT(C24:E24)&gt;=1,M24)</f>
        <v>179</v>
      </c>
      <c r="M24">
        <f>IF(COUNT($C$6:E24)&gt;=1,TRUNC(SUM($C$6:E24)/COUNT($C$6:E24)),0)</f>
        <v>179</v>
      </c>
      <c r="N24">
        <f>IF(COUNT($C$6:E24)&lt;=6,0,TRUNC((230-M23)*0.9))</f>
        <v>45</v>
      </c>
      <c r="O24">
        <f>_xlfn.IFS(SUM(C24:E24)&lt;1,"",COUNT($C$6:E24)&gt;9,TRUNC((230-M23)*(0.9)),COUNT($C$6:E24)&lt;=9,0)</f>
        <v>45</v>
      </c>
      <c r="P24">
        <f>_xlfn.IFS(SUM(C24:E24)&lt;1,"",COUNT($C$6:E24)&gt;9,N24*3+H24,COUNT($C$6:E24)&lt;=9,0)</f>
        <v>674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203</v>
      </c>
      <c r="W24">
        <f>IF(COUNT(C24:E24)&lt;1,0,IF(COUNT($C$6:E24)&gt;9,D24+N24,0))</f>
        <v>233</v>
      </c>
      <c r="X24">
        <f>IF(COUNT(C24:E24)&lt;1,0,IF(COUNT($C$6:E24)&gt;9,E24+N24,0))</f>
        <v>238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160</v>
      </c>
      <c r="D25">
        <v>147</v>
      </c>
      <c r="E25">
        <v>175</v>
      </c>
      <c r="F25" t="str">
        <f>IF(COUNT(C25:E25)&lt;1," ",IF(AND(C25&gt;M24,D25&gt;M24,E25&gt;M24,COUNT($C$6:E24)&gt;=12),"*"," "))</f>
        <v xml:space="preserve"> </v>
      </c>
      <c r="G25" t="str">
        <f>IF(COUNT(C25:E25)&lt;1," ",IF(AND(C25&gt;M23,D25&gt;M23,E25&gt;M23,COUNT($C$6:E23)&gt;=12),"*"," "))</f>
        <v xml:space="preserve"> </v>
      </c>
      <c r="H25">
        <f t="shared" si="0"/>
        <v>482</v>
      </c>
      <c r="I25">
        <f t="shared" si="5"/>
        <v>160</v>
      </c>
      <c r="J25">
        <f>_xlfn.IFS(SUM(C25:E25)&lt;1,"",SUM(C25:E25)&gt;=1,SUM($C$6:E25))</f>
        <v>9627</v>
      </c>
      <c r="K25">
        <f>_xlfn.IFS(COUNT(C25:E25)&lt;1,"",COUNT($C$6:E25)&gt;=1,COUNT($C$6:E25))</f>
        <v>54</v>
      </c>
      <c r="L25">
        <f>_xlfn.IFS(COUNT(C25:E25)&lt;1,"",AND(COUNT($C$6:E25)&lt;=9,$C$4&gt;1),$C$4,COUNT(C25:E25)&gt;=1,M25)</f>
        <v>178</v>
      </c>
      <c r="M25">
        <f>IF(COUNT($C$6:E25)&gt;=1,TRUNC(SUM($C$6:E25)/COUNT($C$6:E25)),0)</f>
        <v>178</v>
      </c>
      <c r="N25">
        <f>IF(COUNT($C$6:E25)&lt;=6,0,TRUNC((230-M24)*0.9))</f>
        <v>45</v>
      </c>
      <c r="O25">
        <f>_xlfn.IFS(SUM(C25:E25)&lt;1,"",COUNT($C$6:E25)&gt;9,TRUNC((230-M24)*(0.9)),COUNT($C$6:E25)&lt;=9,0)</f>
        <v>45</v>
      </c>
      <c r="P25">
        <f>_xlfn.IFS(SUM(C25:E25)&lt;1,"",COUNT($C$6:E25)&gt;9,N25*3+H25,COUNT($C$6:E25)&lt;=9,0)</f>
        <v>617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205</v>
      </c>
      <c r="W25">
        <f>IF(COUNT(C25:E25)&lt;1,0,IF(COUNT($C$6:E25)&gt;9,D25+N25,0))</f>
        <v>192</v>
      </c>
      <c r="X25">
        <f>IF(COUNT(C25:E25)&lt;1,0,IF(COUNT($C$6:E25)&gt;9,E25+N25,0))</f>
        <v>220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212</v>
      </c>
      <c r="D26">
        <v>201</v>
      </c>
      <c r="E26">
        <v>187</v>
      </c>
      <c r="F26" t="str">
        <f>IF(COUNT(C26:E26)&lt;1," ",IF(AND(C26&gt;M25,D26&gt;M25,E26&gt;M25,COUNT($C$6:E25)&gt;=12),"*"," "))</f>
        <v>*</v>
      </c>
      <c r="G26" t="str">
        <f>IF(COUNT(C26:E26)&lt;1," ",IF(AND(C26&gt;M24,D26&gt;M24,E26&gt;M24,COUNT($C$6:E24)&gt;=12),"*"," "))</f>
        <v>*</v>
      </c>
      <c r="H26">
        <f t="shared" si="0"/>
        <v>600</v>
      </c>
      <c r="I26">
        <f t="shared" si="5"/>
        <v>200</v>
      </c>
      <c r="J26">
        <f>_xlfn.IFS(SUM(C26:E26)&lt;1,"",SUM(C26:E26)&gt;=1,SUM($C$6:E26))</f>
        <v>10227</v>
      </c>
      <c r="K26">
        <f>_xlfn.IFS(COUNT(C26:E26)&lt;1,"",COUNT($C$6:E26)&gt;=1,COUNT($C$6:E26))</f>
        <v>57</v>
      </c>
      <c r="L26">
        <f>_xlfn.IFS(COUNT(C26:E26)&lt;1,"",AND(COUNT($C$6:E26)&lt;=9,$C$4&gt;1),$C$4,COUNT(C26:E26)&gt;=1,M26)</f>
        <v>179</v>
      </c>
      <c r="M26">
        <f>IF(COUNT($C$6:E26)&gt;=1,TRUNC(SUM($C$6:E26)/COUNT($C$6:E26)),0)</f>
        <v>179</v>
      </c>
      <c r="N26">
        <f>IF(COUNT($C$6:E26)&lt;=6,0,TRUNC((230-M25)*0.9))</f>
        <v>46</v>
      </c>
      <c r="O26">
        <f>_xlfn.IFS(SUM(C26:E26)&lt;1,"",COUNT($C$6:E26)&gt;9,TRUNC((230-M25)*(0.9)),COUNT($C$6:E26)&lt;=9,0)</f>
        <v>46</v>
      </c>
      <c r="P26">
        <f>_xlfn.IFS(SUM(C26:E26)&lt;1,"",COUNT($C$6:E26)&gt;9,N26*3+H26,COUNT($C$6:E26)&lt;=9,0)</f>
        <v>738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258</v>
      </c>
      <c r="W26">
        <f>IF(COUNT(C26:E26)&lt;1,0,IF(COUNT($C$6:E26)&gt;9,D26+N26,0))</f>
        <v>247</v>
      </c>
      <c r="X26">
        <f>IF(COUNT(C26:E26)&lt;1,0,IF(COUNT($C$6:E26)&gt;9,E26+N26,0))</f>
        <v>233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C27">
        <v>160</v>
      </c>
      <c r="D27">
        <v>157</v>
      </c>
      <c r="E27">
        <v>170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>
        <f t="shared" si="0"/>
        <v>487</v>
      </c>
      <c r="I27">
        <f t="shared" si="5"/>
        <v>162</v>
      </c>
      <c r="J27">
        <f>_xlfn.IFS(SUM(C27:E27)&lt;1,"",SUM(C27:E27)&gt;=1,SUM($C$6:E27))</f>
        <v>10714</v>
      </c>
      <c r="K27">
        <f>_xlfn.IFS(COUNT(C27:E27)&lt;1,"",COUNT($C$6:E27)&gt;=1,COUNT($C$6:E27))</f>
        <v>60</v>
      </c>
      <c r="L27">
        <f>_xlfn.IFS(COUNT(C27:E27)&lt;1,"",AND(COUNT($C$6:E27)&lt;=9,$C$4&gt;1),$C$4,COUNT(C27:E27)&gt;=1,M27)</f>
        <v>178</v>
      </c>
      <c r="M27">
        <f>IF(COUNT($C$6:E27)&gt;=1,TRUNC(SUM($C$6:E27)/COUNT($C$6:E27)),0)</f>
        <v>178</v>
      </c>
      <c r="N27">
        <f>IF(COUNT($C$6:E27)&lt;=6,0,TRUNC((230-M26)*0.9))</f>
        <v>45</v>
      </c>
      <c r="O27">
        <f>_xlfn.IFS(SUM(C27:E27)&lt;1,"",COUNT($C$6:E27)&gt;9,TRUNC((230-M26)*(0.9)),COUNT($C$6:E27)&lt;=9,0)</f>
        <v>45</v>
      </c>
      <c r="P27">
        <f>_xlfn.IFS(SUM(C27:E27)&lt;1,"",COUNT($C$6:E27)&gt;9,N27*3+H27,COUNT($C$6:E27)&lt;=9,0)</f>
        <v>622</v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205</v>
      </c>
      <c r="W27">
        <f>IF(COUNT(C27:E27)&lt;1,0,IF(COUNT($C$6:E27)&gt;9,D27+N27,0))</f>
        <v>202</v>
      </c>
      <c r="X27">
        <f>IF(COUNT(C27:E27)&lt;1,0,IF(COUNT($C$6:E27)&gt;9,E27+N27,0))</f>
        <v>215</v>
      </c>
      <c r="AA27">
        <f t="shared" si="4"/>
        <v>0</v>
      </c>
      <c r="AB27">
        <f t="shared" si="6"/>
        <v>22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216</v>
      </c>
      <c r="D28">
        <v>242</v>
      </c>
      <c r="E28">
        <v>191</v>
      </c>
      <c r="F28" t="str">
        <f>IF(COUNT(C28:E28)&lt;1," ",IF(AND(C28&gt;M27,D28&gt;M27,E28&gt;M27,COUNT($C$6:E27)&gt;=12),"*"," "))</f>
        <v>*</v>
      </c>
      <c r="G28" t="str">
        <f>IF(COUNT(C28:E28)&lt;1," ",IF(AND(C28&gt;M26,D28&gt;M26,E28&gt;M26,COUNT($C$6:E26)&gt;=12),"*"," "))</f>
        <v>*</v>
      </c>
      <c r="H28">
        <f t="shared" si="0"/>
        <v>649</v>
      </c>
      <c r="I28">
        <f t="shared" si="5"/>
        <v>216</v>
      </c>
      <c r="J28">
        <f>_xlfn.IFS(SUM(C28:E28)&lt;1,"",SUM(C28:E28)&gt;=1,SUM($C$6:E28))</f>
        <v>11363</v>
      </c>
      <c r="K28">
        <f>_xlfn.IFS(COUNT(C28:E28)&lt;1,"",COUNT($C$6:E28)&gt;=1,COUNT($C$6:E28))</f>
        <v>63</v>
      </c>
      <c r="L28">
        <f>_xlfn.IFS(COUNT(C28:E28)&lt;1,"",AND(COUNT($C$6:E28)&lt;=9,$C$4&gt;1),$C$4,COUNT(C28:E28)&gt;=1,M28)</f>
        <v>180</v>
      </c>
      <c r="M28">
        <f>IF(COUNT($C$6:E28)&gt;=1,TRUNC(SUM($C$6:E28)/COUNT($C$6:E28)),0)</f>
        <v>180</v>
      </c>
      <c r="N28">
        <f>IF(COUNT($C$6:E28)&lt;=6,0,TRUNC((230-M27)*0.9))</f>
        <v>46</v>
      </c>
      <c r="O28">
        <f>_xlfn.IFS(SUM(C28:E28)&lt;1,"",COUNT($C$6:E28)&gt;9,TRUNC((230-M27)*(0.9)),COUNT($C$6:E28)&lt;=9,0)</f>
        <v>46</v>
      </c>
      <c r="P28">
        <f>_xlfn.IFS(SUM(C28:E28)&lt;1,"",COUNT($C$6:E28)&gt;9,N28*3+H28,COUNT($C$6:E28)&lt;=9,0)</f>
        <v>787</v>
      </c>
      <c r="Q28">
        <f t="shared" si="1"/>
        <v>649</v>
      </c>
      <c r="R28" t="str">
        <f t="shared" si="2"/>
        <v xml:space="preserve"> </v>
      </c>
      <c r="S28">
        <f>IF(COUNT($C$6:E28)&gt;9,IF(P28=MAX($P$6:$P$35),P28," "),"")</f>
        <v>787</v>
      </c>
      <c r="T28" t="str">
        <f t="shared" si="3"/>
        <v xml:space="preserve"> </v>
      </c>
      <c r="V28">
        <f>IF(COUNT(C28:E28)&lt;1,0,IF(COUNT($C$6:E28)&gt;9,C28+N28,0))</f>
        <v>262</v>
      </c>
      <c r="W28">
        <f>IF(COUNT(C28:E28)&lt;1,0,IF(COUNT($C$6:E28)&gt;9,D28+N28,0))</f>
        <v>288</v>
      </c>
      <c r="X28">
        <f>IF(COUNT(C28:E28)&lt;1,0,IF(COUNT($C$6:E28)&gt;9,E28+N28,0))</f>
        <v>237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C29">
        <v>188</v>
      </c>
      <c r="D29">
        <v>196</v>
      </c>
      <c r="E29">
        <v>155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>
        <f t="shared" si="0"/>
        <v>539</v>
      </c>
      <c r="I29">
        <f t="shared" si="5"/>
        <v>179</v>
      </c>
      <c r="J29">
        <f>_xlfn.IFS(SUM(C29:E29)&lt;1,"",SUM(C29:E29)&gt;=1,SUM($C$6:E29))</f>
        <v>11902</v>
      </c>
      <c r="K29">
        <f>_xlfn.IFS(COUNT(C29:E29)&lt;1,"",COUNT($C$6:E29)&gt;=1,COUNT($C$6:E29))</f>
        <v>66</v>
      </c>
      <c r="L29">
        <f>_xlfn.IFS(COUNT(C29:E29)&lt;1,"",AND(COUNT($C$6:E29)&lt;=9,$C$4&gt;1),$C$4,COUNT(C29:E29)&gt;=1,M29)</f>
        <v>180</v>
      </c>
      <c r="M29">
        <f>IF(COUNT($C$6:E29)&gt;=1,TRUNC(SUM($C$6:E29)/COUNT($C$6:E29)),0)</f>
        <v>180</v>
      </c>
      <c r="N29">
        <f>IF(COUNT($C$6:E29)&lt;=6,0,TRUNC((230-M28)*0.9))</f>
        <v>45</v>
      </c>
      <c r="O29">
        <f>_xlfn.IFS(SUM(C29:E29)&lt;1,"",COUNT($C$6:E29)&gt;9,TRUNC((230-M28)*(0.9)),COUNT($C$6:E29)&lt;=9,0)</f>
        <v>45</v>
      </c>
      <c r="P29">
        <f>_xlfn.IFS(SUM(C29:E29)&lt;1,"",COUNT($C$6:E29)&gt;9,N29*3+H29,COUNT($C$6:E29)&lt;=9,0)</f>
        <v>674</v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233</v>
      </c>
      <c r="W29">
        <f>IF(COUNT(C29:E29)&lt;1,0,IF(COUNT($C$6:E29)&gt;9,D29+N29,0))</f>
        <v>241</v>
      </c>
      <c r="X29">
        <f>IF(COUNT(C29:E29)&lt;1,0,IF(COUNT($C$6:E29)&gt;9,E29+N29,0))</f>
        <v>200</v>
      </c>
      <c r="AA29">
        <f t="shared" si="4"/>
        <v>0</v>
      </c>
      <c r="AB29">
        <f t="shared" si="6"/>
        <v>24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190</v>
      </c>
      <c r="D30">
        <v>164</v>
      </c>
      <c r="E30">
        <v>192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546</v>
      </c>
      <c r="I30">
        <f t="shared" si="5"/>
        <v>182</v>
      </c>
      <c r="J30">
        <f>_xlfn.IFS(SUM(C30:E30)&lt;1,"",SUM(C30:E30)&gt;=1,SUM($C$6:E30))</f>
        <v>12448</v>
      </c>
      <c r="K30">
        <f>_xlfn.IFS(COUNT(C30:E30)&lt;1,"",COUNT($C$6:E30)&gt;=1,COUNT($C$6:E30))</f>
        <v>69</v>
      </c>
      <c r="L30">
        <f>_xlfn.IFS(COUNT(C30:E30)&lt;1,"",AND(COUNT($C$6:E30)&lt;=9,$C$4&gt;1),$C$4,COUNT(C30:E30)&gt;=1,M30)</f>
        <v>180</v>
      </c>
      <c r="M30">
        <f>IF(COUNT($C$6:E30)&gt;=1,TRUNC(SUM($C$6:E30)/COUNT($C$6:E30)),0)</f>
        <v>180</v>
      </c>
      <c r="N30">
        <f>IF(COUNT($C$6:E30)&lt;=6,0,TRUNC((230-M29)*0.9))</f>
        <v>45</v>
      </c>
      <c r="O30">
        <f>_xlfn.IFS(SUM(C30:E30)&lt;1,"",COUNT($C$6:E30)&gt;9,TRUNC((230-M29)*(0.9)),COUNT($C$6:E30)&lt;=9,0)</f>
        <v>45</v>
      </c>
      <c r="P30">
        <f>_xlfn.IFS(SUM(C30:E30)&lt;1,"",COUNT($C$6:E30)&gt;9,N30*3+H30,COUNT($C$6:E30)&lt;=9,0)</f>
        <v>681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235</v>
      </c>
      <c r="W30">
        <f>IF(COUNT(C30:E30)&lt;1,0,IF(COUNT($C$6:E30)&gt;9,D30+N30,0))</f>
        <v>209</v>
      </c>
      <c r="X30">
        <f>IF(COUNT(C30:E30)&lt;1,0,IF(COUNT($C$6:E30)&gt;9,E30+N30,0))</f>
        <v>237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173</v>
      </c>
      <c r="D31">
        <v>180</v>
      </c>
      <c r="E31">
        <v>234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587</v>
      </c>
      <c r="I31">
        <f t="shared" si="5"/>
        <v>195</v>
      </c>
      <c r="J31">
        <f>_xlfn.IFS(SUM(C31:E31)&lt;1,"",SUM(C31:E31)&gt;=1,SUM($C$6:E31))</f>
        <v>13035</v>
      </c>
      <c r="K31">
        <f>_xlfn.IFS(COUNT(C31:E31)&lt;1,"",COUNT($C$6:E31)&gt;=1,COUNT($C$6:E31))</f>
        <v>72</v>
      </c>
      <c r="L31">
        <f>_xlfn.IFS(COUNT(C31:E31)&lt;1,"",AND(COUNT($C$6:E31)&lt;=9,$C$4&gt;1),$C$4,COUNT(C31:E31)&gt;=1,M31)</f>
        <v>181</v>
      </c>
      <c r="M31">
        <f>IF(COUNT($C$6:E31)&gt;=1,TRUNC(SUM($C$6:E31)/COUNT($C$6:E31)),0)</f>
        <v>181</v>
      </c>
      <c r="N31">
        <f>IF(COUNT($C$6:E31)&lt;=6,0,TRUNC((230-M30)*0.9))</f>
        <v>45</v>
      </c>
      <c r="O31">
        <f>_xlfn.IFS(SUM(C31:E31)&lt;1,"",COUNT($C$6:E31)&gt;9,TRUNC((230-M30)*(0.9)),COUNT($C$6:E31)&lt;=9,0)</f>
        <v>45</v>
      </c>
      <c r="P31">
        <f>_xlfn.IFS(SUM(C31:E31)&lt;1,"",COUNT($C$6:E31)&gt;9,N31*3+H31,COUNT($C$6:E31)&lt;=9,0)</f>
        <v>722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218</v>
      </c>
      <c r="W31">
        <f>IF(COUNT(C31:E31)&lt;1,0,IF(COUNT($C$6:E31)&gt;9,D31+N31,0))</f>
        <v>225</v>
      </c>
      <c r="X31">
        <f>IF(COUNT(C31:E31)&lt;1,0,IF(COUNT($C$6:E31)&gt;9,E31+N31,0))</f>
        <v>279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178</v>
      </c>
      <c r="D32">
        <v>142</v>
      </c>
      <c r="E32">
        <v>178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498</v>
      </c>
      <c r="I32">
        <f t="shared" si="5"/>
        <v>166</v>
      </c>
      <c r="J32">
        <f>_xlfn.IFS(SUM(C32:E32)&lt;1,"",SUM(C32:E32)&gt;=1,SUM($C$6:E32))</f>
        <v>13533</v>
      </c>
      <c r="K32">
        <f>_xlfn.IFS(COUNT(C32:E32)&lt;1,"",COUNT($C$6:E32)&gt;=1,COUNT($C$6:E32))</f>
        <v>75</v>
      </c>
      <c r="L32">
        <f>_xlfn.IFS(COUNT(C32:E32)&lt;1,"",AND(COUNT($C$6:E32)&lt;=9,$C$4&gt;1),$C$4,COUNT(C32:E32)&gt;=1,M32)</f>
        <v>180</v>
      </c>
      <c r="M32">
        <f>IF(COUNT($C$6:E32)&gt;=1,TRUNC(SUM($C$6:E32)/COUNT($C$6:E32)),0)</f>
        <v>180</v>
      </c>
      <c r="N32">
        <f>IF(COUNT($C$6:E32)&lt;=6,0,TRUNC((230-M31)*0.9))</f>
        <v>44</v>
      </c>
      <c r="O32">
        <f>_xlfn.IFS(SUM(C32:E32)&lt;1,"",COUNT($C$6:E32)&gt;9,TRUNC((230-M31)*(0.9)),COUNT($C$6:E32)&lt;=9,0)</f>
        <v>44</v>
      </c>
      <c r="P32">
        <f>_xlfn.IFS(SUM(C32:E32)&lt;1,"",COUNT($C$6:E32)&gt;9,N32*3+H32,COUNT($C$6:E32)&lt;=9,0)</f>
        <v>630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222</v>
      </c>
      <c r="W32">
        <f>IF(COUNT(C32:E32)&lt;1,0,IF(COUNT($C$6:E32)&gt;9,D32+N32,0))</f>
        <v>186</v>
      </c>
      <c r="X32">
        <f>IF(COUNT(C32:E32)&lt;1,0,IF(COUNT($C$6:E32)&gt;9,E32+N32,0))</f>
        <v>222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163</v>
      </c>
      <c r="D33">
        <v>173</v>
      </c>
      <c r="E33">
        <v>180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516</v>
      </c>
      <c r="I33">
        <f t="shared" si="5"/>
        <v>172</v>
      </c>
      <c r="J33">
        <f>_xlfn.IFS(SUM(C33:E33)&lt;1,"",SUM(C33:E33)&gt;=1,SUM($C$6:E33))</f>
        <v>14049</v>
      </c>
      <c r="K33">
        <f>_xlfn.IFS(COUNT(C33:E33)&lt;1,"",COUNT($C$6:E33)&gt;=1,COUNT($C$6:E33))</f>
        <v>78</v>
      </c>
      <c r="L33">
        <f>_xlfn.IFS(COUNT(C33:E33)&lt;1,"",AND(COUNT($C$6:E33)&lt;=9,$C$4&gt;1),$C$4,COUNT(C33:E33)&gt;=1,M33)</f>
        <v>180</v>
      </c>
      <c r="M33">
        <f>IF(COUNT($C$6:E33)&gt;=1,TRUNC(SUM($C$6:E33)/COUNT($C$6:E33)),0)</f>
        <v>180</v>
      </c>
      <c r="N33">
        <f>IF(COUNT($C$6:E33)&lt;=6,0,TRUNC((230-M32)*0.9))</f>
        <v>45</v>
      </c>
      <c r="O33">
        <f>_xlfn.IFS(SUM(C33:E33)&lt;1,"",COUNT($C$6:E33)&gt;9,TRUNC((230-M32)*(0.9)),COUNT($C$6:E33)&lt;=9,0)</f>
        <v>45</v>
      </c>
      <c r="P33">
        <f>_xlfn.IFS(SUM(C33:E33)&lt;1,"",COUNT($C$6:E33)&gt;9,N33*3+H33,COUNT($C$6:E33)&lt;=9,0)</f>
        <v>651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208</v>
      </c>
      <c r="W33">
        <f>IF(COUNT(C33:E33)&lt;1,0,IF(COUNT($C$6:E33)&gt;9,D33+N33,0))</f>
        <v>218</v>
      </c>
      <c r="X33">
        <f>IF(COUNT(C33:E33)&lt;1,0,IF(COUNT($C$6:E33)&gt;9,E33+N33,0))</f>
        <v>225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151</v>
      </c>
      <c r="D34">
        <v>202</v>
      </c>
      <c r="E34">
        <v>218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571</v>
      </c>
      <c r="I34">
        <f t="shared" si="5"/>
        <v>190</v>
      </c>
      <c r="J34">
        <f>_xlfn.IFS(SUM(C34:E34)&lt;1,"",SUM(C34:E34)&gt;=1,SUM($C$6:E34))</f>
        <v>14620</v>
      </c>
      <c r="K34">
        <f>_xlfn.IFS(COUNT(C34:E34)&lt;1,"",COUNT($C$6:E34)&gt;=1,COUNT($C$6:E34))</f>
        <v>81</v>
      </c>
      <c r="L34">
        <f>_xlfn.IFS(COUNT(C34:E34)&lt;1,"",AND(COUNT($C$6:E34)&lt;=9,$C$4&gt;1),$C$4,COUNT(C34:E34)&gt;=1,M34)</f>
        <v>180</v>
      </c>
      <c r="M34">
        <f>IF(COUNT($C$6:E34)&gt;=1,TRUNC(SUM($C$6:E34)/COUNT($C$6:E34)),0)</f>
        <v>180</v>
      </c>
      <c r="N34">
        <f>IF(COUNT($C$6:E34)&lt;=6,0,TRUNC((230-M33)*0.9))</f>
        <v>45</v>
      </c>
      <c r="O34">
        <f>_xlfn.IFS(SUM(C34:E34)&lt;1,"",COUNT($C$6:E34)&gt;9,TRUNC((230-M33)*(0.9)),COUNT($C$6:E34)&lt;=9,0)</f>
        <v>45</v>
      </c>
      <c r="P34">
        <f>_xlfn.IFS(SUM(C34:E34)&lt;1,"",COUNT($C$6:E34)&gt;9,N34*3+H34,COUNT($C$6:E34)&lt;=9,0)</f>
        <v>706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196</v>
      </c>
      <c r="W34">
        <f>IF(COUNT(C34:E34)&lt;1,0,IF(COUNT($C$6:E34)&gt;9,D34+N34,0))</f>
        <v>247</v>
      </c>
      <c r="X34">
        <f>IF(COUNT(C34:E34)&lt;1,0,IF(COUNT($C$6:E34)&gt;9,E34+N34,0))</f>
        <v>263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138</v>
      </c>
      <c r="D35">
        <v>180</v>
      </c>
      <c r="E35">
        <v>227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545</v>
      </c>
      <c r="I35">
        <f t="shared" si="5"/>
        <v>181</v>
      </c>
      <c r="J35">
        <f>_xlfn.IFS(SUM(C35:E35)&lt;1,"",SUM(C35:E35)&gt;=1,SUM($C$6:E35))</f>
        <v>15165</v>
      </c>
      <c r="K35">
        <f>_xlfn.IFS(COUNT(C35:E35)&lt;1,"",COUNT($C$6:E35)&gt;=1,COUNT($C$6:E35))</f>
        <v>84</v>
      </c>
      <c r="L35">
        <f>_xlfn.IFS(COUNT(C35:E35)&lt;1,"",AND(COUNT($C$6:E35)&lt;=9,$C$4&gt;1),$C$4,COUNT(C35:E35)&gt;=1,M35)</f>
        <v>180</v>
      </c>
      <c r="M35">
        <f>IF(COUNT($C$6:E35)&gt;=1,TRUNC(SUM($C$6:E35)/COUNT($C$6:E35)),0)</f>
        <v>180</v>
      </c>
      <c r="N35">
        <f>IF(COUNT($C$6:E35)&lt;=6,0,TRUNC((230-M34)*0.9))</f>
        <v>45</v>
      </c>
      <c r="O35">
        <f>_xlfn.IFS(SUM(C35:E35)&lt;1,"",COUNT($C$6:E35)&gt;9,TRUNC((230-M34)*(0.9)),COUNT($C$6:E35)&lt;=9,0)</f>
        <v>45</v>
      </c>
      <c r="P35">
        <f>_xlfn.IFS(SUM(C35:E35)&lt;1,"",COUNT($C$6:E35)&gt;9,N35*3+H35,COUNT($C$6:E35)&lt;=9,0)</f>
        <v>680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183</v>
      </c>
      <c r="W35">
        <f>IF(COUNT(C35:E35)&lt;1,0,IF(COUNT($C$6:E35)&gt;9,D35+N35,0))</f>
        <v>225</v>
      </c>
      <c r="X35">
        <f>IF(COUNT(C35:E35)&lt;1,0,IF(COUNT($C$6:E35)&gt;9,E35+N35,0))</f>
        <v>272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177.5</v>
      </c>
      <c r="D36" s="2">
        <f>(IF(COUNT(D6:D35)=0," ",(SUM(D6:D35))/COUNT(D6:D35)))</f>
        <v>180.25</v>
      </c>
      <c r="E36" s="2">
        <f>(IF(COUNT(E6:E35)=0," ",(SUM(E6:E35))/COUNT(E6:E35)))</f>
        <v>183.85714285714286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40B8-E803-454B-B72E-632EAE58A7F1}">
  <sheetPr codeName="Sheet8"/>
  <dimension ref="A1:AC36"/>
  <sheetViews>
    <sheetView zoomScaleNormal="100" workbookViewId="0">
      <selection activeCell="A36" sqref="A36"/>
    </sheetView>
  </sheetViews>
  <sheetFormatPr defaultRowHeight="12.75" x14ac:dyDescent="0.2"/>
  <cols>
    <col min="1" max="1" width="6.42578125" customWidth="1"/>
    <col min="2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9" x14ac:dyDescent="0.2">
      <c r="H1" s="7" t="str">
        <f>Calendar!H1</f>
        <v>Wednesday Fun Fours 2018/19 season</v>
      </c>
      <c r="R1" t="s">
        <v>103</v>
      </c>
    </row>
    <row r="2" spans="1:29" x14ac:dyDescent="0.2">
      <c r="A2" s="4" t="s">
        <v>53</v>
      </c>
      <c r="B2">
        <f>MAX(AB6:AB35)</f>
        <v>30</v>
      </c>
      <c r="R2">
        <v>19</v>
      </c>
    </row>
    <row r="3" spans="1:29" x14ac:dyDescent="0.2">
      <c r="A3" t="s">
        <v>45</v>
      </c>
      <c r="B3" s="3" t="s">
        <v>48</v>
      </c>
      <c r="I3" t="s">
        <v>54</v>
      </c>
      <c r="K3" t="str">
        <f>IF(SUM(AA6:AA35)&lt;0.5,"Yes","No")</f>
        <v>No</v>
      </c>
      <c r="L3" t="e">
        <f>_xlfn.IFS(AND(B2=30,K3="Yes"),"good",AND(B2&lt;&gt;30,K3="Yes"),"So Far",AND(B2&lt;&gt;30,K3="No")," ")</f>
        <v>#N/A</v>
      </c>
    </row>
    <row r="4" spans="1:29" x14ac:dyDescent="0.2">
      <c r="A4" t="s">
        <v>44</v>
      </c>
      <c r="C4">
        <v>150</v>
      </c>
      <c r="H4" s="1" t="s">
        <v>4</v>
      </c>
      <c r="I4" s="1" t="s">
        <v>4</v>
      </c>
      <c r="J4" s="1" t="s">
        <v>39</v>
      </c>
      <c r="K4" s="1"/>
      <c r="L4" s="1" t="s">
        <v>39</v>
      </c>
      <c r="M4" s="1"/>
      <c r="N4" s="1"/>
      <c r="O4" s="1"/>
      <c r="P4" s="1" t="s">
        <v>43</v>
      </c>
      <c r="Q4" s="1" t="s">
        <v>40</v>
      </c>
      <c r="R4" s="1" t="s">
        <v>41</v>
      </c>
      <c r="S4" s="1" t="s">
        <v>38</v>
      </c>
      <c r="T4" s="1" t="s">
        <v>38</v>
      </c>
    </row>
    <row r="5" spans="1:29" x14ac:dyDescent="0.2">
      <c r="C5" s="1" t="s">
        <v>0</v>
      </c>
      <c r="D5" s="1" t="s">
        <v>1</v>
      </c>
      <c r="E5" s="1" t="s">
        <v>2</v>
      </c>
      <c r="H5" s="1" t="s">
        <v>3</v>
      </c>
      <c r="I5" s="1" t="s">
        <v>5</v>
      </c>
      <c r="J5" s="1" t="s">
        <v>6</v>
      </c>
      <c r="K5" s="1" t="s">
        <v>42</v>
      </c>
      <c r="L5" s="1" t="s">
        <v>5</v>
      </c>
      <c r="M5" s="1"/>
      <c r="N5" s="1"/>
      <c r="O5" s="1" t="s">
        <v>43</v>
      </c>
      <c r="P5" s="1" t="s">
        <v>3</v>
      </c>
      <c r="Q5" s="1" t="s">
        <v>3</v>
      </c>
      <c r="R5" s="1" t="s">
        <v>37</v>
      </c>
      <c r="S5" s="1" t="s">
        <v>3</v>
      </c>
      <c r="T5" s="1" t="s">
        <v>37</v>
      </c>
      <c r="V5">
        <f>MAX(C6:E35)</f>
        <v>196</v>
      </c>
      <c r="W5">
        <f>MAX(V6:X35)</f>
        <v>282</v>
      </c>
    </row>
    <row r="6" spans="1:29" x14ac:dyDescent="0.2">
      <c r="A6" t="s">
        <v>7</v>
      </c>
      <c r="B6" s="7">
        <f>Calendar!B6</f>
        <v>43348</v>
      </c>
      <c r="C6">
        <v>106</v>
      </c>
      <c r="D6">
        <v>134</v>
      </c>
      <c r="E6">
        <v>132</v>
      </c>
      <c r="H6">
        <f t="shared" ref="H6:H35" si="0">IF(COUNT(C6:E6)&lt;1," ",SUM(C6:E6))</f>
        <v>372</v>
      </c>
      <c r="I6">
        <f>IF(COUNT(C6:E6)&lt;1," ",TRUNC(H6/COUNT(C6:E6)))</f>
        <v>124</v>
      </c>
      <c r="J6">
        <f>_xlfn.IFS(SUM(C6:E6)&lt;1,"",SUM(C6:E6)&gt;=1,SUM($C$6:E6))</f>
        <v>372</v>
      </c>
      <c r="K6">
        <f>_xlfn.IFS(COUNT(C6:E6)&lt;1,"",COUNT($C$6:E6)&gt;=1,COUNT($C$6:E6))</f>
        <v>3</v>
      </c>
      <c r="L6">
        <f>_xlfn.IFS(COUNT(C6:E6)&lt;1,"",AND(COUNT($C$6:E6)&lt;=9,$C$4&gt;1),$C$4,COUNT(C6:E6)&gt;=1,M6)</f>
        <v>150</v>
      </c>
      <c r="M6">
        <f>IF(COUNT($C$6:E6)&gt;=1,TRUNC(SUM($C$6:E6)/COUNT($C$6:E6)),0)</f>
        <v>124</v>
      </c>
      <c r="N6">
        <f>IF(COUNT($C$6:E6)&lt;=6,0,TRUNC((230-M5)*0.9))</f>
        <v>0</v>
      </c>
      <c r="O6">
        <f>_xlfn.IFS(SUM(C6:E6)&lt;1,"",COUNT($C$6:E6)&gt;9,TRUNC((230-M5)*(0.9)),COUNT($C$6:E6)&lt;=9,0)</f>
        <v>0</v>
      </c>
      <c r="P6">
        <f>_xlfn.IFS(SUM(C6:E6)&lt;1,"",COUNT($C$6:E6)&gt;9,N6*3+H6,COUNT($C$6:E6)&lt;=9,0)</f>
        <v>0</v>
      </c>
      <c r="Q6" t="str">
        <f t="shared" ref="Q6:Q35" si="1">IF(H6=(MAX($H$6:$H$35)),H6," ")</f>
        <v xml:space="preserve"> </v>
      </c>
      <c r="R6" t="str">
        <f t="shared" ref="R6:R35" si="2">IF((OR(C6=$V$5,D6=$V$5,E6=$V$5)),$V$5," ")</f>
        <v xml:space="preserve"> </v>
      </c>
      <c r="S6" t="str">
        <f>IF(COUNT($C$6:E6)&gt;9,IF(P6=MAX($P$6:$P$35),P6," "),"")</f>
        <v/>
      </c>
      <c r="T6" t="str">
        <f t="shared" ref="T6:T35" si="3">IF(OR(V6=$W$5,W6=$W$5,X6=$W$5),$W$5," ")</f>
        <v xml:space="preserve"> </v>
      </c>
      <c r="V6">
        <f>IF(COUNT(C6:E6)&lt;1,0,IF(COUNT($C$6:E6)&gt;9,C6+N6,0))</f>
        <v>0</v>
      </c>
      <c r="W6">
        <f>IF(COUNT(C6:E6)&lt;1,0,IF(COUNT($C$6:E6)&gt;9,D6+N6,0))</f>
        <v>0</v>
      </c>
      <c r="X6">
        <f>IF(COUNT(C6:E6)&lt;1,0,IF(COUNT($C$6:E6)&gt;9,E6+N6,0))</f>
        <v>0</v>
      </c>
      <c r="AA6">
        <f t="shared" ref="AA6:AA35" si="4">IF((MAX($AB$6:$AB$35))&lt;AC6,0,IF(AB6=AC6,0,1))</f>
        <v>0</v>
      </c>
      <c r="AB6">
        <f>IF(COUNT(C6:E6)&gt;0,AC6,0)</f>
        <v>1</v>
      </c>
      <c r="AC6">
        <v>1</v>
      </c>
    </row>
    <row r="7" spans="1:29" x14ac:dyDescent="0.2">
      <c r="A7" t="s">
        <v>8</v>
      </c>
      <c r="B7" s="7">
        <f>Calendar!B7</f>
        <v>43355</v>
      </c>
      <c r="H7" t="str">
        <f t="shared" si="0"/>
        <v xml:space="preserve"> </v>
      </c>
      <c r="I7" t="str">
        <f t="shared" ref="I7:I35" si="5">IF(COUNT(C7:E7)&lt;1," ",TRUNC(H7/COUNT(C7:E7)))</f>
        <v xml:space="preserve"> </v>
      </c>
      <c r="J7" t="str">
        <f>_xlfn.IFS(SUM(C7:E7)&lt;1,"",SUM(C7:E7)&gt;=1,SUM($C$6:E7))</f>
        <v/>
      </c>
      <c r="K7" t="str">
        <f>_xlfn.IFS(COUNT(C7:E7)&lt;1,"",COUNT($C$6:E7)&gt;=1,COUNT($C$6:E7))</f>
        <v/>
      </c>
      <c r="L7" t="str">
        <f>_xlfn.IFS(COUNT(C7:E7)&lt;1,"",AND(COUNT($C$6:E7)&lt;=9,$C$4&gt;1),$C$4,COUNT(C7:E7)&gt;=1,M7)</f>
        <v/>
      </c>
      <c r="M7">
        <f>IF(COUNT($C$6:E7)&gt;=1,TRUNC(SUM($C$6:E7)/COUNT($C$6:E7)),0)</f>
        <v>124</v>
      </c>
      <c r="N7">
        <f>IF(COUNT($C$6:E7)&lt;=6,0,TRUNC((230-M6)*0.9))</f>
        <v>0</v>
      </c>
      <c r="O7" t="str">
        <f>_xlfn.IFS(SUM(C7:E7)&lt;1,"",COUNT($C$6:E7)&gt;9,TRUNC((230-M6)*(0.9)),COUNT($C$6:E7)&lt;=9,0)</f>
        <v/>
      </c>
      <c r="P7" t="str">
        <f>_xlfn.IFS(SUM(C7:E7)&lt;1,"",COUNT($C$6:E7)&gt;9,N7*3+H7,COUNT($C$6:E7)&lt;=9,0)</f>
        <v/>
      </c>
      <c r="Q7" t="str">
        <f t="shared" si="1"/>
        <v xml:space="preserve"> </v>
      </c>
      <c r="R7" t="str">
        <f t="shared" si="2"/>
        <v xml:space="preserve"> </v>
      </c>
      <c r="S7" t="str">
        <f>IF(COUNT($C$6:E7)&gt;9,IF(P7=MAX($P$6:$P$35),P7," "),"")</f>
        <v/>
      </c>
      <c r="T7" t="str">
        <f t="shared" si="3"/>
        <v xml:space="preserve"> </v>
      </c>
      <c r="V7">
        <f>IF(COUNT(C7:E7)&lt;1,0,IF(COUNT($C$6:E7)&gt;9,C7+N7,0))</f>
        <v>0</v>
      </c>
      <c r="W7">
        <f>IF(COUNT(C7:E7)&lt;1,0,IF(COUNT($C$6:E7)&gt;9,D7+N7,0))</f>
        <v>0</v>
      </c>
      <c r="X7">
        <f>IF(COUNT(C7:E7)&lt;1,0,IF(COUNT($C$6:E7)&gt;9,E7+N7,0))</f>
        <v>0</v>
      </c>
      <c r="AA7">
        <f t="shared" si="4"/>
        <v>1</v>
      </c>
      <c r="AB7">
        <f t="shared" ref="AB7:AB35" si="6">IF(COUNT(C7:E7)&gt;0,AC7,0)</f>
        <v>0</v>
      </c>
      <c r="AC7">
        <v>2</v>
      </c>
    </row>
    <row r="8" spans="1:29" x14ac:dyDescent="0.2">
      <c r="A8" t="s">
        <v>9</v>
      </c>
      <c r="B8" s="7">
        <f>Calendar!B8</f>
        <v>43362</v>
      </c>
      <c r="H8" t="str">
        <f t="shared" si="0"/>
        <v xml:space="preserve"> </v>
      </c>
      <c r="I8" t="str">
        <f t="shared" si="5"/>
        <v xml:space="preserve"> </v>
      </c>
      <c r="J8" t="str">
        <f>_xlfn.IFS(SUM(C8:E8)&lt;1,"",SUM(C8:E8)&gt;=1,SUM($C$6:E8))</f>
        <v/>
      </c>
      <c r="K8" t="str">
        <f>_xlfn.IFS(COUNT(C8:E8)&lt;1,"",COUNT($C$6:E8)&gt;=1,COUNT($C$6:E8))</f>
        <v/>
      </c>
      <c r="L8" t="str">
        <f>_xlfn.IFS(COUNT(C8:E8)&lt;1,"",AND(COUNT($C$6:E8)&lt;=9,$C$4&gt;1),$C$4,COUNT(C8:E8)&gt;=1,M8)</f>
        <v/>
      </c>
      <c r="M8">
        <f>IF(COUNT($C$6:E8)&gt;=1,TRUNC(SUM($C$6:E8)/COUNT($C$6:E8)),0)</f>
        <v>124</v>
      </c>
      <c r="N8">
        <f>IF(COUNT($C$6:E8)&lt;=6,0,TRUNC((230-M7)*0.9))</f>
        <v>0</v>
      </c>
      <c r="O8" t="str">
        <f>_xlfn.IFS(SUM(C8:E8)&lt;1,"",COUNT($C$6:E8)&gt;9,TRUNC((230-M7)*(0.9)),COUNT($C$6:E8)&lt;=9,0)</f>
        <v/>
      </c>
      <c r="P8" t="str">
        <f>_xlfn.IFS(SUM(C8:E8)&lt;1,"",COUNT($C$6:E8)&gt;9,N8*3+H8,COUNT($C$6:E8)&lt;=9,0)</f>
        <v/>
      </c>
      <c r="Q8" t="str">
        <f t="shared" si="1"/>
        <v xml:space="preserve"> </v>
      </c>
      <c r="R8" t="str">
        <f t="shared" si="2"/>
        <v xml:space="preserve"> </v>
      </c>
      <c r="S8" t="str">
        <f>IF(COUNT($C$6:E8)&gt;9,IF(P8=MAX($P$6:$P$35),P8," "),"")</f>
        <v/>
      </c>
      <c r="T8" t="str">
        <f t="shared" si="3"/>
        <v xml:space="preserve"> </v>
      </c>
      <c r="V8">
        <f>IF(COUNT(C8:E8)&lt;1,0,IF(COUNT($C$6:E8)&gt;9,C8+N8,0))</f>
        <v>0</v>
      </c>
      <c r="W8">
        <f>IF(COUNT(C8:E8)&lt;1,0,IF(COUNT($C$6:E8)&gt;9,D8+N8,0))</f>
        <v>0</v>
      </c>
      <c r="X8">
        <f>IF(COUNT(C8:E8)&lt;1,0,IF(COUNT($C$6:E8)&gt;9,E8+N8,0))</f>
        <v>0</v>
      </c>
      <c r="AA8">
        <f t="shared" si="4"/>
        <v>1</v>
      </c>
      <c r="AB8">
        <f t="shared" si="6"/>
        <v>0</v>
      </c>
      <c r="AC8">
        <v>3</v>
      </c>
    </row>
    <row r="9" spans="1:29" x14ac:dyDescent="0.2">
      <c r="A9" t="s">
        <v>10</v>
      </c>
      <c r="B9" s="7">
        <f>Calendar!B9</f>
        <v>43369</v>
      </c>
      <c r="H9" t="str">
        <f t="shared" si="0"/>
        <v xml:space="preserve"> </v>
      </c>
      <c r="I9" t="str">
        <f t="shared" si="5"/>
        <v xml:space="preserve"> </v>
      </c>
      <c r="J9" t="str">
        <f>_xlfn.IFS(SUM(C9:E9)&lt;1,"",SUM(C9:E9)&gt;=1,SUM($C$6:E9))</f>
        <v/>
      </c>
      <c r="K9" t="str">
        <f>_xlfn.IFS(COUNT(C9:E9)&lt;1,"",COUNT($C$6:E9)&gt;=1,COUNT($C$6:E9))</f>
        <v/>
      </c>
      <c r="L9" t="str">
        <f>_xlfn.IFS(COUNT(C9:E9)&lt;1,"",AND(COUNT($C$6:E9)&lt;=9,$C$4&gt;1),$C$4,COUNT(C9:E9)&gt;=1,M9)</f>
        <v/>
      </c>
      <c r="M9">
        <f>IF(COUNT($C$6:E9)&gt;=1,TRUNC(SUM($C$6:E9)/COUNT($C$6:E9)),0)</f>
        <v>124</v>
      </c>
      <c r="N9">
        <f>IF(COUNT($C$6:E9)&lt;=6,0,TRUNC((230-M8)*0.9))</f>
        <v>0</v>
      </c>
      <c r="O9" t="str">
        <f>_xlfn.IFS(SUM(C9:E9)&lt;1,"",COUNT($C$6:E9)&gt;9,TRUNC((230-M8)*(0.9)),COUNT($C$6:E9)&lt;=9,0)</f>
        <v/>
      </c>
      <c r="P9" t="str">
        <f>_xlfn.IFS(SUM(C9:E9)&lt;1,"",COUNT($C$6:E9)&gt;9,N9*3+H9,COUNT($C$6:E9)&lt;=9,0)</f>
        <v/>
      </c>
      <c r="Q9" t="str">
        <f t="shared" si="1"/>
        <v xml:space="preserve"> </v>
      </c>
      <c r="R9" t="str">
        <f t="shared" si="2"/>
        <v xml:space="preserve"> </v>
      </c>
      <c r="S9" t="str">
        <f>IF(COUNT($C$6:E9)&gt;9,IF(P9=MAX($P$6:$P$35),P9," "),"")</f>
        <v/>
      </c>
      <c r="T9" t="str">
        <f t="shared" si="3"/>
        <v xml:space="preserve"> </v>
      </c>
      <c r="V9">
        <f>IF(COUNT(C9:E9)&lt;1,0,IF(COUNT($C$6:E9)&gt;9,C9+N9,0))</f>
        <v>0</v>
      </c>
      <c r="W9">
        <f>IF(COUNT(C9:E9)&lt;1,0,IF(COUNT($C$6:E9)&gt;9,D9+N9,0))</f>
        <v>0</v>
      </c>
      <c r="X9">
        <f>IF(COUNT(C9:E9)&lt;1,0,IF(COUNT($C$6:E9)&gt;9,E9+N9,0))</f>
        <v>0</v>
      </c>
      <c r="AA9">
        <f t="shared" si="4"/>
        <v>1</v>
      </c>
      <c r="AB9">
        <f t="shared" si="6"/>
        <v>0</v>
      </c>
      <c r="AC9">
        <v>4</v>
      </c>
    </row>
    <row r="10" spans="1:29" x14ac:dyDescent="0.2">
      <c r="A10" t="s">
        <v>11</v>
      </c>
      <c r="B10" s="7">
        <f>Calendar!B10</f>
        <v>43376</v>
      </c>
      <c r="C10">
        <v>182</v>
      </c>
      <c r="D10">
        <v>187</v>
      </c>
      <c r="E10">
        <v>112</v>
      </c>
      <c r="F10" t="str">
        <f>IF(COUNT(C10:E10)&lt;1," ",IF(AND(C10&gt;M9,D10&gt;M9,E10&gt;M9,COUNT($C$6:E9)&gt;=12),"*"," "))</f>
        <v xml:space="preserve"> </v>
      </c>
      <c r="H10">
        <f t="shared" si="0"/>
        <v>481</v>
      </c>
      <c r="I10">
        <f t="shared" si="5"/>
        <v>160</v>
      </c>
      <c r="J10">
        <f>_xlfn.IFS(SUM(C10:E10)&lt;1,"",SUM(C10:E10)&gt;=1,SUM($C$6:E10))</f>
        <v>853</v>
      </c>
      <c r="K10">
        <f>_xlfn.IFS(COUNT(C10:E10)&lt;1,"",COUNT($C$6:E10)&gt;=1,COUNT($C$6:E10))</f>
        <v>6</v>
      </c>
      <c r="L10">
        <f>_xlfn.IFS(COUNT(C10:E10)&lt;1,"",AND(COUNT($C$6:E10)&lt;=9,$C$4&gt;1),$C$4,COUNT(C10:E10)&gt;=1,M10)</f>
        <v>150</v>
      </c>
      <c r="M10">
        <f>IF(COUNT($C$6:E10)&gt;=1,TRUNC(SUM($C$6:E10)/COUNT($C$6:E10)),0)</f>
        <v>142</v>
      </c>
      <c r="N10">
        <f>IF(COUNT($C$6:E10)&lt;=6,0,TRUNC((230-M9)*0.9))</f>
        <v>0</v>
      </c>
      <c r="O10">
        <f>_xlfn.IFS(SUM(C10:E10)&lt;1,"",COUNT($C$6:E10)&gt;9,TRUNC((230-M9)*(0.9)),COUNT($C$6:E10)&lt;=9,0)</f>
        <v>0</v>
      </c>
      <c r="P10">
        <f>_xlfn.IFS(SUM(C10:E10)&lt;1,"",COUNT($C$6:E10)&gt;9,N10*3+H10,COUNT($C$6:E10)&lt;=9,0)</f>
        <v>0</v>
      </c>
      <c r="Q10" t="str">
        <f t="shared" si="1"/>
        <v xml:space="preserve"> </v>
      </c>
      <c r="R10" t="str">
        <f t="shared" si="2"/>
        <v xml:space="preserve"> </v>
      </c>
      <c r="S10" t="str">
        <f>IF(COUNT($C$6:E10)&gt;9,IF(P10=MAX($P$6:$P$35),P10," "),"")</f>
        <v/>
      </c>
      <c r="T10" t="str">
        <f t="shared" si="3"/>
        <v xml:space="preserve"> </v>
      </c>
      <c r="V10">
        <f>IF(COUNT(C10:E10)&lt;1,0,IF(COUNT($C$6:E10)&gt;9,C10+N10,0))</f>
        <v>0</v>
      </c>
      <c r="W10">
        <f>IF(COUNT(C10:E10)&lt;1,0,IF(COUNT($C$6:E10)&gt;9,D10+N10,0))</f>
        <v>0</v>
      </c>
      <c r="X10">
        <f>IF(COUNT(C10:E10)&lt;1,0,IF(COUNT($C$6:E10)&gt;9,E10+N10,0))</f>
        <v>0</v>
      </c>
      <c r="AA10">
        <f t="shared" si="4"/>
        <v>0</v>
      </c>
      <c r="AB10">
        <f t="shared" si="6"/>
        <v>5</v>
      </c>
      <c r="AC10">
        <v>5</v>
      </c>
    </row>
    <row r="11" spans="1:29" x14ac:dyDescent="0.2">
      <c r="A11" t="s">
        <v>14</v>
      </c>
      <c r="B11" s="7">
        <f>Calendar!B11</f>
        <v>43383</v>
      </c>
      <c r="C11">
        <v>120</v>
      </c>
      <c r="D11">
        <v>144</v>
      </c>
      <c r="E11">
        <v>148</v>
      </c>
      <c r="F11" t="str">
        <f>IF(COUNT(C11:E11)&lt;1," ",IF(AND(C11&gt;M10,D11&gt;M10,E11&gt;M10,COUNT($C$6:E10)&gt;=12),"*"," "))</f>
        <v xml:space="preserve"> </v>
      </c>
      <c r="G11" t="str">
        <f>IF(COUNT(C11:E11)&lt;1," ",IF(AND(C11&gt;M9,D11&gt;M9,E11&gt;M9,COUNT($C$6:E9)&gt;=12),"*"," "))</f>
        <v xml:space="preserve"> </v>
      </c>
      <c r="H11">
        <f t="shared" si="0"/>
        <v>412</v>
      </c>
      <c r="I11">
        <f t="shared" si="5"/>
        <v>137</v>
      </c>
      <c r="J11">
        <f>_xlfn.IFS(SUM(C11:E11)&lt;1,"",SUM(C11:E11)&gt;=1,SUM($C$6:E11))</f>
        <v>1265</v>
      </c>
      <c r="K11">
        <f>_xlfn.IFS(COUNT(C11:E11)&lt;1,"",COUNT($C$6:E11)&gt;=1,COUNT($C$6:E11))</f>
        <v>9</v>
      </c>
      <c r="L11">
        <f>_xlfn.IFS(COUNT(C11:E11)&lt;1,"",AND(COUNT($C$6:E11)&lt;=9,$C$4&gt;1),$C$4,COUNT(C11:E11)&gt;=1,M11)</f>
        <v>150</v>
      </c>
      <c r="M11">
        <f>IF(COUNT($C$6:E11)&gt;=1,TRUNC(SUM($C$6:E11)/COUNT($C$6:E11)),0)</f>
        <v>140</v>
      </c>
      <c r="N11">
        <f>IF(COUNT($C$6:E11)&lt;=6,0,TRUNC((230-M10)*0.9))</f>
        <v>79</v>
      </c>
      <c r="O11">
        <f>_xlfn.IFS(SUM(C11:E11)&lt;1,"",COUNT($C$6:E11)&gt;9,TRUNC((230-M10)*(0.9)),COUNT($C$6:E11)&lt;=9,0)</f>
        <v>0</v>
      </c>
      <c r="P11">
        <f>_xlfn.IFS(SUM(C11:E11)&lt;1,"",COUNT($C$6:E11)&gt;9,N11*3+H11,COUNT($C$6:E11)&lt;=9,0)</f>
        <v>0</v>
      </c>
      <c r="Q11" t="str">
        <f t="shared" si="1"/>
        <v xml:space="preserve"> </v>
      </c>
      <c r="R11" t="str">
        <f t="shared" si="2"/>
        <v xml:space="preserve"> </v>
      </c>
      <c r="S11" t="str">
        <f>IF(COUNT($C$6:E11)&gt;9,IF(P11=MAX($P$6:$P$35),P11," "),"")</f>
        <v/>
      </c>
      <c r="T11" t="str">
        <f t="shared" si="3"/>
        <v xml:space="preserve"> </v>
      </c>
      <c r="V11">
        <f>IF(COUNT(C11:E11)&lt;1,0,IF(COUNT($C$6:E11)&gt;9,C11+N11,0))</f>
        <v>0</v>
      </c>
      <c r="W11">
        <f>IF(COUNT(C11:E11)&lt;1,0,IF(COUNT($C$6:E11)&gt;9,D11+N11,0))</f>
        <v>0</v>
      </c>
      <c r="X11">
        <f>IF(COUNT(C11:E11)&lt;1,0,IF(COUNT($C$6:E11)&gt;9,E11+N11,0))</f>
        <v>0</v>
      </c>
      <c r="AA11">
        <f t="shared" si="4"/>
        <v>0</v>
      </c>
      <c r="AB11">
        <f t="shared" si="6"/>
        <v>6</v>
      </c>
      <c r="AC11">
        <v>6</v>
      </c>
    </row>
    <row r="12" spans="1:29" x14ac:dyDescent="0.2">
      <c r="A12" t="s">
        <v>12</v>
      </c>
      <c r="B12" s="7">
        <f>Calendar!B12</f>
        <v>43390</v>
      </c>
      <c r="C12">
        <v>116</v>
      </c>
      <c r="D12">
        <v>139</v>
      </c>
      <c r="E12">
        <v>123</v>
      </c>
      <c r="F12" t="str">
        <f>IF(COUNT(C12:E12)&lt;1," ",IF(AND(C12&gt;M11,D12&gt;M11,E12&gt;M11,COUNT($C$6:E11)&gt;=12),"*"," "))</f>
        <v xml:space="preserve"> </v>
      </c>
      <c r="G12" t="str">
        <f>IF(COUNT(C12:E12)&lt;1," ",IF(AND(C12&gt;M10,D12&gt;M10,E12&gt;M10,COUNT($C$6:E10)&gt;=12),"*"," "))</f>
        <v xml:space="preserve"> </v>
      </c>
      <c r="H12">
        <f t="shared" si="0"/>
        <v>378</v>
      </c>
      <c r="I12">
        <f t="shared" si="5"/>
        <v>126</v>
      </c>
      <c r="J12">
        <f>_xlfn.IFS(SUM(C12:E12)&lt;1,"",SUM(C12:E12)&gt;=1,SUM($C$6:E12))</f>
        <v>1643</v>
      </c>
      <c r="K12">
        <f>_xlfn.IFS(COUNT(C12:E12)&lt;1,"",COUNT($C$6:E12)&gt;=1,COUNT($C$6:E12))</f>
        <v>12</v>
      </c>
      <c r="L12">
        <f>_xlfn.IFS(COUNT(C12:E12)&lt;1,"",AND(COUNT($C$6:E12)&lt;=9,$C$4&gt;1),$C$4,COUNT(C12:E12)&gt;=1,M12)</f>
        <v>136</v>
      </c>
      <c r="M12">
        <f>IF(COUNT($C$6:E12)&gt;=1,TRUNC(SUM($C$6:E12)/COUNT($C$6:E12)),0)</f>
        <v>136</v>
      </c>
      <c r="N12">
        <f>IF(COUNT($C$6:E12)&lt;=6,0,TRUNC((230-M11)*0.9))</f>
        <v>81</v>
      </c>
      <c r="O12">
        <f>_xlfn.IFS(SUM(C12:E12)&lt;1,"",COUNT($C$6:E12)&gt;9,TRUNC((230-M11)*(0.9)),COUNT($C$6:E12)&lt;=9,0)</f>
        <v>81</v>
      </c>
      <c r="P12">
        <f>_xlfn.IFS(SUM(C12:E12)&lt;1,"",COUNT($C$6:E12)&gt;9,N12*3+H12,COUNT($C$6:E12)&lt;=9,0)</f>
        <v>621</v>
      </c>
      <c r="Q12" t="str">
        <f t="shared" si="1"/>
        <v xml:space="preserve"> </v>
      </c>
      <c r="R12" t="str">
        <f t="shared" si="2"/>
        <v xml:space="preserve"> </v>
      </c>
      <c r="S12" t="str">
        <f>IF(COUNT($C$6:E12)&gt;9,IF(P12=MAX($P$6:$P$35),P12," "),"")</f>
        <v xml:space="preserve"> </v>
      </c>
      <c r="T12" t="str">
        <f t="shared" si="3"/>
        <v xml:space="preserve"> </v>
      </c>
      <c r="V12">
        <f>IF(COUNT(C12:E12)&lt;1,0,IF(COUNT($C$6:E12)&gt;9,C12+N12,0))</f>
        <v>197</v>
      </c>
      <c r="W12">
        <f>IF(COUNT(C12:E12)&lt;1,0,IF(COUNT($C$6:E12)&gt;9,D12+N12,0))</f>
        <v>220</v>
      </c>
      <c r="X12">
        <f>IF(COUNT(C12:E12)&lt;1,0,IF(COUNT($C$6:E12)&gt;9,E12+N12,0))</f>
        <v>204</v>
      </c>
      <c r="AA12">
        <f t="shared" si="4"/>
        <v>0</v>
      </c>
      <c r="AB12">
        <f t="shared" si="6"/>
        <v>7</v>
      </c>
      <c r="AC12">
        <v>7</v>
      </c>
    </row>
    <row r="13" spans="1:29" x14ac:dyDescent="0.2">
      <c r="A13" t="s">
        <v>13</v>
      </c>
      <c r="B13" s="7">
        <f>Calendar!B13</f>
        <v>43397</v>
      </c>
      <c r="C13">
        <v>118</v>
      </c>
      <c r="D13">
        <v>126</v>
      </c>
      <c r="E13">
        <v>136</v>
      </c>
      <c r="F13" t="str">
        <f>IF(COUNT(C13:E13)&lt;1," ",IF(AND(C13&gt;M12,D13&gt;M12,E13&gt;M12,COUNT($C$6:E12)&gt;=12),"*"," "))</f>
        <v xml:space="preserve"> </v>
      </c>
      <c r="G13" t="str">
        <f>IF(COUNT(C13:E13)&lt;1," ",IF(AND(C13&gt;M11,D13&gt;M11,E13&gt;M11,COUNT($C$6:E11)&gt;=12),"*"," "))</f>
        <v xml:space="preserve"> </v>
      </c>
      <c r="H13">
        <f t="shared" si="0"/>
        <v>380</v>
      </c>
      <c r="I13">
        <f t="shared" si="5"/>
        <v>126</v>
      </c>
      <c r="J13">
        <f>_xlfn.IFS(SUM(C13:E13)&lt;1,"",SUM(C13:E13)&gt;=1,SUM($C$6:E13))</f>
        <v>2023</v>
      </c>
      <c r="K13">
        <f>_xlfn.IFS(COUNT(C13:E13)&lt;1,"",COUNT($C$6:E13)&gt;=1,COUNT($C$6:E13))</f>
        <v>15</v>
      </c>
      <c r="L13">
        <f>_xlfn.IFS(COUNT(C13:E13)&lt;1,"",AND(COUNT($C$6:E13)&lt;=9,$C$4&gt;1),$C$4,COUNT(C13:E13)&gt;=1,M13)</f>
        <v>134</v>
      </c>
      <c r="M13">
        <f>IF(COUNT($C$6:E13)&gt;=1,TRUNC(SUM($C$6:E13)/COUNT($C$6:E13)),0)</f>
        <v>134</v>
      </c>
      <c r="N13">
        <f>IF(COUNT($C$6:E13)&lt;=6,0,TRUNC((230-M12)*0.9))</f>
        <v>84</v>
      </c>
      <c r="O13">
        <f>_xlfn.IFS(SUM(C13:E13)&lt;1,"",COUNT($C$6:E13)&gt;9,TRUNC((230-M12)*(0.9)),COUNT($C$6:E13)&lt;=9,0)</f>
        <v>84</v>
      </c>
      <c r="P13">
        <f>_xlfn.IFS(SUM(C13:E13)&lt;1,"",COUNT($C$6:E13)&gt;9,N13*3+H13,COUNT($C$6:E13)&lt;=9,0)</f>
        <v>632</v>
      </c>
      <c r="Q13" t="str">
        <f t="shared" si="1"/>
        <v xml:space="preserve"> </v>
      </c>
      <c r="R13" t="str">
        <f t="shared" si="2"/>
        <v xml:space="preserve"> </v>
      </c>
      <c r="S13" t="str">
        <f>IF(COUNT($C$6:E13)&gt;9,IF(P13=MAX($P$6:$P$35),P13," "),"")</f>
        <v xml:space="preserve"> </v>
      </c>
      <c r="T13" t="str">
        <f t="shared" si="3"/>
        <v xml:space="preserve"> </v>
      </c>
      <c r="V13">
        <f>IF(COUNT(C13:E13)&lt;1,0,IF(COUNT($C$6:E13)&gt;9,C13+N13,0))</f>
        <v>202</v>
      </c>
      <c r="W13">
        <f>IF(COUNT(C13:E13)&lt;1,0,IF(COUNT($C$6:E13)&gt;9,D13+N13,0))</f>
        <v>210</v>
      </c>
      <c r="X13">
        <f>IF(COUNT(C13:E13)&lt;1,0,IF(COUNT($C$6:E13)&gt;9,E13+N13,0))</f>
        <v>220</v>
      </c>
      <c r="AA13">
        <f t="shared" si="4"/>
        <v>0</v>
      </c>
      <c r="AB13">
        <f t="shared" si="6"/>
        <v>8</v>
      </c>
      <c r="AC13">
        <v>8</v>
      </c>
    </row>
    <row r="14" spans="1:29" x14ac:dyDescent="0.2">
      <c r="A14" t="s">
        <v>15</v>
      </c>
      <c r="B14" s="7">
        <f>Calendar!B14</f>
        <v>43404</v>
      </c>
      <c r="C14">
        <v>152</v>
      </c>
      <c r="D14">
        <v>149</v>
      </c>
      <c r="E14">
        <v>196</v>
      </c>
      <c r="F14" t="str">
        <f>IF(COUNT(C14:E14)&lt;1," ",IF(AND(C14&gt;M13,D14&gt;M13,E14&gt;M13,COUNT($C$6:E13)&gt;=12),"*"," "))</f>
        <v>*</v>
      </c>
      <c r="G14" t="str">
        <f>IF(COUNT(C14:E14)&lt;1," ",IF(AND(C14&gt;M12,D14&gt;M12,E14&gt;M12,COUNT($C$6:E12)&gt;=12),"*"," "))</f>
        <v>*</v>
      </c>
      <c r="H14">
        <f t="shared" si="0"/>
        <v>497</v>
      </c>
      <c r="I14">
        <f t="shared" si="5"/>
        <v>165</v>
      </c>
      <c r="J14">
        <f>_xlfn.IFS(SUM(C14:E14)&lt;1,"",SUM(C14:E14)&gt;=1,SUM($C$6:E14))</f>
        <v>2520</v>
      </c>
      <c r="K14">
        <f>_xlfn.IFS(COUNT(C14:E14)&lt;1,"",COUNT($C$6:E14)&gt;=1,COUNT($C$6:E14))</f>
        <v>18</v>
      </c>
      <c r="L14">
        <f>_xlfn.IFS(COUNT(C14:E14)&lt;1,"",AND(COUNT($C$6:E14)&lt;=9,$C$4&gt;1),$C$4,COUNT(C14:E14)&gt;=1,M14)</f>
        <v>140</v>
      </c>
      <c r="M14">
        <f>IF(COUNT($C$6:E14)&gt;=1,TRUNC(SUM($C$6:E14)/COUNT($C$6:E14)),0)</f>
        <v>140</v>
      </c>
      <c r="N14">
        <f>IF(COUNT($C$6:E14)&lt;=6,0,TRUNC((230-M13)*0.9))</f>
        <v>86</v>
      </c>
      <c r="O14">
        <f>_xlfn.IFS(SUM(C14:E14)&lt;1,"",COUNT($C$6:E14)&gt;9,TRUNC((230-M13)*(0.9)),COUNT($C$6:E14)&lt;=9,0)</f>
        <v>86</v>
      </c>
      <c r="P14">
        <f>_xlfn.IFS(SUM(C14:E14)&lt;1,"",COUNT($C$6:E14)&gt;9,N14*3+H14,COUNT($C$6:E14)&lt;=9,0)</f>
        <v>755</v>
      </c>
      <c r="Q14">
        <f t="shared" si="1"/>
        <v>497</v>
      </c>
      <c r="R14">
        <f t="shared" si="2"/>
        <v>196</v>
      </c>
      <c r="S14">
        <f>IF(COUNT($C$6:E14)&gt;9,IF(P14=MAX($P$6:$P$35),P14," "),"")</f>
        <v>755</v>
      </c>
      <c r="T14">
        <f t="shared" si="3"/>
        <v>282</v>
      </c>
      <c r="V14">
        <f>IF(COUNT(C14:E14)&lt;1,0,IF(COUNT($C$6:E14)&gt;9,C14+N14,0))</f>
        <v>238</v>
      </c>
      <c r="W14">
        <f>IF(COUNT(C14:E14)&lt;1,0,IF(COUNT($C$6:E14)&gt;9,D14+N14,0))</f>
        <v>235</v>
      </c>
      <c r="X14">
        <f>IF(COUNT(C14:E14)&lt;1,0,IF(COUNT($C$6:E14)&gt;9,E14+N14,0))</f>
        <v>282</v>
      </c>
      <c r="AA14">
        <f t="shared" si="4"/>
        <v>0</v>
      </c>
      <c r="AB14">
        <f t="shared" si="6"/>
        <v>9</v>
      </c>
      <c r="AC14">
        <v>9</v>
      </c>
    </row>
    <row r="15" spans="1:29" x14ac:dyDescent="0.2">
      <c r="A15" t="s">
        <v>16</v>
      </c>
      <c r="B15" s="7">
        <f>Calendar!B15</f>
        <v>43411</v>
      </c>
      <c r="C15">
        <v>154</v>
      </c>
      <c r="D15">
        <v>121</v>
      </c>
      <c r="E15">
        <v>141</v>
      </c>
      <c r="F15" t="str">
        <f>IF(COUNT(C15:E15)&lt;1," ",IF(AND(C15&gt;M14,D15&gt;M14,E15&gt;M14,COUNT($C$6:E14)&gt;=12),"*"," "))</f>
        <v xml:space="preserve"> </v>
      </c>
      <c r="G15" t="str">
        <f>IF(COUNT(C15:E15)&lt;1," ",IF(AND(C15&gt;M13,D15&gt;M13,E15&gt;M13,COUNT($C$6:E13)&gt;=12),"*"," "))</f>
        <v xml:space="preserve"> </v>
      </c>
      <c r="H15">
        <f t="shared" si="0"/>
        <v>416</v>
      </c>
      <c r="I15">
        <f t="shared" si="5"/>
        <v>138</v>
      </c>
      <c r="J15">
        <f>_xlfn.IFS(SUM(C15:E15)&lt;1,"",SUM(C15:E15)&gt;=1,SUM($C$6:E15))</f>
        <v>2936</v>
      </c>
      <c r="K15">
        <f>_xlfn.IFS(COUNT(C15:E15)&lt;1,"",COUNT($C$6:E15)&gt;=1,COUNT($C$6:E15))</f>
        <v>21</v>
      </c>
      <c r="L15">
        <f>_xlfn.IFS(COUNT(C15:E15)&lt;1,"",AND(COUNT($C$6:E15)&lt;=9,$C$4&gt;1),$C$4,COUNT(C15:E15)&gt;=1,M15)</f>
        <v>139</v>
      </c>
      <c r="M15">
        <f>IF(COUNT($C$6:E15)&gt;=1,TRUNC(SUM($C$6:E15)/COUNT($C$6:E15)),0)</f>
        <v>139</v>
      </c>
      <c r="N15">
        <f>IF(COUNT($C$6:E15)&lt;=6,0,TRUNC((230-M14)*0.9))</f>
        <v>81</v>
      </c>
      <c r="O15">
        <f>_xlfn.IFS(SUM(C15:E15)&lt;1,"",COUNT($C$6:E15)&gt;9,TRUNC((230-M14)*(0.9)),COUNT($C$6:E15)&lt;=9,0)</f>
        <v>81</v>
      </c>
      <c r="P15">
        <f>_xlfn.IFS(SUM(C15:E15)&lt;1,"",COUNT($C$6:E15)&gt;9,N15*3+H15,COUNT($C$6:E15)&lt;=9,0)</f>
        <v>659</v>
      </c>
      <c r="Q15" t="str">
        <f t="shared" si="1"/>
        <v xml:space="preserve"> </v>
      </c>
      <c r="R15" t="str">
        <f t="shared" si="2"/>
        <v xml:space="preserve"> </v>
      </c>
      <c r="S15" t="str">
        <f>IF(COUNT($C$6:E15)&gt;9,IF(P15=MAX($P$6:$P$35),P15," "),"")</f>
        <v xml:space="preserve"> </v>
      </c>
      <c r="T15" t="str">
        <f t="shared" si="3"/>
        <v xml:space="preserve"> </v>
      </c>
      <c r="V15">
        <f>IF(COUNT(C15:E15)&lt;1,0,IF(COUNT($C$6:E15)&gt;9,C15+N15,0))</f>
        <v>235</v>
      </c>
      <c r="W15">
        <f>IF(COUNT(C15:E15)&lt;1,0,IF(COUNT($C$6:E15)&gt;9,D15+N15,0))</f>
        <v>202</v>
      </c>
      <c r="X15">
        <f>IF(COUNT(C15:E15)&lt;1,0,IF(COUNT($C$6:E15)&gt;9,E15+N15,0))</f>
        <v>222</v>
      </c>
      <c r="AA15">
        <f t="shared" si="4"/>
        <v>0</v>
      </c>
      <c r="AB15">
        <f t="shared" si="6"/>
        <v>10</v>
      </c>
      <c r="AC15">
        <v>10</v>
      </c>
    </row>
    <row r="16" spans="1:29" x14ac:dyDescent="0.2">
      <c r="A16" t="s">
        <v>17</v>
      </c>
      <c r="B16" s="7">
        <f>Calendar!B16</f>
        <v>43418</v>
      </c>
      <c r="C16">
        <v>152</v>
      </c>
      <c r="D16">
        <v>184</v>
      </c>
      <c r="E16">
        <v>148</v>
      </c>
      <c r="F16" t="str">
        <f>IF(COUNT(C16:E16)&lt;1," ",IF(AND(C16&gt;M15,D16&gt;M15,E16&gt;M15,COUNT($C$6:E15)&gt;=12),"*"," "))</f>
        <v>*</v>
      </c>
      <c r="G16" t="str">
        <f>IF(COUNT(C16:E16)&lt;1," ",IF(AND(C16&gt;M14,D16&gt;M14,E16&gt;M14,COUNT($C$6:E14)&gt;=12),"*"," "))</f>
        <v>*</v>
      </c>
      <c r="H16">
        <f t="shared" si="0"/>
        <v>484</v>
      </c>
      <c r="I16">
        <f t="shared" si="5"/>
        <v>161</v>
      </c>
      <c r="J16">
        <f>_xlfn.IFS(SUM(C16:E16)&lt;1,"",SUM(C16:E16)&gt;=1,SUM($C$6:E16))</f>
        <v>3420</v>
      </c>
      <c r="K16">
        <f>_xlfn.IFS(COUNT(C16:E16)&lt;1,"",COUNT($C$6:E16)&gt;=1,COUNT($C$6:E16))</f>
        <v>24</v>
      </c>
      <c r="L16">
        <f>_xlfn.IFS(COUNT(C16:E16)&lt;1,"",AND(COUNT($C$6:E16)&lt;=9,$C$4&gt;1),$C$4,COUNT(C16:E16)&gt;=1,M16)</f>
        <v>142</v>
      </c>
      <c r="M16">
        <f>IF(COUNT($C$6:E16)&gt;=1,TRUNC(SUM($C$6:E16)/COUNT($C$6:E16)),0)</f>
        <v>142</v>
      </c>
      <c r="N16">
        <f>IF(COUNT($C$6:E16)&lt;=6,0,TRUNC((230-M15)*0.9))</f>
        <v>81</v>
      </c>
      <c r="O16">
        <f>_xlfn.IFS(SUM(C16:E16)&lt;1,"",COUNT($C$6:E16)&gt;9,TRUNC((230-M15)*(0.9)),COUNT($C$6:E16)&lt;=9,0)</f>
        <v>81</v>
      </c>
      <c r="P16">
        <f>_xlfn.IFS(SUM(C16:E16)&lt;1,"",COUNT($C$6:E16)&gt;9,N16*3+H16,COUNT($C$6:E16)&lt;=9,0)</f>
        <v>727</v>
      </c>
      <c r="Q16" t="str">
        <f t="shared" si="1"/>
        <v xml:space="preserve"> </v>
      </c>
      <c r="R16" t="str">
        <f t="shared" si="2"/>
        <v xml:space="preserve"> </v>
      </c>
      <c r="S16" t="str">
        <f>IF(COUNT($C$6:E16)&gt;9,IF(P16=MAX($P$6:$P$35),P16," "),"")</f>
        <v xml:space="preserve"> </v>
      </c>
      <c r="T16" t="str">
        <f t="shared" si="3"/>
        <v xml:space="preserve"> </v>
      </c>
      <c r="V16">
        <f>IF(COUNT(C16:E16)&lt;1,0,IF(COUNT($C$6:E16)&gt;9,C16+N16,0))</f>
        <v>233</v>
      </c>
      <c r="W16">
        <f>IF(COUNT(C16:E16)&lt;1,0,IF(COUNT($C$6:E16)&gt;9,D16+N16,0))</f>
        <v>265</v>
      </c>
      <c r="X16">
        <f>IF(COUNT(C16:E16)&lt;1,0,IF(COUNT($C$6:E16)&gt;9,E16+N16,0))</f>
        <v>229</v>
      </c>
      <c r="AA16">
        <f t="shared" si="4"/>
        <v>0</v>
      </c>
      <c r="AB16">
        <f t="shared" si="6"/>
        <v>11</v>
      </c>
      <c r="AC16">
        <v>11</v>
      </c>
    </row>
    <row r="17" spans="1:29" x14ac:dyDescent="0.2">
      <c r="A17" t="s">
        <v>18</v>
      </c>
      <c r="B17" s="7">
        <f>Calendar!B17</f>
        <v>43432</v>
      </c>
      <c r="C17">
        <v>131</v>
      </c>
      <c r="D17">
        <v>136</v>
      </c>
      <c r="E17">
        <v>100</v>
      </c>
      <c r="F17" t="str">
        <f>IF(COUNT(C17:E17)&lt;1," ",IF(AND(C17&gt;M16,D17&gt;M16,E17&gt;M16,COUNT($C$6:E16)&gt;=12),"*"," "))</f>
        <v xml:space="preserve"> </v>
      </c>
      <c r="G17" t="str">
        <f>IF(COUNT(C17:E17)&lt;1," ",IF(AND(C17&gt;M15,D17&gt;M15,E17&gt;M15,COUNT($C$6:E15)&gt;=12),"*"," "))</f>
        <v xml:space="preserve"> </v>
      </c>
      <c r="H17">
        <f t="shared" si="0"/>
        <v>367</v>
      </c>
      <c r="I17">
        <f t="shared" si="5"/>
        <v>122</v>
      </c>
      <c r="J17">
        <f>_xlfn.IFS(SUM(C17:E17)&lt;1,"",SUM(C17:E17)&gt;=1,SUM($C$6:E17))</f>
        <v>3787</v>
      </c>
      <c r="K17">
        <f>_xlfn.IFS(COUNT(C17:E17)&lt;1,"",COUNT($C$6:E17)&gt;=1,COUNT($C$6:E17))</f>
        <v>27</v>
      </c>
      <c r="L17">
        <f>_xlfn.IFS(COUNT(C17:E17)&lt;1,"",AND(COUNT($C$6:E17)&lt;=9,$C$4&gt;1),$C$4,COUNT(C17:E17)&gt;=1,M17)</f>
        <v>140</v>
      </c>
      <c r="M17">
        <f>IF(COUNT($C$6:E17)&gt;=1,TRUNC(SUM($C$6:E17)/COUNT($C$6:E17)),0)</f>
        <v>140</v>
      </c>
      <c r="N17">
        <f>IF(COUNT($C$6:E17)&lt;=6,0,TRUNC((230-M16)*0.9))</f>
        <v>79</v>
      </c>
      <c r="O17">
        <f>_xlfn.IFS(SUM(C17:E17)&lt;1,"",COUNT($C$6:E17)&gt;9,TRUNC((230-M16)*(0.9)),COUNT($C$6:E17)&lt;=9,0)</f>
        <v>79</v>
      </c>
      <c r="P17">
        <f>_xlfn.IFS(SUM(C17:E17)&lt;1,"",COUNT($C$6:E17)&gt;9,N17*3+H17,COUNT($C$6:E17)&lt;=9,0)</f>
        <v>604</v>
      </c>
      <c r="Q17" t="str">
        <f t="shared" si="1"/>
        <v xml:space="preserve"> </v>
      </c>
      <c r="R17" t="str">
        <f t="shared" si="2"/>
        <v xml:space="preserve"> </v>
      </c>
      <c r="S17" t="str">
        <f>IF(COUNT($C$6:E17)&gt;9,IF(P17=MAX($P$6:$P$35),P17," "),"")</f>
        <v xml:space="preserve"> </v>
      </c>
      <c r="T17" t="str">
        <f t="shared" si="3"/>
        <v xml:space="preserve"> </v>
      </c>
      <c r="V17">
        <f>IF(COUNT(C17:E17)&lt;1,0,IF(COUNT($C$6:E17)&gt;9,C17+N17,0))</f>
        <v>210</v>
      </c>
      <c r="W17">
        <f>IF(COUNT(C17:E17)&lt;1,0,IF(COUNT($C$6:E17)&gt;9,D17+N17,0))</f>
        <v>215</v>
      </c>
      <c r="X17">
        <f>IF(COUNT(C17:E17)&lt;1,0,IF(COUNT($C$6:E17)&gt;9,E17+N17,0))</f>
        <v>179</v>
      </c>
      <c r="AA17">
        <f t="shared" si="4"/>
        <v>0</v>
      </c>
      <c r="AB17">
        <f t="shared" si="6"/>
        <v>12</v>
      </c>
      <c r="AC17">
        <v>12</v>
      </c>
    </row>
    <row r="18" spans="1:29" x14ac:dyDescent="0.2">
      <c r="A18" t="s">
        <v>19</v>
      </c>
      <c r="B18" s="7">
        <f>Calendar!B18</f>
        <v>43439</v>
      </c>
      <c r="C18">
        <v>139</v>
      </c>
      <c r="D18">
        <v>123</v>
      </c>
      <c r="E18">
        <v>157</v>
      </c>
      <c r="F18" t="str">
        <f>IF(COUNT(C18:E18)&lt;1," ",IF(AND(C18&gt;M17,D18&gt;M17,E18&gt;M17,COUNT($C$6:E17)&gt;=12),"*"," "))</f>
        <v xml:space="preserve"> </v>
      </c>
      <c r="G18" t="str">
        <f>IF(COUNT(C18:E18)&lt;1," ",IF(AND(C18&gt;M16,D18&gt;M16,E18&gt;M16,COUNT($C$6:E16)&gt;=12),"*"," "))</f>
        <v xml:space="preserve"> </v>
      </c>
      <c r="H18">
        <f t="shared" si="0"/>
        <v>419</v>
      </c>
      <c r="I18">
        <f t="shared" si="5"/>
        <v>139</v>
      </c>
      <c r="J18">
        <f>_xlfn.IFS(SUM(C18:E18)&lt;1,"",SUM(C18:E18)&gt;=1,SUM($C$6:E18))</f>
        <v>4206</v>
      </c>
      <c r="K18">
        <f>_xlfn.IFS(COUNT(C18:E18)&lt;1,"",COUNT($C$6:E18)&gt;=1,COUNT($C$6:E18))</f>
        <v>30</v>
      </c>
      <c r="L18">
        <f>_xlfn.IFS(COUNT(C18:E18)&lt;1,"",AND(COUNT($C$6:E18)&lt;=9,$C$4&gt;1),$C$4,COUNT(C18:E18)&gt;=1,M18)</f>
        <v>140</v>
      </c>
      <c r="M18">
        <f>IF(COUNT($C$6:E18)&gt;=1,TRUNC(SUM($C$6:E18)/COUNT($C$6:E18)),0)</f>
        <v>140</v>
      </c>
      <c r="N18">
        <f>IF(COUNT($C$6:E18)&lt;=6,0,TRUNC((230-M17)*0.9))</f>
        <v>81</v>
      </c>
      <c r="O18">
        <f>_xlfn.IFS(SUM(C18:E18)&lt;1,"",COUNT($C$6:E18)&gt;9,TRUNC((230-M17)*(0.9)),COUNT($C$6:E18)&lt;=9,0)</f>
        <v>81</v>
      </c>
      <c r="P18">
        <f>_xlfn.IFS(SUM(C18:E18)&lt;1,"",COUNT($C$6:E18)&gt;9,N18*3+H18,COUNT($C$6:E18)&lt;=9,0)</f>
        <v>662</v>
      </c>
      <c r="Q18" t="str">
        <f t="shared" si="1"/>
        <v xml:space="preserve"> </v>
      </c>
      <c r="R18" t="str">
        <f t="shared" si="2"/>
        <v xml:space="preserve"> </v>
      </c>
      <c r="S18" t="str">
        <f>IF(COUNT($C$6:E18)&gt;9,IF(P18=MAX($P$6:$P$35),P18," "),"")</f>
        <v xml:space="preserve"> </v>
      </c>
      <c r="T18" t="str">
        <f t="shared" si="3"/>
        <v xml:space="preserve"> </v>
      </c>
      <c r="V18">
        <f>IF(COUNT(C18:E18)&lt;1,0,IF(COUNT($C$6:E18)&gt;9,C18+N18,0))</f>
        <v>220</v>
      </c>
      <c r="W18">
        <f>IF(COUNT(C18:E18)&lt;1,0,IF(COUNT($C$6:E18)&gt;9,D18+N18,0))</f>
        <v>204</v>
      </c>
      <c r="X18">
        <f>IF(COUNT(C18:E18)&lt;1,0,IF(COUNT($C$6:E18)&gt;9,E18+N18,0))</f>
        <v>238</v>
      </c>
      <c r="AA18">
        <f t="shared" si="4"/>
        <v>0</v>
      </c>
      <c r="AB18">
        <f t="shared" si="6"/>
        <v>13</v>
      </c>
      <c r="AC18">
        <v>13</v>
      </c>
    </row>
    <row r="19" spans="1:29" x14ac:dyDescent="0.2">
      <c r="A19" t="s">
        <v>20</v>
      </c>
      <c r="B19" s="7">
        <f>Calendar!B19</f>
        <v>43446</v>
      </c>
      <c r="C19">
        <v>128</v>
      </c>
      <c r="D19">
        <v>174</v>
      </c>
      <c r="E19">
        <v>136</v>
      </c>
      <c r="F19" t="str">
        <f>IF(COUNT(C19:E19)&lt;1," ",IF(AND(C19&gt;M18,D19&gt;M18,E19&gt;M18,COUNT($C$6:E18)&gt;=12),"*"," "))</f>
        <v xml:space="preserve"> </v>
      </c>
      <c r="G19" t="str">
        <f>IF(COUNT(C19:E19)&lt;1," ",IF(AND(C19&gt;M17,D19&gt;M17,E19&gt;M17,COUNT($C$6:E17)&gt;=12),"*"," "))</f>
        <v xml:space="preserve"> </v>
      </c>
      <c r="H19">
        <f t="shared" si="0"/>
        <v>438</v>
      </c>
      <c r="I19">
        <f t="shared" si="5"/>
        <v>146</v>
      </c>
      <c r="J19">
        <f>_xlfn.IFS(SUM(C19:E19)&lt;1,"",SUM(C19:E19)&gt;=1,SUM($C$6:E19))</f>
        <v>4644</v>
      </c>
      <c r="K19">
        <f>_xlfn.IFS(COUNT(C19:E19)&lt;1,"",COUNT($C$6:E19)&gt;=1,COUNT($C$6:E19))</f>
        <v>33</v>
      </c>
      <c r="L19">
        <f>_xlfn.IFS(COUNT(C19:E19)&lt;1,"",AND(COUNT($C$6:E19)&lt;=9,$C$4&gt;1),$C$4,COUNT(C19:E19)&gt;=1,M19)</f>
        <v>140</v>
      </c>
      <c r="M19">
        <f>IF(COUNT($C$6:E19)&gt;=1,TRUNC(SUM($C$6:E19)/COUNT($C$6:E19)),0)</f>
        <v>140</v>
      </c>
      <c r="N19">
        <f>IF(COUNT($C$6:E19)&lt;=6,0,TRUNC((230-M18)*0.9))</f>
        <v>81</v>
      </c>
      <c r="O19">
        <f>_xlfn.IFS(SUM(C19:E19)&lt;1,"",COUNT($C$6:E19)&gt;9,TRUNC((230-M18)*(0.9)),COUNT($C$6:E19)&lt;=9,0)</f>
        <v>81</v>
      </c>
      <c r="P19">
        <f>_xlfn.IFS(SUM(C19:E19)&lt;1,"",COUNT($C$6:E19)&gt;9,N19*3+H19,COUNT($C$6:E19)&lt;=9,0)</f>
        <v>681</v>
      </c>
      <c r="Q19" t="str">
        <f t="shared" si="1"/>
        <v xml:space="preserve"> </v>
      </c>
      <c r="R19" t="str">
        <f t="shared" si="2"/>
        <v xml:space="preserve"> </v>
      </c>
      <c r="S19" t="str">
        <f>IF(COUNT($C$6:E19)&gt;9,IF(P19=MAX($P$6:$P$35),P19," "),"")</f>
        <v xml:space="preserve"> </v>
      </c>
      <c r="T19" t="str">
        <f t="shared" si="3"/>
        <v xml:space="preserve"> </v>
      </c>
      <c r="V19">
        <f>IF(COUNT(C19:E19)&lt;1,0,IF(COUNT($C$6:E19)&gt;9,C19+N19,0))</f>
        <v>209</v>
      </c>
      <c r="W19">
        <f>IF(COUNT(C19:E19)&lt;1,0,IF(COUNT($C$6:E19)&gt;9,D19+N19,0))</f>
        <v>255</v>
      </c>
      <c r="X19">
        <f>IF(COUNT(C19:E19)&lt;1,0,IF(COUNT($C$6:E19)&gt;9,E19+N19,0))</f>
        <v>217</v>
      </c>
      <c r="AA19">
        <f t="shared" si="4"/>
        <v>0</v>
      </c>
      <c r="AB19">
        <f t="shared" si="6"/>
        <v>14</v>
      </c>
      <c r="AC19">
        <v>14</v>
      </c>
    </row>
    <row r="20" spans="1:29" x14ac:dyDescent="0.2">
      <c r="A20" t="s">
        <v>21</v>
      </c>
      <c r="B20" s="7">
        <f>Calendar!B20</f>
        <v>43453</v>
      </c>
      <c r="C20">
        <v>127</v>
      </c>
      <c r="D20">
        <v>171</v>
      </c>
      <c r="E20">
        <v>126</v>
      </c>
      <c r="F20" t="str">
        <f>IF(COUNT(C20:E20)&lt;1," ",IF(AND(C20&gt;M19,D20&gt;M19,E20&gt;M19,COUNT($C$6:E19)&gt;=12),"*"," "))</f>
        <v xml:space="preserve"> </v>
      </c>
      <c r="G20" t="str">
        <f>IF(COUNT(C20:E20)&lt;1," ",IF(AND(C20&gt;M18,D20&gt;M18,E20&gt;M18,COUNT($C$6:E18)&gt;=12),"*"," "))</f>
        <v xml:space="preserve"> </v>
      </c>
      <c r="H20">
        <f t="shared" si="0"/>
        <v>424</v>
      </c>
      <c r="I20">
        <f t="shared" si="5"/>
        <v>141</v>
      </c>
      <c r="J20">
        <f>_xlfn.IFS(SUM(C20:E20)&lt;1,"",SUM(C20:E20)&gt;=1,SUM($C$6:E20))</f>
        <v>5068</v>
      </c>
      <c r="K20">
        <f>_xlfn.IFS(COUNT(C20:E20)&lt;1,"",COUNT($C$6:E20)&gt;=1,COUNT($C$6:E20))</f>
        <v>36</v>
      </c>
      <c r="L20">
        <f>_xlfn.IFS(COUNT(C20:E20)&lt;1,"",AND(COUNT($C$6:E20)&lt;=9,$C$4&gt;1),$C$4,COUNT(C20:E20)&gt;=1,M20)</f>
        <v>140</v>
      </c>
      <c r="M20">
        <f>IF(COUNT($C$6:E20)&gt;=1,TRUNC(SUM($C$6:E20)/COUNT($C$6:E20)),0)</f>
        <v>140</v>
      </c>
      <c r="N20">
        <f>IF(COUNT($C$6:E20)&lt;=6,0,TRUNC((230-M19)*0.9))</f>
        <v>81</v>
      </c>
      <c r="O20">
        <f>_xlfn.IFS(SUM(C20:E20)&lt;1,"",COUNT($C$6:E20)&gt;9,TRUNC((230-M19)*(0.9)),COUNT($C$6:E20)&lt;=9,0)</f>
        <v>81</v>
      </c>
      <c r="P20">
        <f>_xlfn.IFS(SUM(C20:E20)&lt;1,"",COUNT($C$6:E20)&gt;9,N20*3+H20,COUNT($C$6:E20)&lt;=9,0)</f>
        <v>667</v>
      </c>
      <c r="Q20" t="str">
        <f t="shared" si="1"/>
        <v xml:space="preserve"> </v>
      </c>
      <c r="R20" t="str">
        <f t="shared" si="2"/>
        <v xml:space="preserve"> </v>
      </c>
      <c r="S20" t="str">
        <f>IF(COUNT($C$6:E20)&gt;9,IF(P20=MAX($P$6:$P$35),P20," "),"")</f>
        <v xml:space="preserve"> </v>
      </c>
      <c r="T20" t="str">
        <f t="shared" si="3"/>
        <v xml:space="preserve"> </v>
      </c>
      <c r="V20">
        <f>IF(COUNT(C20:E20)&lt;1,0,IF(COUNT($C$6:E20)&gt;9,C20+N20,0))</f>
        <v>208</v>
      </c>
      <c r="W20">
        <f>IF(COUNT(C20:E20)&lt;1,0,IF(COUNT($C$6:E20)&gt;9,D20+N20,0))</f>
        <v>252</v>
      </c>
      <c r="X20">
        <f>IF(COUNT(C20:E20)&lt;1,0,IF(COUNT($C$6:E20)&gt;9,E20+N20,0))</f>
        <v>207</v>
      </c>
      <c r="AA20">
        <f t="shared" si="4"/>
        <v>0</v>
      </c>
      <c r="AB20">
        <f t="shared" si="6"/>
        <v>15</v>
      </c>
      <c r="AC20">
        <v>15</v>
      </c>
    </row>
    <row r="21" spans="1:29" x14ac:dyDescent="0.2">
      <c r="A21" t="s">
        <v>22</v>
      </c>
      <c r="B21" s="7">
        <f>Calendar!B21</f>
        <v>43467</v>
      </c>
      <c r="C21">
        <v>167</v>
      </c>
      <c r="D21">
        <v>137</v>
      </c>
      <c r="E21">
        <v>160</v>
      </c>
      <c r="F21" t="str">
        <f>IF(COUNT(C21:E21)&lt;1," ",IF(AND(C21&gt;M20,D21&gt;M20,E21&gt;M20,COUNT($C$6:E20)&gt;=12),"*"," "))</f>
        <v xml:space="preserve"> </v>
      </c>
      <c r="G21" t="str">
        <f>IF(COUNT(C21:E21)&lt;1," ",IF(AND(C21&gt;M19,D21&gt;M19,E21&gt;M19,COUNT($C$6:E19)&gt;=12),"*"," "))</f>
        <v xml:space="preserve"> </v>
      </c>
      <c r="H21">
        <f t="shared" si="0"/>
        <v>464</v>
      </c>
      <c r="I21">
        <f t="shared" si="5"/>
        <v>154</v>
      </c>
      <c r="J21">
        <f>_xlfn.IFS(SUM(C21:E21)&lt;1,"",SUM(C21:E21)&gt;=1,SUM($C$6:E21))</f>
        <v>5532</v>
      </c>
      <c r="K21">
        <f>_xlfn.IFS(COUNT(C21:E21)&lt;1,"",COUNT($C$6:E21)&gt;=1,COUNT($C$6:E21))</f>
        <v>39</v>
      </c>
      <c r="L21">
        <f>_xlfn.IFS(COUNT(C21:E21)&lt;1,"",AND(COUNT($C$6:E21)&lt;=9,$C$4&gt;1),$C$4,COUNT(C21:E21)&gt;=1,M21)</f>
        <v>141</v>
      </c>
      <c r="M21">
        <f>IF(COUNT($C$6:E21)&gt;=1,TRUNC(SUM($C$6:E21)/COUNT($C$6:E21)),0)</f>
        <v>141</v>
      </c>
      <c r="N21">
        <f>IF(COUNT($C$6:E21)&lt;=6,0,TRUNC((230-M20)*0.9))</f>
        <v>81</v>
      </c>
      <c r="O21">
        <f>_xlfn.IFS(SUM(C21:E21)&lt;1,"",COUNT($C$6:E21)&gt;9,TRUNC((230-M20)*(0.9)),COUNT($C$6:E21)&lt;=9,0)</f>
        <v>81</v>
      </c>
      <c r="P21">
        <f>_xlfn.IFS(SUM(C21:E21)&lt;1,"",COUNT($C$6:E21)&gt;9,N21*3+H21,COUNT($C$6:E21)&lt;=9,0)</f>
        <v>707</v>
      </c>
      <c r="Q21" t="str">
        <f t="shared" si="1"/>
        <v xml:space="preserve"> </v>
      </c>
      <c r="R21" t="str">
        <f t="shared" si="2"/>
        <v xml:space="preserve"> </v>
      </c>
      <c r="S21" t="str">
        <f>IF(COUNT($C$6:E21)&gt;9,IF(P21=MAX($P$6:$P$35),P21," "),"")</f>
        <v xml:space="preserve"> </v>
      </c>
      <c r="T21" t="str">
        <f t="shared" si="3"/>
        <v xml:space="preserve"> </v>
      </c>
      <c r="V21">
        <f>IF(COUNT(C21:E21)&lt;1,0,IF(COUNT($C$6:E21)&gt;9,C21+N21,0))</f>
        <v>248</v>
      </c>
      <c r="W21">
        <f>IF(COUNT(C21:E21)&lt;1,0,IF(COUNT($C$6:E21)&gt;9,D21+N21,0))</f>
        <v>218</v>
      </c>
      <c r="X21">
        <f>IF(COUNT(C21:E21)&lt;1,0,IF(COUNT($C$6:E21)&gt;9,E21+N21,0))</f>
        <v>241</v>
      </c>
      <c r="AA21">
        <f t="shared" si="4"/>
        <v>0</v>
      </c>
      <c r="AB21">
        <f t="shared" si="6"/>
        <v>16</v>
      </c>
      <c r="AC21">
        <v>16</v>
      </c>
    </row>
    <row r="22" spans="1:29" x14ac:dyDescent="0.2">
      <c r="A22" t="s">
        <v>23</v>
      </c>
      <c r="B22" s="7">
        <f>Calendar!B22</f>
        <v>43474</v>
      </c>
      <c r="C22">
        <v>132</v>
      </c>
      <c r="D22">
        <v>153</v>
      </c>
      <c r="E22">
        <v>107</v>
      </c>
      <c r="F22" t="str">
        <f>IF(COUNT(C22:E22)&lt;1," ",IF(AND(C22&gt;M21,D22&gt;M21,E22&gt;M21,COUNT($C$6:E21)&gt;=12),"*"," "))</f>
        <v xml:space="preserve"> </v>
      </c>
      <c r="G22" t="str">
        <f>IF(COUNT(C22:E22)&lt;1," ",IF(AND(C22&gt;M20,D22&gt;M20,E22&gt;M20,COUNT($C$6:E20)&gt;=12),"*"," "))</f>
        <v xml:space="preserve"> </v>
      </c>
      <c r="H22">
        <f t="shared" si="0"/>
        <v>392</v>
      </c>
      <c r="I22">
        <f t="shared" si="5"/>
        <v>130</v>
      </c>
      <c r="J22">
        <f>_xlfn.IFS(SUM(C22:E22)&lt;1,"",SUM(C22:E22)&gt;=1,SUM($C$6:E22))</f>
        <v>5924</v>
      </c>
      <c r="K22">
        <f>_xlfn.IFS(COUNT(C22:E22)&lt;1,"",COUNT($C$6:E22)&gt;=1,COUNT($C$6:E22))</f>
        <v>42</v>
      </c>
      <c r="L22">
        <f>_xlfn.IFS(COUNT(C22:E22)&lt;1,"",AND(COUNT($C$6:E22)&lt;=9,$C$4&gt;1),$C$4,COUNT(C22:E22)&gt;=1,M22)</f>
        <v>141</v>
      </c>
      <c r="M22">
        <f>IF(COUNT($C$6:E22)&gt;=1,TRUNC(SUM($C$6:E22)/COUNT($C$6:E22)),0)</f>
        <v>141</v>
      </c>
      <c r="N22">
        <f>IF(COUNT($C$6:E22)&lt;=6,0,TRUNC((230-M21)*0.9))</f>
        <v>80</v>
      </c>
      <c r="O22">
        <f>_xlfn.IFS(SUM(C22:E22)&lt;1,"",COUNT($C$6:E22)&gt;9,TRUNC((230-M21)*(0.9)),COUNT($C$6:E22)&lt;=9,0)</f>
        <v>80</v>
      </c>
      <c r="P22">
        <f>_xlfn.IFS(SUM(C22:E22)&lt;1,"",COUNT($C$6:E22)&gt;9,N22*3+H22,COUNT($C$6:E22)&lt;=9,0)</f>
        <v>632</v>
      </c>
      <c r="Q22" t="str">
        <f t="shared" si="1"/>
        <v xml:space="preserve"> </v>
      </c>
      <c r="R22" t="str">
        <f t="shared" si="2"/>
        <v xml:space="preserve"> </v>
      </c>
      <c r="S22" t="str">
        <f>IF(COUNT($C$6:E22)&gt;9,IF(P22=MAX($P$6:$P$35),P22," "),"")</f>
        <v xml:space="preserve"> </v>
      </c>
      <c r="T22" t="str">
        <f t="shared" si="3"/>
        <v xml:space="preserve"> </v>
      </c>
      <c r="V22">
        <f>IF(COUNT(C22:E22)&lt;1,0,IF(COUNT($C$6:E22)&gt;9,C22+N22,0))</f>
        <v>212</v>
      </c>
      <c r="W22">
        <f>IF(COUNT(C22:E22)&lt;1,0,IF(COUNT($C$6:E22)&gt;9,D22+N22,0))</f>
        <v>233</v>
      </c>
      <c r="X22">
        <f>IF(COUNT(C22:E22)&lt;1,0,IF(COUNT($C$6:E22)&gt;9,E22+N22,0))</f>
        <v>187</v>
      </c>
      <c r="AA22">
        <f t="shared" si="4"/>
        <v>0</v>
      </c>
      <c r="AB22">
        <f t="shared" si="6"/>
        <v>17</v>
      </c>
      <c r="AC22">
        <v>17</v>
      </c>
    </row>
    <row r="23" spans="1:29" x14ac:dyDescent="0.2">
      <c r="A23" t="s">
        <v>24</v>
      </c>
      <c r="B23" s="7">
        <f>Calendar!B23</f>
        <v>43481</v>
      </c>
      <c r="F23" t="str">
        <f>IF(COUNT(C23:E23)&lt;1," ",IF(AND(C23&gt;M22,D23&gt;M22,E23&gt;M22,COUNT($C$6:E22)&gt;=12),"*"," "))</f>
        <v xml:space="preserve"> </v>
      </c>
      <c r="G23" t="str">
        <f>IF(COUNT(C23:E23)&lt;1," ",IF(AND(C23&gt;M21,D23&gt;M21,E23&gt;M21,COUNT($C$6:E21)&gt;=12),"*"," "))</f>
        <v xml:space="preserve"> </v>
      </c>
      <c r="H23" t="str">
        <f t="shared" si="0"/>
        <v xml:space="preserve"> </v>
      </c>
      <c r="I23" t="str">
        <f t="shared" si="5"/>
        <v xml:space="preserve"> </v>
      </c>
      <c r="J23" t="str">
        <f>_xlfn.IFS(SUM(C23:E23)&lt;1,"",SUM(C23:E23)&gt;=1,SUM($C$6:E23))</f>
        <v/>
      </c>
      <c r="K23" t="str">
        <f>_xlfn.IFS(COUNT(C23:E23)&lt;1,"",COUNT($C$6:E23)&gt;=1,COUNT($C$6:E23))</f>
        <v/>
      </c>
      <c r="L23" t="str">
        <f>_xlfn.IFS(COUNT(C23:E23)&lt;1,"",AND(COUNT($C$6:E23)&lt;=9,$C$4&gt;1),$C$4,COUNT(C23:E23)&gt;=1,M23)</f>
        <v/>
      </c>
      <c r="M23">
        <f>IF(COUNT($C$6:E23)&gt;=1,TRUNC(SUM($C$6:E23)/COUNT($C$6:E23)),0)</f>
        <v>141</v>
      </c>
      <c r="N23">
        <f>IF(COUNT($C$6:E23)&lt;=6,0,TRUNC((230-M22)*0.9))</f>
        <v>80</v>
      </c>
      <c r="O23" t="str">
        <f>_xlfn.IFS(SUM(C23:E23)&lt;1,"",COUNT($C$6:E23)&gt;9,TRUNC((230-M22)*(0.9)),COUNT($C$6:E23)&lt;=9,0)</f>
        <v/>
      </c>
      <c r="P23" t="str">
        <f>_xlfn.IFS(SUM(C23:E23)&lt;1,"",COUNT($C$6:E23)&gt;9,N23*3+H23,COUNT($C$6:E23)&lt;=9,0)</f>
        <v/>
      </c>
      <c r="Q23" t="str">
        <f t="shared" si="1"/>
        <v xml:space="preserve"> </v>
      </c>
      <c r="R23" t="str">
        <f t="shared" si="2"/>
        <v xml:space="preserve"> </v>
      </c>
      <c r="S23" t="str">
        <f>IF(COUNT($C$6:E23)&gt;9,IF(P23=MAX($P$6:$P$35),P23," "),"")</f>
        <v xml:space="preserve"> </v>
      </c>
      <c r="T23" t="str">
        <f t="shared" si="3"/>
        <v xml:space="preserve"> </v>
      </c>
      <c r="V23">
        <f>IF(COUNT(C23:E23)&lt;1,0,IF(COUNT($C$6:E23)&gt;9,C23+N23,0))</f>
        <v>0</v>
      </c>
      <c r="W23">
        <f>IF(COUNT(C23:E23)&lt;1,0,IF(COUNT($C$6:E23)&gt;9,D23+N23,0))</f>
        <v>0</v>
      </c>
      <c r="X23">
        <f>IF(COUNT(C23:E23)&lt;1,0,IF(COUNT($C$6:E23)&gt;9,E23+N23,0))</f>
        <v>0</v>
      </c>
      <c r="AA23">
        <f t="shared" si="4"/>
        <v>1</v>
      </c>
      <c r="AB23">
        <f t="shared" si="6"/>
        <v>0</v>
      </c>
      <c r="AC23">
        <v>18</v>
      </c>
    </row>
    <row r="24" spans="1:29" x14ac:dyDescent="0.2">
      <c r="A24" t="s">
        <v>25</v>
      </c>
      <c r="B24" s="7">
        <f>Calendar!B24</f>
        <v>43488</v>
      </c>
      <c r="C24">
        <v>166</v>
      </c>
      <c r="D24">
        <v>154</v>
      </c>
      <c r="E24">
        <v>155</v>
      </c>
      <c r="F24" t="str">
        <f>IF(COUNT(C24:E24)&lt;1," ",IF(AND(C24&gt;M23,D24&gt;M23,E24&gt;M23,COUNT($C$6:E23)&gt;=12),"*"," "))</f>
        <v>*</v>
      </c>
      <c r="G24" t="str">
        <f>IF(COUNT(C24:E24)&lt;1," ",IF(AND(C24&gt;M22,D24&gt;M22,E24&gt;M22,COUNT($C$6:E22)&gt;=12),"*"," "))</f>
        <v>*</v>
      </c>
      <c r="H24">
        <f t="shared" si="0"/>
        <v>475</v>
      </c>
      <c r="I24">
        <f t="shared" si="5"/>
        <v>158</v>
      </c>
      <c r="J24">
        <f>_xlfn.IFS(SUM(C24:E24)&lt;1,"",SUM(C24:E24)&gt;=1,SUM($C$6:E24))</f>
        <v>6399</v>
      </c>
      <c r="K24">
        <f>_xlfn.IFS(COUNT(C24:E24)&lt;1,"",COUNT($C$6:E24)&gt;=1,COUNT($C$6:E24))</f>
        <v>45</v>
      </c>
      <c r="L24">
        <f>_xlfn.IFS(COUNT(C24:E24)&lt;1,"",AND(COUNT($C$6:E24)&lt;=9,$C$4&gt;1),$C$4,COUNT(C24:E24)&gt;=1,M24)</f>
        <v>142</v>
      </c>
      <c r="M24">
        <f>IF(COUNT($C$6:E24)&gt;=1,TRUNC(SUM($C$6:E24)/COUNT($C$6:E24)),0)</f>
        <v>142</v>
      </c>
      <c r="N24">
        <f>IF(COUNT($C$6:E24)&lt;=6,0,TRUNC((230-M23)*0.9))</f>
        <v>80</v>
      </c>
      <c r="O24">
        <f>_xlfn.IFS(SUM(C24:E24)&lt;1,"",COUNT($C$6:E24)&gt;9,TRUNC((230-M23)*(0.9)),COUNT($C$6:E24)&lt;=9,0)</f>
        <v>80</v>
      </c>
      <c r="P24">
        <f>_xlfn.IFS(SUM(C24:E24)&lt;1,"",COUNT($C$6:E24)&gt;9,N24*3+H24,COUNT($C$6:E24)&lt;=9,0)</f>
        <v>715</v>
      </c>
      <c r="Q24" t="str">
        <f t="shared" si="1"/>
        <v xml:space="preserve"> </v>
      </c>
      <c r="R24" t="str">
        <f t="shared" si="2"/>
        <v xml:space="preserve"> </v>
      </c>
      <c r="S24" t="str">
        <f>IF(COUNT($C$6:E24)&gt;9,IF(P24=MAX($P$6:$P$35),P24," "),"")</f>
        <v xml:space="preserve"> </v>
      </c>
      <c r="T24" t="str">
        <f t="shared" si="3"/>
        <v xml:space="preserve"> </v>
      </c>
      <c r="V24">
        <f>IF(COUNT(C24:E24)&lt;1,0,IF(COUNT($C$6:E24)&gt;9,C24+N24,0))</f>
        <v>246</v>
      </c>
      <c r="W24">
        <f>IF(COUNT(C24:E24)&lt;1,0,IF(COUNT($C$6:E24)&gt;9,D24+N24,0))</f>
        <v>234</v>
      </c>
      <c r="X24">
        <f>IF(COUNT(C24:E24)&lt;1,0,IF(COUNT($C$6:E24)&gt;9,E24+N24,0))</f>
        <v>235</v>
      </c>
      <c r="AA24">
        <f t="shared" si="4"/>
        <v>0</v>
      </c>
      <c r="AB24">
        <f t="shared" si="6"/>
        <v>19</v>
      </c>
      <c r="AC24">
        <v>19</v>
      </c>
    </row>
    <row r="25" spans="1:29" x14ac:dyDescent="0.2">
      <c r="A25" t="s">
        <v>26</v>
      </c>
      <c r="B25" s="7">
        <f>Calendar!B25</f>
        <v>43495</v>
      </c>
      <c r="C25">
        <v>158</v>
      </c>
      <c r="D25">
        <v>176</v>
      </c>
      <c r="E25">
        <v>161</v>
      </c>
      <c r="F25" t="str">
        <f>IF(COUNT(C25:E25)&lt;1," ",IF(AND(C25&gt;M24,D25&gt;M24,E25&gt;M24,COUNT($C$6:E24)&gt;=12),"*"," "))</f>
        <v>*</v>
      </c>
      <c r="G25" t="str">
        <f>IF(COUNT(C25:E25)&lt;1," ",IF(AND(C25&gt;M23,D25&gt;M23,E25&gt;M23,COUNT($C$6:E23)&gt;=12),"*"," "))</f>
        <v>*</v>
      </c>
      <c r="H25">
        <f t="shared" si="0"/>
        <v>495</v>
      </c>
      <c r="I25">
        <f t="shared" si="5"/>
        <v>165</v>
      </c>
      <c r="J25">
        <f>_xlfn.IFS(SUM(C25:E25)&lt;1,"",SUM(C25:E25)&gt;=1,SUM($C$6:E25))</f>
        <v>6894</v>
      </c>
      <c r="K25">
        <f>_xlfn.IFS(COUNT(C25:E25)&lt;1,"",COUNT($C$6:E25)&gt;=1,COUNT($C$6:E25))</f>
        <v>48</v>
      </c>
      <c r="L25">
        <f>_xlfn.IFS(COUNT(C25:E25)&lt;1,"",AND(COUNT($C$6:E25)&lt;=9,$C$4&gt;1),$C$4,COUNT(C25:E25)&gt;=1,M25)</f>
        <v>143</v>
      </c>
      <c r="M25">
        <f>IF(COUNT($C$6:E25)&gt;=1,TRUNC(SUM($C$6:E25)/COUNT($C$6:E25)),0)</f>
        <v>143</v>
      </c>
      <c r="N25">
        <f>IF(COUNT($C$6:E25)&lt;=6,0,TRUNC((230-M24)*0.9))</f>
        <v>79</v>
      </c>
      <c r="O25">
        <f>_xlfn.IFS(SUM(C25:E25)&lt;1,"",COUNT($C$6:E25)&gt;9,TRUNC((230-M24)*(0.9)),COUNT($C$6:E25)&lt;=9,0)</f>
        <v>79</v>
      </c>
      <c r="P25">
        <f>_xlfn.IFS(SUM(C25:E25)&lt;1,"",COUNT($C$6:E25)&gt;9,N25*3+H25,COUNT($C$6:E25)&lt;=9,0)</f>
        <v>732</v>
      </c>
      <c r="Q25" t="str">
        <f t="shared" si="1"/>
        <v xml:space="preserve"> </v>
      </c>
      <c r="R25" t="str">
        <f t="shared" si="2"/>
        <v xml:space="preserve"> </v>
      </c>
      <c r="S25" t="str">
        <f>IF(COUNT($C$6:E25)&gt;9,IF(P25=MAX($P$6:$P$35),P25," "),"")</f>
        <v xml:space="preserve"> </v>
      </c>
      <c r="T25" t="str">
        <f t="shared" si="3"/>
        <v xml:space="preserve"> </v>
      </c>
      <c r="V25">
        <f>IF(COUNT(C25:E25)&lt;1,0,IF(COUNT($C$6:E25)&gt;9,C25+N25,0))</f>
        <v>237</v>
      </c>
      <c r="W25">
        <f>IF(COUNT(C25:E25)&lt;1,0,IF(COUNT($C$6:E25)&gt;9,D25+N25,0))</f>
        <v>255</v>
      </c>
      <c r="X25">
        <f>IF(COUNT(C25:E25)&lt;1,0,IF(COUNT($C$6:E25)&gt;9,E25+N25,0))</f>
        <v>240</v>
      </c>
      <c r="AA25">
        <f t="shared" si="4"/>
        <v>0</v>
      </c>
      <c r="AB25">
        <f t="shared" si="6"/>
        <v>20</v>
      </c>
      <c r="AC25">
        <v>20</v>
      </c>
    </row>
    <row r="26" spans="1:29" x14ac:dyDescent="0.2">
      <c r="A26" t="s">
        <v>27</v>
      </c>
      <c r="B26" s="7">
        <f>Calendar!B26</f>
        <v>43502</v>
      </c>
      <c r="C26">
        <v>135</v>
      </c>
      <c r="D26">
        <v>179</v>
      </c>
      <c r="E26">
        <v>165</v>
      </c>
      <c r="F26" t="str">
        <f>IF(COUNT(C26:E26)&lt;1," ",IF(AND(C26&gt;M25,D26&gt;M25,E26&gt;M25,COUNT($C$6:E25)&gt;=12),"*"," "))</f>
        <v xml:space="preserve"> </v>
      </c>
      <c r="G26" t="str">
        <f>IF(COUNT(C26:E26)&lt;1," ",IF(AND(C26&gt;M24,D26&gt;M24,E26&gt;M24,COUNT($C$6:E24)&gt;=12),"*"," "))</f>
        <v xml:space="preserve"> </v>
      </c>
      <c r="H26">
        <f t="shared" si="0"/>
        <v>479</v>
      </c>
      <c r="I26">
        <f t="shared" si="5"/>
        <v>159</v>
      </c>
      <c r="J26">
        <f>_xlfn.IFS(SUM(C26:E26)&lt;1,"",SUM(C26:E26)&gt;=1,SUM($C$6:E26))</f>
        <v>7373</v>
      </c>
      <c r="K26">
        <f>_xlfn.IFS(COUNT(C26:E26)&lt;1,"",COUNT($C$6:E26)&gt;=1,COUNT($C$6:E26))</f>
        <v>51</v>
      </c>
      <c r="L26">
        <f>_xlfn.IFS(COUNT(C26:E26)&lt;1,"",AND(COUNT($C$6:E26)&lt;=9,$C$4&gt;1),$C$4,COUNT(C26:E26)&gt;=1,M26)</f>
        <v>144</v>
      </c>
      <c r="M26">
        <f>IF(COUNT($C$6:E26)&gt;=1,TRUNC(SUM($C$6:E26)/COUNT($C$6:E26)),0)</f>
        <v>144</v>
      </c>
      <c r="N26">
        <f>IF(COUNT($C$6:E26)&lt;=6,0,TRUNC((230-M25)*0.9))</f>
        <v>78</v>
      </c>
      <c r="O26">
        <f>_xlfn.IFS(SUM(C26:E26)&lt;1,"",COUNT($C$6:E26)&gt;9,TRUNC((230-M25)*(0.9)),COUNT($C$6:E26)&lt;=9,0)</f>
        <v>78</v>
      </c>
      <c r="P26">
        <f>_xlfn.IFS(SUM(C26:E26)&lt;1,"",COUNT($C$6:E26)&gt;9,N26*3+H26,COUNT($C$6:E26)&lt;=9,0)</f>
        <v>713</v>
      </c>
      <c r="Q26" t="str">
        <f t="shared" si="1"/>
        <v xml:space="preserve"> </v>
      </c>
      <c r="R26" t="str">
        <f t="shared" si="2"/>
        <v xml:space="preserve"> </v>
      </c>
      <c r="S26" t="str">
        <f>IF(COUNT($C$6:E26)&gt;9,IF(P26=MAX($P$6:$P$35),P26," "),"")</f>
        <v xml:space="preserve"> </v>
      </c>
      <c r="T26" t="str">
        <f t="shared" si="3"/>
        <v xml:space="preserve"> </v>
      </c>
      <c r="V26">
        <f>IF(COUNT(C26:E26)&lt;1,0,IF(COUNT($C$6:E26)&gt;9,C26+N26,0))</f>
        <v>213</v>
      </c>
      <c r="W26">
        <f>IF(COUNT(C26:E26)&lt;1,0,IF(COUNT($C$6:E26)&gt;9,D26+N26,0))</f>
        <v>257</v>
      </c>
      <c r="X26">
        <f>IF(COUNT(C26:E26)&lt;1,0,IF(COUNT($C$6:E26)&gt;9,E26+N26,0))</f>
        <v>243</v>
      </c>
      <c r="AA26">
        <f t="shared" si="4"/>
        <v>0</v>
      </c>
      <c r="AB26">
        <f t="shared" si="6"/>
        <v>21</v>
      </c>
      <c r="AC26">
        <v>21</v>
      </c>
    </row>
    <row r="27" spans="1:29" x14ac:dyDescent="0.2">
      <c r="A27" t="s">
        <v>28</v>
      </c>
      <c r="B27" s="7">
        <f>Calendar!B27</f>
        <v>43509</v>
      </c>
      <c r="F27" t="str">
        <f>IF(COUNT(C27:E27)&lt;1," ",IF(AND(C27&gt;M26,D27&gt;M26,E27&gt;M26,COUNT($C$6:E26)&gt;=12),"*"," "))</f>
        <v xml:space="preserve"> </v>
      </c>
      <c r="G27" t="str">
        <f>IF(COUNT(C27:E27)&lt;1," ",IF(AND(C27&gt;M25,D27&gt;M25,E27&gt;M25,COUNT($C$6:E25)&gt;=12),"*"," "))</f>
        <v xml:space="preserve"> </v>
      </c>
      <c r="H27" t="str">
        <f t="shared" si="0"/>
        <v xml:space="preserve"> </v>
      </c>
      <c r="I27" t="str">
        <f t="shared" si="5"/>
        <v xml:space="preserve"> </v>
      </c>
      <c r="J27" t="str">
        <f>_xlfn.IFS(SUM(C27:E27)&lt;1,"",SUM(C27:E27)&gt;=1,SUM($C$6:E27))</f>
        <v/>
      </c>
      <c r="K27" t="str">
        <f>_xlfn.IFS(COUNT(C27:E27)&lt;1,"",COUNT($C$6:E27)&gt;=1,COUNT($C$6:E27))</f>
        <v/>
      </c>
      <c r="L27" t="str">
        <f>_xlfn.IFS(COUNT(C27:E27)&lt;1,"",AND(COUNT($C$6:E27)&lt;=9,$C$4&gt;1),$C$4,COUNT(C27:E27)&gt;=1,M27)</f>
        <v/>
      </c>
      <c r="M27">
        <f>IF(COUNT($C$6:E27)&gt;=1,TRUNC(SUM($C$6:E27)/COUNT($C$6:E27)),0)</f>
        <v>144</v>
      </c>
      <c r="N27">
        <f>IF(COUNT($C$6:E27)&lt;=6,0,TRUNC((230-M26)*0.9))</f>
        <v>77</v>
      </c>
      <c r="O27" t="str">
        <f>_xlfn.IFS(SUM(C27:E27)&lt;1,"",COUNT($C$6:E27)&gt;9,TRUNC((230-M26)*(0.9)),COUNT($C$6:E27)&lt;=9,0)</f>
        <v/>
      </c>
      <c r="P27" t="str">
        <f>_xlfn.IFS(SUM(C27:E27)&lt;1,"",COUNT($C$6:E27)&gt;9,N27*3+H27,COUNT($C$6:E27)&lt;=9,0)</f>
        <v/>
      </c>
      <c r="Q27" t="str">
        <f t="shared" si="1"/>
        <v xml:space="preserve"> </v>
      </c>
      <c r="R27" t="str">
        <f t="shared" si="2"/>
        <v xml:space="preserve"> </v>
      </c>
      <c r="S27" t="str">
        <f>IF(COUNT($C$6:E27)&gt;9,IF(P27=MAX($P$6:$P$35),P27," "),"")</f>
        <v xml:space="preserve"> </v>
      </c>
      <c r="T27" t="str">
        <f t="shared" si="3"/>
        <v xml:space="preserve"> </v>
      </c>
      <c r="V27">
        <f>IF(COUNT(C27:E27)&lt;1,0,IF(COUNT($C$6:E27)&gt;9,C27+N27,0))</f>
        <v>0</v>
      </c>
      <c r="W27">
        <f>IF(COUNT(C27:E27)&lt;1,0,IF(COUNT($C$6:E27)&gt;9,D27+N27,0))</f>
        <v>0</v>
      </c>
      <c r="X27">
        <f>IF(COUNT(C27:E27)&lt;1,0,IF(COUNT($C$6:E27)&gt;9,E27+N27,0))</f>
        <v>0</v>
      </c>
      <c r="AA27">
        <f t="shared" si="4"/>
        <v>1</v>
      </c>
      <c r="AB27">
        <f t="shared" si="6"/>
        <v>0</v>
      </c>
      <c r="AC27">
        <v>22</v>
      </c>
    </row>
    <row r="28" spans="1:29" x14ac:dyDescent="0.2">
      <c r="A28" t="s">
        <v>29</v>
      </c>
      <c r="B28" s="7">
        <f>Calendar!B28</f>
        <v>43516</v>
      </c>
      <c r="C28">
        <v>144</v>
      </c>
      <c r="D28">
        <v>126</v>
      </c>
      <c r="E28">
        <v>147</v>
      </c>
      <c r="F28" t="str">
        <f>IF(COUNT(C28:E28)&lt;1," ",IF(AND(C28&gt;M27,D28&gt;M27,E28&gt;M27,COUNT($C$6:E27)&gt;=12),"*"," "))</f>
        <v xml:space="preserve"> </v>
      </c>
      <c r="G28" t="str">
        <f>IF(COUNT(C28:E28)&lt;1," ",IF(AND(C28&gt;M26,D28&gt;M26,E28&gt;M26,COUNT($C$6:E26)&gt;=12),"*"," "))</f>
        <v xml:space="preserve"> </v>
      </c>
      <c r="H28">
        <f t="shared" si="0"/>
        <v>417</v>
      </c>
      <c r="I28">
        <f t="shared" si="5"/>
        <v>139</v>
      </c>
      <c r="J28">
        <f>_xlfn.IFS(SUM(C28:E28)&lt;1,"",SUM(C28:E28)&gt;=1,SUM($C$6:E28))</f>
        <v>7790</v>
      </c>
      <c r="K28">
        <f>_xlfn.IFS(COUNT(C28:E28)&lt;1,"",COUNT($C$6:E28)&gt;=1,COUNT($C$6:E28))</f>
        <v>54</v>
      </c>
      <c r="L28">
        <f>_xlfn.IFS(COUNT(C28:E28)&lt;1,"",AND(COUNT($C$6:E28)&lt;=9,$C$4&gt;1),$C$4,COUNT(C28:E28)&gt;=1,M28)</f>
        <v>144</v>
      </c>
      <c r="M28">
        <f>IF(COUNT($C$6:E28)&gt;=1,TRUNC(SUM($C$6:E28)/COUNT($C$6:E28)),0)</f>
        <v>144</v>
      </c>
      <c r="N28">
        <f>IF(COUNT($C$6:E28)&lt;=6,0,TRUNC((230-M27)*0.9))</f>
        <v>77</v>
      </c>
      <c r="O28">
        <f>_xlfn.IFS(SUM(C28:E28)&lt;1,"",COUNT($C$6:E28)&gt;9,TRUNC((230-M27)*(0.9)),COUNT($C$6:E28)&lt;=9,0)</f>
        <v>77</v>
      </c>
      <c r="P28">
        <f>_xlfn.IFS(SUM(C28:E28)&lt;1,"",COUNT($C$6:E28)&gt;9,N28*3+H28,COUNT($C$6:E28)&lt;=9,0)</f>
        <v>648</v>
      </c>
      <c r="Q28" t="str">
        <f t="shared" si="1"/>
        <v xml:space="preserve"> </v>
      </c>
      <c r="R28" t="str">
        <f t="shared" si="2"/>
        <v xml:space="preserve"> </v>
      </c>
      <c r="S28" t="str">
        <f>IF(COUNT($C$6:E28)&gt;9,IF(P28=MAX($P$6:$P$35),P28," "),"")</f>
        <v xml:space="preserve"> </v>
      </c>
      <c r="T28" t="str">
        <f t="shared" si="3"/>
        <v xml:space="preserve"> </v>
      </c>
      <c r="V28">
        <f>IF(COUNT(C28:E28)&lt;1,0,IF(COUNT($C$6:E28)&gt;9,C28+N28,0))</f>
        <v>221</v>
      </c>
      <c r="W28">
        <f>IF(COUNT(C28:E28)&lt;1,0,IF(COUNT($C$6:E28)&gt;9,D28+N28,0))</f>
        <v>203</v>
      </c>
      <c r="X28">
        <f>IF(COUNT(C28:E28)&lt;1,0,IF(COUNT($C$6:E28)&gt;9,E28+N28,0))</f>
        <v>224</v>
      </c>
      <c r="AA28">
        <f t="shared" si="4"/>
        <v>0</v>
      </c>
      <c r="AB28">
        <f t="shared" si="6"/>
        <v>23</v>
      </c>
      <c r="AC28">
        <v>23</v>
      </c>
    </row>
    <row r="29" spans="1:29" x14ac:dyDescent="0.2">
      <c r="A29" t="s">
        <v>30</v>
      </c>
      <c r="B29" s="7">
        <f>Calendar!B29</f>
        <v>43523</v>
      </c>
      <c r="F29" t="str">
        <f>IF(COUNT(C29:E29)&lt;1," ",IF(AND(C29&gt;M28,D29&gt;M28,E29&gt;M28,COUNT($C$6:E28)&gt;=12),"*"," "))</f>
        <v xml:space="preserve"> </v>
      </c>
      <c r="G29" t="str">
        <f>IF(COUNT(C29:E29)&lt;1," ",IF(AND(C29&gt;M27,D29&gt;M27,E29&gt;M27,COUNT($C$6:E27)&gt;=12),"*"," "))</f>
        <v xml:space="preserve"> </v>
      </c>
      <c r="H29" t="str">
        <f t="shared" si="0"/>
        <v xml:space="preserve"> </v>
      </c>
      <c r="I29" t="str">
        <f t="shared" si="5"/>
        <v xml:space="preserve"> </v>
      </c>
      <c r="J29" t="str">
        <f>_xlfn.IFS(SUM(C29:E29)&lt;1,"",SUM(C29:E29)&gt;=1,SUM($C$6:E29))</f>
        <v/>
      </c>
      <c r="K29" t="str">
        <f>_xlfn.IFS(COUNT(C29:E29)&lt;1,"",COUNT($C$6:E29)&gt;=1,COUNT($C$6:E29))</f>
        <v/>
      </c>
      <c r="L29" t="str">
        <f>_xlfn.IFS(COUNT(C29:E29)&lt;1,"",AND(COUNT($C$6:E29)&lt;=9,$C$4&gt;1),$C$4,COUNT(C29:E29)&gt;=1,M29)</f>
        <v/>
      </c>
      <c r="M29">
        <f>IF(COUNT($C$6:E29)&gt;=1,TRUNC(SUM($C$6:E29)/COUNT($C$6:E29)),0)</f>
        <v>144</v>
      </c>
      <c r="N29">
        <f>IF(COUNT($C$6:E29)&lt;=6,0,TRUNC((230-M28)*0.9))</f>
        <v>77</v>
      </c>
      <c r="O29" t="str">
        <f>_xlfn.IFS(SUM(C29:E29)&lt;1,"",COUNT($C$6:E29)&gt;9,TRUNC((230-M28)*(0.9)),COUNT($C$6:E29)&lt;=9,0)</f>
        <v/>
      </c>
      <c r="P29" t="str">
        <f>_xlfn.IFS(SUM(C29:E29)&lt;1,"",COUNT($C$6:E29)&gt;9,N29*3+H29,COUNT($C$6:E29)&lt;=9,0)</f>
        <v/>
      </c>
      <c r="Q29" t="str">
        <f t="shared" si="1"/>
        <v xml:space="preserve"> </v>
      </c>
      <c r="R29" t="str">
        <f t="shared" si="2"/>
        <v xml:space="preserve"> </v>
      </c>
      <c r="S29" t="str">
        <f>IF(COUNT($C$6:E29)&gt;9,IF(P29=MAX($P$6:$P$35),P29," "),"")</f>
        <v xml:space="preserve"> </v>
      </c>
      <c r="T29" t="str">
        <f t="shared" si="3"/>
        <v xml:space="preserve"> </v>
      </c>
      <c r="V29">
        <f>IF(COUNT(C29:E29)&lt;1,0,IF(COUNT($C$6:E29)&gt;9,C29+N29,0))</f>
        <v>0</v>
      </c>
      <c r="W29">
        <f>IF(COUNT(C29:E29)&lt;1,0,IF(COUNT($C$6:E29)&gt;9,D29+N29,0))</f>
        <v>0</v>
      </c>
      <c r="X29">
        <f>IF(COUNT(C29:E29)&lt;1,0,IF(COUNT($C$6:E29)&gt;9,E29+N29,0))</f>
        <v>0</v>
      </c>
      <c r="AA29">
        <f t="shared" si="4"/>
        <v>1</v>
      </c>
      <c r="AB29">
        <f t="shared" si="6"/>
        <v>0</v>
      </c>
      <c r="AC29">
        <v>24</v>
      </c>
    </row>
    <row r="30" spans="1:29" x14ac:dyDescent="0.2">
      <c r="A30" t="s">
        <v>31</v>
      </c>
      <c r="B30" s="7">
        <f>Calendar!B30</f>
        <v>43530</v>
      </c>
      <c r="C30">
        <v>94</v>
      </c>
      <c r="D30">
        <v>132</v>
      </c>
      <c r="E30">
        <v>165</v>
      </c>
      <c r="F30" t="str">
        <f>IF(COUNT(C30:E30)&lt;1," ",IF(AND(C30&gt;M29,D30&gt;M29,E30&gt;M29,COUNT($C$6:E29)&gt;=12),"*"," "))</f>
        <v xml:space="preserve"> </v>
      </c>
      <c r="G30" t="str">
        <f>IF(COUNT(C30:E30)&lt;1," ",IF(AND(C30&gt;M28,D30&gt;M28,E30&gt;M28,COUNT($C$6:E28)&gt;=12),"*"," "))</f>
        <v xml:space="preserve"> </v>
      </c>
      <c r="H30">
        <f t="shared" si="0"/>
        <v>391</v>
      </c>
      <c r="I30">
        <f t="shared" si="5"/>
        <v>130</v>
      </c>
      <c r="J30">
        <f>_xlfn.IFS(SUM(C30:E30)&lt;1,"",SUM(C30:E30)&gt;=1,SUM($C$6:E30))</f>
        <v>8181</v>
      </c>
      <c r="K30">
        <f>_xlfn.IFS(COUNT(C30:E30)&lt;1,"",COUNT($C$6:E30)&gt;=1,COUNT($C$6:E30))</f>
        <v>57</v>
      </c>
      <c r="L30">
        <f>_xlfn.IFS(COUNT(C30:E30)&lt;1,"",AND(COUNT($C$6:E30)&lt;=9,$C$4&gt;1),$C$4,COUNT(C30:E30)&gt;=1,M30)</f>
        <v>143</v>
      </c>
      <c r="M30">
        <f>IF(COUNT($C$6:E30)&gt;=1,TRUNC(SUM($C$6:E30)/COUNT($C$6:E30)),0)</f>
        <v>143</v>
      </c>
      <c r="N30">
        <f>IF(COUNT($C$6:E30)&lt;=6,0,TRUNC((230-M29)*0.9))</f>
        <v>77</v>
      </c>
      <c r="O30">
        <f>_xlfn.IFS(SUM(C30:E30)&lt;1,"",COUNT($C$6:E30)&gt;9,TRUNC((230-M29)*(0.9)),COUNT($C$6:E30)&lt;=9,0)</f>
        <v>77</v>
      </c>
      <c r="P30">
        <f>_xlfn.IFS(SUM(C30:E30)&lt;1,"",COUNT($C$6:E30)&gt;9,N30*3+H30,COUNT($C$6:E30)&lt;=9,0)</f>
        <v>622</v>
      </c>
      <c r="Q30" t="str">
        <f t="shared" si="1"/>
        <v xml:space="preserve"> </v>
      </c>
      <c r="R30" t="str">
        <f t="shared" si="2"/>
        <v xml:space="preserve"> </v>
      </c>
      <c r="S30" t="str">
        <f>IF(COUNT($C$6:E30)&gt;9,IF(P30=MAX($P$6:$P$35),P30," "),"")</f>
        <v xml:space="preserve"> </v>
      </c>
      <c r="T30" t="str">
        <f t="shared" si="3"/>
        <v xml:space="preserve"> </v>
      </c>
      <c r="V30">
        <f>IF(COUNT(C30:E30)&lt;1,0,IF(COUNT($C$6:E30)&gt;9,C30+N30,0))</f>
        <v>171</v>
      </c>
      <c r="W30">
        <f>IF(COUNT(C30:E30)&lt;1,0,IF(COUNT($C$6:E30)&gt;9,D30+N30,0))</f>
        <v>209</v>
      </c>
      <c r="X30">
        <f>IF(COUNT(C30:E30)&lt;1,0,IF(COUNT($C$6:E30)&gt;9,E30+N30,0))</f>
        <v>242</v>
      </c>
      <c r="AA30">
        <f t="shared" si="4"/>
        <v>0</v>
      </c>
      <c r="AB30">
        <f t="shared" si="6"/>
        <v>25</v>
      </c>
      <c r="AC30">
        <v>25</v>
      </c>
    </row>
    <row r="31" spans="1:29" x14ac:dyDescent="0.2">
      <c r="A31" t="s">
        <v>32</v>
      </c>
      <c r="B31" s="7">
        <f>Calendar!B31</f>
        <v>43537</v>
      </c>
      <c r="C31">
        <v>113</v>
      </c>
      <c r="D31">
        <v>157</v>
      </c>
      <c r="E31">
        <v>126</v>
      </c>
      <c r="F31" t="str">
        <f>IF(COUNT(C31:E31)&lt;1," ",IF(AND(C31&gt;M30,D31&gt;M30,E31&gt;M30,COUNT($C$6:E30)&gt;=12),"*"," "))</f>
        <v xml:space="preserve"> </v>
      </c>
      <c r="G31" t="str">
        <f>IF(COUNT(C31:E31)&lt;1," ",IF(AND(C31&gt;M29,D31&gt;M29,E31&gt;M29,COUNT($C$6:E29)&gt;=12),"*"," "))</f>
        <v xml:space="preserve"> </v>
      </c>
      <c r="H31">
        <f t="shared" si="0"/>
        <v>396</v>
      </c>
      <c r="I31">
        <f t="shared" si="5"/>
        <v>132</v>
      </c>
      <c r="J31">
        <f>_xlfn.IFS(SUM(C31:E31)&lt;1,"",SUM(C31:E31)&gt;=1,SUM($C$6:E31))</f>
        <v>8577</v>
      </c>
      <c r="K31">
        <f>_xlfn.IFS(COUNT(C31:E31)&lt;1,"",COUNT($C$6:E31)&gt;=1,COUNT($C$6:E31))</f>
        <v>60</v>
      </c>
      <c r="L31">
        <f>_xlfn.IFS(COUNT(C31:E31)&lt;1,"",AND(COUNT($C$6:E31)&lt;=9,$C$4&gt;1),$C$4,COUNT(C31:E31)&gt;=1,M31)</f>
        <v>142</v>
      </c>
      <c r="M31">
        <f>IF(COUNT($C$6:E31)&gt;=1,TRUNC(SUM($C$6:E31)/COUNT($C$6:E31)),0)</f>
        <v>142</v>
      </c>
      <c r="N31">
        <f>IF(COUNT($C$6:E31)&lt;=6,0,TRUNC((230-M30)*0.9))</f>
        <v>78</v>
      </c>
      <c r="O31">
        <f>_xlfn.IFS(SUM(C31:E31)&lt;1,"",COUNT($C$6:E31)&gt;9,TRUNC((230-M30)*(0.9)),COUNT($C$6:E31)&lt;=9,0)</f>
        <v>78</v>
      </c>
      <c r="P31">
        <f>_xlfn.IFS(SUM(C31:E31)&lt;1,"",COUNT($C$6:E31)&gt;9,N31*3+H31,COUNT($C$6:E31)&lt;=9,0)</f>
        <v>630</v>
      </c>
      <c r="Q31" t="str">
        <f t="shared" si="1"/>
        <v xml:space="preserve"> </v>
      </c>
      <c r="R31" t="str">
        <f t="shared" si="2"/>
        <v xml:space="preserve"> </v>
      </c>
      <c r="S31" t="str">
        <f>IF(COUNT($C$6:E31)&gt;9,IF(P31=MAX($P$6:$P$35),P31," "),"")</f>
        <v xml:space="preserve"> </v>
      </c>
      <c r="T31" t="str">
        <f t="shared" si="3"/>
        <v xml:space="preserve"> </v>
      </c>
      <c r="V31">
        <f>IF(COUNT(C31:E31)&lt;1,0,IF(COUNT($C$6:E31)&gt;9,C31+N31,0))</f>
        <v>191</v>
      </c>
      <c r="W31">
        <f>IF(COUNT(C31:E31)&lt;1,0,IF(COUNT($C$6:E31)&gt;9,D31+N31,0))</f>
        <v>235</v>
      </c>
      <c r="X31">
        <f>IF(COUNT(C31:E31)&lt;1,0,IF(COUNT($C$6:E31)&gt;9,E31+N31,0))</f>
        <v>204</v>
      </c>
      <c r="AA31">
        <f t="shared" si="4"/>
        <v>0</v>
      </c>
      <c r="AB31">
        <f t="shared" si="6"/>
        <v>26</v>
      </c>
      <c r="AC31">
        <v>26</v>
      </c>
    </row>
    <row r="32" spans="1:29" x14ac:dyDescent="0.2">
      <c r="A32" t="s">
        <v>33</v>
      </c>
      <c r="B32" s="7">
        <f>Calendar!B32</f>
        <v>43544</v>
      </c>
      <c r="C32">
        <v>168</v>
      </c>
      <c r="D32">
        <v>130</v>
      </c>
      <c r="E32">
        <v>136</v>
      </c>
      <c r="F32" t="str">
        <f>IF(COUNT(C32:E32)&lt;1," ",IF(AND(C32&gt;M31,D32&gt;M31,E32&gt;M31,COUNT($C$6:E31)&gt;=12),"*"," "))</f>
        <v xml:space="preserve"> </v>
      </c>
      <c r="G32" t="str">
        <f>IF(COUNT(C32:E32)&lt;1," ",IF(AND(C32&gt;M30,D32&gt;M30,E32&gt;M30,COUNT($C$6:E30)&gt;=12),"*"," "))</f>
        <v xml:space="preserve"> </v>
      </c>
      <c r="H32">
        <f t="shared" si="0"/>
        <v>434</v>
      </c>
      <c r="I32">
        <f t="shared" si="5"/>
        <v>144</v>
      </c>
      <c r="J32">
        <f>_xlfn.IFS(SUM(C32:E32)&lt;1,"",SUM(C32:E32)&gt;=1,SUM($C$6:E32))</f>
        <v>9011</v>
      </c>
      <c r="K32">
        <f>_xlfn.IFS(COUNT(C32:E32)&lt;1,"",COUNT($C$6:E32)&gt;=1,COUNT($C$6:E32))</f>
        <v>63</v>
      </c>
      <c r="L32">
        <f>_xlfn.IFS(COUNT(C32:E32)&lt;1,"",AND(COUNT($C$6:E32)&lt;=9,$C$4&gt;1),$C$4,COUNT(C32:E32)&gt;=1,M32)</f>
        <v>143</v>
      </c>
      <c r="M32">
        <f>IF(COUNT($C$6:E32)&gt;=1,TRUNC(SUM($C$6:E32)/COUNT($C$6:E32)),0)</f>
        <v>143</v>
      </c>
      <c r="N32">
        <f>IF(COUNT($C$6:E32)&lt;=6,0,TRUNC((230-M31)*0.9))</f>
        <v>79</v>
      </c>
      <c r="O32">
        <f>_xlfn.IFS(SUM(C32:E32)&lt;1,"",COUNT($C$6:E32)&gt;9,TRUNC((230-M31)*(0.9)),COUNT($C$6:E32)&lt;=9,0)</f>
        <v>79</v>
      </c>
      <c r="P32">
        <f>_xlfn.IFS(SUM(C32:E32)&lt;1,"",COUNT($C$6:E32)&gt;9,N32*3+H32,COUNT($C$6:E32)&lt;=9,0)</f>
        <v>671</v>
      </c>
      <c r="Q32" t="str">
        <f t="shared" si="1"/>
        <v xml:space="preserve"> </v>
      </c>
      <c r="R32" t="str">
        <f t="shared" si="2"/>
        <v xml:space="preserve"> </v>
      </c>
      <c r="S32" t="str">
        <f>IF(COUNT($C$6:E32)&gt;9,IF(P32=MAX($P$6:$P$35),P32," "),"")</f>
        <v xml:space="preserve"> </v>
      </c>
      <c r="T32" t="str">
        <f t="shared" si="3"/>
        <v xml:space="preserve"> </v>
      </c>
      <c r="V32">
        <f>IF(COUNT(C32:E32)&lt;1,0,IF(COUNT($C$6:E32)&gt;9,C32+N32,0))</f>
        <v>247</v>
      </c>
      <c r="W32">
        <f>IF(COUNT(C32:E32)&lt;1,0,IF(COUNT($C$6:E32)&gt;9,D32+N32,0))</f>
        <v>209</v>
      </c>
      <c r="X32">
        <f>IF(COUNT(C32:E32)&lt;1,0,IF(COUNT($C$6:E32)&gt;9,E32+N32,0))</f>
        <v>215</v>
      </c>
      <c r="AA32">
        <f t="shared" si="4"/>
        <v>0</v>
      </c>
      <c r="AB32">
        <f t="shared" si="6"/>
        <v>27</v>
      </c>
      <c r="AC32">
        <v>27</v>
      </c>
    </row>
    <row r="33" spans="1:29" x14ac:dyDescent="0.2">
      <c r="A33" t="s">
        <v>34</v>
      </c>
      <c r="B33" s="7">
        <f>Calendar!B33</f>
        <v>43551</v>
      </c>
      <c r="C33">
        <v>127</v>
      </c>
      <c r="D33">
        <v>178</v>
      </c>
      <c r="E33">
        <v>147</v>
      </c>
      <c r="F33" t="str">
        <f>IF(COUNT(C33:E33)&lt;1," ",IF(AND(C33&gt;M32,D33&gt;M32,E33&gt;M32,COUNT($C$6:E32)&gt;=12),"*"," "))</f>
        <v xml:space="preserve"> </v>
      </c>
      <c r="G33" t="str">
        <f>IF(COUNT(C33:E33)&lt;1," ",IF(AND(C33&gt;M31,D33&gt;M31,E33&gt;M31,COUNT($C$6:E31)&gt;=12),"*"," "))</f>
        <v xml:space="preserve"> </v>
      </c>
      <c r="H33">
        <f t="shared" si="0"/>
        <v>452</v>
      </c>
      <c r="I33">
        <f t="shared" si="5"/>
        <v>150</v>
      </c>
      <c r="J33">
        <f>_xlfn.IFS(SUM(C33:E33)&lt;1,"",SUM(C33:E33)&gt;=1,SUM($C$6:E33))</f>
        <v>9463</v>
      </c>
      <c r="K33">
        <f>_xlfn.IFS(COUNT(C33:E33)&lt;1,"",COUNT($C$6:E33)&gt;=1,COUNT($C$6:E33))</f>
        <v>66</v>
      </c>
      <c r="L33">
        <f>_xlfn.IFS(COUNT(C33:E33)&lt;1,"",AND(COUNT($C$6:E33)&lt;=9,$C$4&gt;1),$C$4,COUNT(C33:E33)&gt;=1,M33)</f>
        <v>143</v>
      </c>
      <c r="M33">
        <f>IF(COUNT($C$6:E33)&gt;=1,TRUNC(SUM($C$6:E33)/COUNT($C$6:E33)),0)</f>
        <v>143</v>
      </c>
      <c r="N33">
        <f>IF(COUNT($C$6:E33)&lt;=6,0,TRUNC((230-M32)*0.9))</f>
        <v>78</v>
      </c>
      <c r="O33">
        <f>_xlfn.IFS(SUM(C33:E33)&lt;1,"",COUNT($C$6:E33)&gt;9,TRUNC((230-M32)*(0.9)),COUNT($C$6:E33)&lt;=9,0)</f>
        <v>78</v>
      </c>
      <c r="P33">
        <f>_xlfn.IFS(SUM(C33:E33)&lt;1,"",COUNT($C$6:E33)&gt;9,N33*3+H33,COUNT($C$6:E33)&lt;=9,0)</f>
        <v>686</v>
      </c>
      <c r="Q33" t="str">
        <f t="shared" si="1"/>
        <v xml:space="preserve"> </v>
      </c>
      <c r="R33" t="str">
        <f t="shared" si="2"/>
        <v xml:space="preserve"> </v>
      </c>
      <c r="S33" t="str">
        <f>IF(COUNT($C$6:E33)&gt;9,IF(P33=MAX($P$6:$P$35),P33," "),"")</f>
        <v xml:space="preserve"> </v>
      </c>
      <c r="T33" t="str">
        <f t="shared" si="3"/>
        <v xml:space="preserve"> </v>
      </c>
      <c r="V33">
        <f>IF(COUNT(C33:E33)&lt;1,0,IF(COUNT($C$6:E33)&gt;9,C33+N33,0))</f>
        <v>205</v>
      </c>
      <c r="W33">
        <f>IF(COUNT(C33:E33)&lt;1,0,IF(COUNT($C$6:E33)&gt;9,D33+N33,0))</f>
        <v>256</v>
      </c>
      <c r="X33">
        <f>IF(COUNT(C33:E33)&lt;1,0,IF(COUNT($C$6:E33)&gt;9,E33+N33,0))</f>
        <v>225</v>
      </c>
      <c r="AA33">
        <f t="shared" si="4"/>
        <v>0</v>
      </c>
      <c r="AB33">
        <f t="shared" si="6"/>
        <v>28</v>
      </c>
      <c r="AC33">
        <v>28</v>
      </c>
    </row>
    <row r="34" spans="1:29" x14ac:dyDescent="0.2">
      <c r="A34" t="s">
        <v>35</v>
      </c>
      <c r="B34" s="7">
        <f>Calendar!B34</f>
        <v>43558</v>
      </c>
      <c r="C34">
        <v>111</v>
      </c>
      <c r="D34">
        <v>151</v>
      </c>
      <c r="E34">
        <v>152</v>
      </c>
      <c r="F34" t="str">
        <f>IF(COUNT(C34:E34)&lt;1," ",IF(AND(C34&gt;M33,D34&gt;M33,E34&gt;M33,COUNT($C$6:E33)&gt;=12),"*"," "))</f>
        <v xml:space="preserve"> </v>
      </c>
      <c r="G34" t="str">
        <f>IF(COUNT(C34:E34)&lt;1," ",IF(AND(C34&gt;M32,D34&gt;M32,E34&gt;M32,COUNT($C$6:E32)&gt;=12),"*"," "))</f>
        <v xml:space="preserve"> </v>
      </c>
      <c r="H34">
        <f t="shared" si="0"/>
        <v>414</v>
      </c>
      <c r="I34">
        <f t="shared" si="5"/>
        <v>138</v>
      </c>
      <c r="J34">
        <f>_xlfn.IFS(SUM(C34:E34)&lt;1,"",SUM(C34:E34)&gt;=1,SUM($C$6:E34))</f>
        <v>9877</v>
      </c>
      <c r="K34">
        <f>_xlfn.IFS(COUNT(C34:E34)&lt;1,"",COUNT($C$6:E34)&gt;=1,COUNT($C$6:E34))</f>
        <v>69</v>
      </c>
      <c r="L34">
        <f>_xlfn.IFS(COUNT(C34:E34)&lt;1,"",AND(COUNT($C$6:E34)&lt;=9,$C$4&gt;1),$C$4,COUNT(C34:E34)&gt;=1,M34)</f>
        <v>143</v>
      </c>
      <c r="M34">
        <f>IF(COUNT($C$6:E34)&gt;=1,TRUNC(SUM($C$6:E34)/COUNT($C$6:E34)),0)</f>
        <v>143</v>
      </c>
      <c r="N34">
        <f>IF(COUNT($C$6:E34)&lt;=6,0,TRUNC((230-M33)*0.9))</f>
        <v>78</v>
      </c>
      <c r="O34">
        <f>_xlfn.IFS(SUM(C34:E34)&lt;1,"",COUNT($C$6:E34)&gt;9,TRUNC((230-M33)*(0.9)),COUNT($C$6:E34)&lt;=9,0)</f>
        <v>78</v>
      </c>
      <c r="P34">
        <f>_xlfn.IFS(SUM(C34:E34)&lt;1,"",COUNT($C$6:E34)&gt;9,N34*3+H34,COUNT($C$6:E34)&lt;=9,0)</f>
        <v>648</v>
      </c>
      <c r="Q34" t="str">
        <f t="shared" si="1"/>
        <v xml:space="preserve"> </v>
      </c>
      <c r="R34" t="str">
        <f t="shared" si="2"/>
        <v xml:space="preserve"> </v>
      </c>
      <c r="S34" t="str">
        <f>IF(COUNT($C$6:E34)&gt;9,IF(P34=MAX($P$6:$P$35),P34," "),"")</f>
        <v xml:space="preserve"> </v>
      </c>
      <c r="T34" t="str">
        <f t="shared" si="3"/>
        <v xml:space="preserve"> </v>
      </c>
      <c r="V34">
        <f>IF(COUNT(C34:E34)&lt;1,0,IF(COUNT($C$6:E34)&gt;9,C34+N34,0))</f>
        <v>189</v>
      </c>
      <c r="W34">
        <f>IF(COUNT(C34:E34)&lt;1,0,IF(COUNT($C$6:E34)&gt;9,D34+N34,0))</f>
        <v>229</v>
      </c>
      <c r="X34">
        <f>IF(COUNT(C34:E34)&lt;1,0,IF(COUNT($C$6:E34)&gt;9,E34+N34,0))</f>
        <v>230</v>
      </c>
      <c r="AA34">
        <f t="shared" si="4"/>
        <v>0</v>
      </c>
      <c r="AB34">
        <f t="shared" si="6"/>
        <v>29</v>
      </c>
      <c r="AC34">
        <v>29</v>
      </c>
    </row>
    <row r="35" spans="1:29" x14ac:dyDescent="0.2">
      <c r="A35" t="s">
        <v>36</v>
      </c>
      <c r="B35" s="7">
        <f>Calendar!B35</f>
        <v>43565</v>
      </c>
      <c r="C35">
        <v>142</v>
      </c>
      <c r="D35">
        <v>166</v>
      </c>
      <c r="E35">
        <v>181</v>
      </c>
      <c r="F35" t="str">
        <f>IF(COUNT(C35:E35)&lt;1," ",IF(AND(C35&gt;M34,D35&gt;M34,E35&gt;M34,COUNT($C$6:E34)&gt;=12),"*"," "))</f>
        <v xml:space="preserve"> </v>
      </c>
      <c r="G35" t="str">
        <f>IF(COUNT(C35:E35)&lt;1," ",IF(AND(C35&gt;M33,D35&gt;M33,E35&gt;M33,COUNT($C$6:E33)&gt;=12),"*"," "))</f>
        <v xml:space="preserve"> </v>
      </c>
      <c r="H35">
        <f t="shared" si="0"/>
        <v>489</v>
      </c>
      <c r="I35">
        <f t="shared" si="5"/>
        <v>163</v>
      </c>
      <c r="J35">
        <f>_xlfn.IFS(SUM(C35:E35)&lt;1,"",SUM(C35:E35)&gt;=1,SUM($C$6:E35))</f>
        <v>10366</v>
      </c>
      <c r="K35">
        <f>_xlfn.IFS(COUNT(C35:E35)&lt;1,"",COUNT($C$6:E35)&gt;=1,COUNT($C$6:E35))</f>
        <v>72</v>
      </c>
      <c r="L35">
        <f>_xlfn.IFS(COUNT(C35:E35)&lt;1,"",AND(COUNT($C$6:E35)&lt;=9,$C$4&gt;1),$C$4,COUNT(C35:E35)&gt;=1,M35)</f>
        <v>143</v>
      </c>
      <c r="M35">
        <f>IF(COUNT($C$6:E35)&gt;=1,TRUNC(SUM($C$6:E35)/COUNT($C$6:E35)),0)</f>
        <v>143</v>
      </c>
      <c r="N35">
        <f>IF(COUNT($C$6:E35)&lt;=6,0,TRUNC((230-M34)*0.9))</f>
        <v>78</v>
      </c>
      <c r="O35">
        <f>_xlfn.IFS(SUM(C35:E35)&lt;1,"",COUNT($C$6:E35)&gt;9,TRUNC((230-M34)*(0.9)),COUNT($C$6:E35)&lt;=9,0)</f>
        <v>78</v>
      </c>
      <c r="P35">
        <f>_xlfn.IFS(SUM(C35:E35)&lt;1,"",COUNT($C$6:E35)&gt;9,N35*3+H35,COUNT($C$6:E35)&lt;=9,0)</f>
        <v>723</v>
      </c>
      <c r="Q35" t="str">
        <f t="shared" si="1"/>
        <v xml:space="preserve"> </v>
      </c>
      <c r="R35" t="str">
        <f t="shared" si="2"/>
        <v xml:space="preserve"> </v>
      </c>
      <c r="S35" t="str">
        <f>IF(COUNT($C$6:E35)&gt;9,IF(P35=MAX($P$6:$P$35),P35," "),"")</f>
        <v xml:space="preserve"> </v>
      </c>
      <c r="T35" t="str">
        <f t="shared" si="3"/>
        <v xml:space="preserve"> </v>
      </c>
      <c r="V35">
        <f>IF(COUNT(C35:E35)&lt;1,0,IF(COUNT($C$6:E35)&gt;9,C35+N35,0))</f>
        <v>220</v>
      </c>
      <c r="W35">
        <f>IF(COUNT(C35:E35)&lt;1,0,IF(COUNT($C$6:E35)&gt;9,D35+N35,0))</f>
        <v>244</v>
      </c>
      <c r="X35">
        <f>IF(COUNT(C35:E35)&lt;1,0,IF(COUNT($C$6:E35)&gt;9,E35+N35,0))</f>
        <v>259</v>
      </c>
      <c r="AA35">
        <f t="shared" si="4"/>
        <v>0</v>
      </c>
      <c r="AB35">
        <f t="shared" si="6"/>
        <v>30</v>
      </c>
      <c r="AC35">
        <v>30</v>
      </c>
    </row>
    <row r="36" spans="1:29" x14ac:dyDescent="0.2">
      <c r="C36" s="2">
        <f>(IF(COUNT(C6:C35)=0," ",(SUM(C6:C35))/COUNT(C6:C35)))</f>
        <v>136.75</v>
      </c>
      <c r="D36" s="2">
        <f>(IF(COUNT(D6:D35)=0," ",(SUM(D6:D35))/COUNT(D6:D35)))</f>
        <v>151.125</v>
      </c>
      <c r="E36" s="2">
        <f>(IF(COUNT(E6:E35)=0," ",(SUM(E6:E35))/COUNT(E6:E35)))</f>
        <v>144.04166666666666</v>
      </c>
    </row>
  </sheetData>
  <pageMargins left="0.5" right="0.25" top="0.5" bottom="0.5" header="0.5" footer="0.5"/>
  <pageSetup scale="99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Calendar</vt:lpstr>
      <vt:lpstr>P.Attendance</vt:lpstr>
      <vt:lpstr>RSharma</vt:lpstr>
      <vt:lpstr>DSharma</vt:lpstr>
      <vt:lpstr>COrcutt</vt:lpstr>
      <vt:lpstr>MHealy</vt:lpstr>
      <vt:lpstr>CConnell</vt:lpstr>
      <vt:lpstr>MThomas6</vt:lpstr>
      <vt:lpstr>MRobles6</vt:lpstr>
      <vt:lpstr>KMosser</vt:lpstr>
      <vt:lpstr>ADennis</vt:lpstr>
      <vt:lpstr>SAnderson</vt:lpstr>
      <vt:lpstr>TLang</vt:lpstr>
      <vt:lpstr>AThomson6</vt:lpstr>
      <vt:lpstr>AHellhake6</vt:lpstr>
      <vt:lpstr>MDoyel</vt:lpstr>
      <vt:lpstr>JWoodard6</vt:lpstr>
      <vt:lpstr>TWoodard6</vt:lpstr>
      <vt:lpstr>DGreen6</vt:lpstr>
      <vt:lpstr>PGreen6</vt:lpstr>
      <vt:lpstr>KTockey6</vt:lpstr>
      <vt:lpstr>JBrady6</vt:lpstr>
      <vt:lpstr>LChilds6</vt:lpstr>
      <vt:lpstr>TBrady6</vt:lpstr>
      <vt:lpstr>ARarang</vt:lpstr>
      <vt:lpstr>RKummer6</vt:lpstr>
      <vt:lpstr>DBrazell6</vt:lpstr>
      <vt:lpstr>PSchaffer</vt:lpstr>
      <vt:lpstr>TSikes</vt:lpstr>
      <vt:lpstr>LBouldridge</vt:lpstr>
      <vt:lpstr>ASpohr</vt:lpstr>
      <vt:lpstr>KCader6</vt:lpstr>
      <vt:lpstr>LHarjak</vt:lpstr>
      <vt:lpstr>MFridley6</vt:lpstr>
      <vt:lpstr>MStoufer</vt:lpstr>
      <vt:lpstr>MThomson</vt:lpstr>
      <vt:lpstr>JOrcutt</vt:lpstr>
      <vt:lpstr>MSchirman6</vt:lpstr>
      <vt:lpstr>GRuhl6</vt:lpstr>
      <vt:lpstr>DGoodwin</vt:lpstr>
      <vt:lpstr>DHogan</vt:lpstr>
      <vt:lpstr>LRuhl6</vt:lpstr>
      <vt:lpstr>SRuhl</vt:lpstr>
      <vt:lpstr>DHarkey6</vt:lpstr>
      <vt:lpstr>MHarkey6</vt:lpstr>
      <vt:lpstr>LPlasse6</vt:lpstr>
      <vt:lpstr>RPlasse6</vt:lpstr>
      <vt:lpstr>CHuygen</vt:lpstr>
      <vt:lpstr>AStern</vt:lpstr>
      <vt:lpstr>MClark</vt:lpstr>
      <vt:lpstr>BRoffeld6</vt:lpstr>
      <vt:lpstr>SParsons</vt:lpstr>
      <vt:lpstr>BCahill6</vt:lpstr>
      <vt:lpstr>KHough</vt:lpstr>
      <vt:lpstr>JBisler</vt:lpstr>
      <vt:lpstr>BBisler</vt:lpstr>
      <vt:lpstr>CBrady</vt:lpstr>
      <vt:lpstr>RGiuliani</vt:lpstr>
      <vt:lpstr>LLine</vt:lpstr>
      <vt:lpstr>KDavis</vt:lpstr>
      <vt:lpstr>EDycus</vt:lpstr>
      <vt:lpstr>KWade6</vt:lpstr>
      <vt:lpstr>DArrow</vt:lpstr>
      <vt:lpstr>SArrow6</vt:lpstr>
      <vt:lpstr>DSilveri</vt:lpstr>
      <vt:lpstr>RDecker</vt:lpstr>
      <vt:lpstr>CCamus</vt:lpstr>
      <vt:lpstr>ALongman</vt:lpstr>
      <vt:lpstr>DSteenwyk</vt:lpstr>
      <vt:lpstr>AGordon</vt:lpstr>
      <vt:lpstr>CDeetken</vt:lpstr>
      <vt:lpstr>TLewallen</vt:lpstr>
      <vt:lpstr>TKummer6</vt:lpstr>
      <vt:lpstr>BWibben</vt:lpstr>
      <vt:lpstr>THunt6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Orcutt</dc:creator>
  <cp:lastModifiedBy>John Orcutt</cp:lastModifiedBy>
  <cp:lastPrinted>2019-03-31T21:25:02Z</cp:lastPrinted>
  <dcterms:created xsi:type="dcterms:W3CDTF">2006-03-12T20:06:19Z</dcterms:created>
  <dcterms:modified xsi:type="dcterms:W3CDTF">2019-04-14T18:31:32Z</dcterms:modified>
</cp:coreProperties>
</file>