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22-23\"/>
    </mc:Choice>
  </mc:AlternateContent>
  <xr:revisionPtr revIDLastSave="0" documentId="13_ncr:1_{1E68C727-23FE-4CF6-8505-DB9BF307ADEC}" xr6:coauthVersionLast="47" xr6:coauthVersionMax="47" xr10:uidLastSave="{00000000-0000-0000-0000-000000000000}"/>
  <bookViews>
    <workbookView xWindow="45" yWindow="30" windowWidth="11400" windowHeight="13260" tabRatio="741" firstSheet="51" activeTab="53" xr2:uid="{00000000-000D-0000-FFFF-FFFF00000000}"/>
  </bookViews>
  <sheets>
    <sheet name="UTL1" sheetId="204" r:id="rId1"/>
    <sheet name="UTL2-PA" sheetId="347" r:id="rId2"/>
    <sheet name="Blank" sheetId="311" r:id="rId3"/>
    <sheet name="DSharma" sheetId="317" r:id="rId4"/>
    <sheet name="MSlinen" sheetId="393" r:id="rId5"/>
    <sheet name="GregorG" sheetId="394" r:id="rId6"/>
    <sheet name="GregG" sheetId="396" r:id="rId7"/>
    <sheet name="SGray" sheetId="397" r:id="rId8"/>
    <sheet name="AFarnsworth" sheetId="373" r:id="rId9"/>
    <sheet name="JWillin" sheetId="320" r:id="rId10"/>
    <sheet name="SWillin" sheetId="321" r:id="rId11"/>
    <sheet name="AGreiner" sheetId="407" r:id="rId12"/>
    <sheet name="TLang" sheetId="327" r:id="rId13"/>
    <sheet name="AThomson" sheetId="328" r:id="rId14"/>
    <sheet name="AHellhake" sheetId="329" r:id="rId15"/>
    <sheet name="MDoyel" sheetId="330" r:id="rId16"/>
    <sheet name="SRobinson" sheetId="376" r:id="rId17"/>
    <sheet name="DWicker" sheetId="378" r:id="rId18"/>
    <sheet name="RRojas" sheetId="398" r:id="rId19"/>
    <sheet name="KMosser" sheetId="379" r:id="rId20"/>
    <sheet name="RWalters" sheetId="342" r:id="rId21"/>
    <sheet name="CWhite" sheetId="343" r:id="rId22"/>
    <sheet name="DGebb" sheetId="344" r:id="rId23"/>
    <sheet name="MWernett" sheetId="399" r:id="rId24"/>
    <sheet name="RKummer" sheetId="346" r:id="rId25"/>
    <sheet name="SNerius" sheetId="348" r:id="rId26"/>
    <sheet name="DCampana" sheetId="400" r:id="rId27"/>
    <sheet name="TSikes" sheetId="350" r:id="rId28"/>
    <sheet name="DTorres" sheetId="349" r:id="rId29"/>
    <sheet name="JBisler" sheetId="352" r:id="rId30"/>
    <sheet name="JCarretero" sheetId="354" r:id="rId31"/>
    <sheet name="RCarretero" sheetId="355" r:id="rId32"/>
    <sheet name="DCarretero" sheetId="353" r:id="rId33"/>
    <sheet name="MThomson" sheetId="356" r:id="rId34"/>
    <sheet name="JOrcutt" sheetId="357" r:id="rId35"/>
    <sheet name="MThomas" sheetId="358" r:id="rId36"/>
    <sheet name="MSchirman" sheetId="359" r:id="rId37"/>
    <sheet name="BOcop" sheetId="369" r:id="rId38"/>
    <sheet name="KHanover" sheetId="372" r:id="rId39"/>
    <sheet name="MHanover" sheetId="401" r:id="rId40"/>
    <sheet name="DMata" sheetId="402" r:id="rId41"/>
    <sheet name="BRussell" sheetId="408" r:id="rId42"/>
    <sheet name="TWoodard" sheetId="339" r:id="rId43"/>
    <sheet name="PGreen" sheetId="341" r:id="rId44"/>
    <sheet name="RPlasse" sheetId="335" r:id="rId45"/>
    <sheet name="DHarkey" sheetId="331" r:id="rId46"/>
    <sheet name="CHuygen" sheetId="364" r:id="rId47"/>
    <sheet name="JAskew" sheetId="403" r:id="rId48"/>
    <sheet name="CMcElrath" sheetId="389" r:id="rId49"/>
    <sheet name="MClark" sheetId="366" r:id="rId50"/>
    <sheet name="TLewallen" sheetId="381" r:id="rId51"/>
    <sheet name="TKummer" sheetId="382" r:id="rId52"/>
    <sheet name="BWibben" sheetId="383" r:id="rId53"/>
    <sheet name="THunt" sheetId="384" r:id="rId54"/>
    <sheet name="BCossman" sheetId="404" r:id="rId55"/>
    <sheet name="WExelby" sheetId="405" r:id="rId56"/>
    <sheet name="DGreen" sheetId="340" r:id="rId57"/>
    <sheet name="ROcop" sheetId="375" r:id="rId58"/>
    <sheet name="RPerkins" sheetId="406" r:id="rId59"/>
    <sheet name="JBrady" sheetId="387" r:id="rId60"/>
  </sheets>
  <definedNames>
    <definedName name="bkng">'UTL1'!$C$4</definedName>
    <definedName name="hcpng">'UTL1'!$C$5</definedName>
    <definedName name="sixng">'UTL1'!$C$3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408" l="1"/>
  <c r="F37" i="408"/>
  <c r="E37" i="408"/>
  <c r="Q36" i="408"/>
  <c r="J36" i="408" s="1"/>
  <c r="N36" i="408" a="1"/>
  <c r="N36" i="408" s="1"/>
  <c r="B36" i="408"/>
  <c r="Q35" i="408"/>
  <c r="N35" i="408" s="1" a="1"/>
  <c r="N35" i="408" s="1"/>
  <c r="B35" i="408"/>
  <c r="Q34" i="408"/>
  <c r="B34" i="408"/>
  <c r="Q33" i="408"/>
  <c r="N33" i="408" s="1" a="1"/>
  <c r="N33" i="408" s="1"/>
  <c r="B33" i="408"/>
  <c r="Q32" i="408"/>
  <c r="N32" i="408" a="1"/>
  <c r="N32" i="408" s="1"/>
  <c r="J32" i="408"/>
  <c r="I32" i="408"/>
  <c r="B32" i="408"/>
  <c r="Q31" i="408"/>
  <c r="J31" i="408" s="1"/>
  <c r="I31" i="408"/>
  <c r="B31" i="408"/>
  <c r="Q30" i="408"/>
  <c r="N30" i="408" s="1" a="1"/>
  <c r="N30" i="408" s="1"/>
  <c r="B30" i="408"/>
  <c r="Q29" i="408"/>
  <c r="N29" i="408" s="1" a="1"/>
  <c r="N29" i="408" s="1"/>
  <c r="B29" i="408"/>
  <c r="Q28" i="408"/>
  <c r="I28" i="408" s="1"/>
  <c r="B28" i="408"/>
  <c r="Q27" i="408"/>
  <c r="N27" i="408" s="1" a="1"/>
  <c r="N27" i="408" s="1"/>
  <c r="B27" i="408"/>
  <c r="Q26" i="408"/>
  <c r="O26" i="408" s="1"/>
  <c r="B26" i="408"/>
  <c r="Q25" i="408"/>
  <c r="N25" i="408" s="1" a="1"/>
  <c r="N25" i="408" s="1"/>
  <c r="L25" i="408" a="1"/>
  <c r="L25" i="408" s="1"/>
  <c r="B25" i="408"/>
  <c r="Z24" i="408"/>
  <c r="Q24" i="408"/>
  <c r="O24" i="408"/>
  <c r="N24" i="408" a="1"/>
  <c r="N24" i="408" s="1"/>
  <c r="M24" i="408"/>
  <c r="M24" i="408" a="1"/>
  <c r="L24" i="408" a="1"/>
  <c r="L24" i="408" s="1"/>
  <c r="J24" i="408"/>
  <c r="I24" i="408"/>
  <c r="B24" i="408"/>
  <c r="Z23" i="408"/>
  <c r="Q23" i="408"/>
  <c r="P23" i="408" a="1"/>
  <c r="P23" i="408" s="1"/>
  <c r="C23" i="408" s="1" a="1"/>
  <c r="C23" i="408" s="1"/>
  <c r="D23" i="408" s="1" a="1"/>
  <c r="D23" i="408" s="1"/>
  <c r="O23" i="408"/>
  <c r="N23" i="408" a="1"/>
  <c r="N23" i="408" s="1"/>
  <c r="M23" i="408" a="1"/>
  <c r="M23" i="408" s="1"/>
  <c r="L23" i="408" a="1"/>
  <c r="L23" i="408" s="1"/>
  <c r="J23" i="408"/>
  <c r="I23" i="408"/>
  <c r="B23" i="408"/>
  <c r="Q22" i="408"/>
  <c r="Z22" i="408" s="1"/>
  <c r="P22" i="408" a="1"/>
  <c r="P22" i="408" s="1"/>
  <c r="C22" i="408" s="1" a="1"/>
  <c r="O22" i="408"/>
  <c r="N22" i="408" a="1"/>
  <c r="N22" i="408" s="1"/>
  <c r="M22" i="408"/>
  <c r="M22" i="408" a="1"/>
  <c r="L22" i="408" a="1"/>
  <c r="L22" i="408" s="1"/>
  <c r="J22" i="408"/>
  <c r="I22" i="408"/>
  <c r="C22" i="408"/>
  <c r="B22" i="408"/>
  <c r="Z21" i="408"/>
  <c r="Q21" i="408"/>
  <c r="P21" i="408" a="1"/>
  <c r="P21" i="408" s="1"/>
  <c r="C21" i="408" s="1" a="1"/>
  <c r="C21" i="408" s="1"/>
  <c r="O21" i="408"/>
  <c r="N21" i="408" a="1"/>
  <c r="N21" i="408" s="1"/>
  <c r="M21" i="408"/>
  <c r="M21" i="408" a="1"/>
  <c r="L21" i="408" a="1"/>
  <c r="L21" i="408" s="1"/>
  <c r="J21" i="408"/>
  <c r="I21" i="408"/>
  <c r="B21" i="408"/>
  <c r="Z20" i="408"/>
  <c r="Q20" i="408"/>
  <c r="P20" i="408" a="1"/>
  <c r="P20" i="408" s="1"/>
  <c r="C20" i="408" s="1" a="1"/>
  <c r="O20" i="408"/>
  <c r="N20" i="408" a="1"/>
  <c r="N20" i="408" s="1"/>
  <c r="M20" i="408"/>
  <c r="M20" i="408" a="1"/>
  <c r="L20" i="408" a="1"/>
  <c r="L20" i="408" s="1"/>
  <c r="J20" i="408"/>
  <c r="I20" i="408"/>
  <c r="C20" i="408"/>
  <c r="B20" i="408"/>
  <c r="Z19" i="408"/>
  <c r="Q19" i="408"/>
  <c r="P19" i="408" a="1"/>
  <c r="P19" i="408" s="1"/>
  <c r="C19" i="408" s="1" a="1"/>
  <c r="C19" i="408" s="1"/>
  <c r="O19" i="408"/>
  <c r="N19" i="408" a="1"/>
  <c r="N19" i="408" s="1"/>
  <c r="M19" i="408"/>
  <c r="M19" i="408" a="1"/>
  <c r="L19" i="408" a="1"/>
  <c r="L19" i="408" s="1"/>
  <c r="J19" i="408"/>
  <c r="I19" i="408"/>
  <c r="B19" i="408"/>
  <c r="Z18" i="408"/>
  <c r="Q18" i="408"/>
  <c r="P18" i="408" a="1"/>
  <c r="P18" i="408" s="1"/>
  <c r="C18" i="408" s="1" a="1"/>
  <c r="O18" i="408"/>
  <c r="N18" i="408" a="1"/>
  <c r="N18" i="408" s="1"/>
  <c r="M18" i="408"/>
  <c r="M18" i="408" a="1"/>
  <c r="L18" i="408" a="1"/>
  <c r="L18" i="408" s="1"/>
  <c r="J18" i="408"/>
  <c r="I18" i="408"/>
  <c r="C18" i="408"/>
  <c r="B18" i="408"/>
  <c r="Z17" i="408"/>
  <c r="Q17" i="408"/>
  <c r="P17" i="408" a="1"/>
  <c r="P17" i="408" s="1"/>
  <c r="C17" i="408" s="1" a="1"/>
  <c r="C17" i="408" s="1"/>
  <c r="O17" i="408"/>
  <c r="N17" i="408" a="1"/>
  <c r="N17" i="408" s="1"/>
  <c r="M17" i="408"/>
  <c r="M17" i="408" a="1"/>
  <c r="L17" i="408" a="1"/>
  <c r="L17" i="408" s="1"/>
  <c r="J17" i="408"/>
  <c r="I17" i="408"/>
  <c r="B17" i="408"/>
  <c r="Z16" i="408"/>
  <c r="Q16" i="408"/>
  <c r="P16" i="408" a="1"/>
  <c r="P16" i="408" s="1"/>
  <c r="C16" i="408" s="1" a="1"/>
  <c r="O16" i="408"/>
  <c r="N16" i="408" a="1"/>
  <c r="N16" i="408" s="1"/>
  <c r="M16" i="408"/>
  <c r="M16" i="408" a="1"/>
  <c r="L16" i="408" a="1"/>
  <c r="L16" i="408" s="1"/>
  <c r="J16" i="408"/>
  <c r="I16" i="408"/>
  <c r="C16" i="408"/>
  <c r="B16" i="408"/>
  <c r="Z15" i="408"/>
  <c r="Q15" i="408"/>
  <c r="P15" i="408" a="1"/>
  <c r="P15" i="408" s="1"/>
  <c r="C15" i="408" s="1" a="1"/>
  <c r="C15" i="408" s="1"/>
  <c r="O15" i="408"/>
  <c r="N15" i="408" a="1"/>
  <c r="N15" i="408" s="1"/>
  <c r="M15" i="408"/>
  <c r="M15" i="408" a="1"/>
  <c r="L15" i="408" a="1"/>
  <c r="L15" i="408" s="1"/>
  <c r="J15" i="408"/>
  <c r="I15" i="408"/>
  <c r="B15" i="408"/>
  <c r="Z14" i="408"/>
  <c r="Q14" i="408"/>
  <c r="P14" i="408"/>
  <c r="C14" i="408" s="1" a="1"/>
  <c r="C14" i="408" s="1"/>
  <c r="P14" i="408" a="1"/>
  <c r="O14" i="408"/>
  <c r="N14" i="408" a="1"/>
  <c r="N14" i="408" s="1"/>
  <c r="M14" i="408"/>
  <c r="M14" i="408" a="1"/>
  <c r="L14" i="408" a="1"/>
  <c r="L14" i="408" s="1"/>
  <c r="J14" i="408"/>
  <c r="I14" i="408"/>
  <c r="B14" i="408"/>
  <c r="Z13" i="408"/>
  <c r="Q13" i="408"/>
  <c r="P13" i="408"/>
  <c r="C13" i="408" s="1" a="1"/>
  <c r="C13" i="408" s="1"/>
  <c r="P13" i="408" a="1"/>
  <c r="O13" i="408"/>
  <c r="N13" i="408" a="1"/>
  <c r="N13" i="408" s="1"/>
  <c r="M13" i="408"/>
  <c r="M13" i="408" a="1"/>
  <c r="L13" i="408" a="1"/>
  <c r="L13" i="408" s="1"/>
  <c r="J13" i="408"/>
  <c r="I13" i="408"/>
  <c r="B13" i="408"/>
  <c r="Z12" i="408"/>
  <c r="Q12" i="408"/>
  <c r="P12" i="408"/>
  <c r="C12" i="408" s="1" a="1"/>
  <c r="C12" i="408" s="1"/>
  <c r="P12" i="408" a="1"/>
  <c r="O12" i="408"/>
  <c r="N12" i="408" a="1"/>
  <c r="N12" i="408" s="1"/>
  <c r="M12" i="408"/>
  <c r="M12" i="408" a="1"/>
  <c r="L12" i="408" a="1"/>
  <c r="L12" i="408" s="1"/>
  <c r="J12" i="408"/>
  <c r="I12" i="408"/>
  <c r="B12" i="408"/>
  <c r="Z11" i="408"/>
  <c r="Q11" i="408"/>
  <c r="P11" i="408"/>
  <c r="C11" i="408" s="1" a="1"/>
  <c r="C11" i="408" s="1"/>
  <c r="P11" i="408" a="1"/>
  <c r="O11" i="408"/>
  <c r="N11" i="408" a="1"/>
  <c r="N11" i="408" s="1"/>
  <c r="M11" i="408"/>
  <c r="M11" i="408" a="1"/>
  <c r="L11" i="408" a="1"/>
  <c r="L11" i="408" s="1"/>
  <c r="J11" i="408"/>
  <c r="I11" i="408"/>
  <c r="B11" i="408"/>
  <c r="Z10" i="408"/>
  <c r="Q10" i="408"/>
  <c r="P10" i="408"/>
  <c r="C10" i="408" s="1" a="1"/>
  <c r="C10" i="408" s="1"/>
  <c r="P10" i="408" a="1"/>
  <c r="O10" i="408"/>
  <c r="N10" i="408" a="1"/>
  <c r="N10" i="408" s="1"/>
  <c r="M10" i="408"/>
  <c r="M10" i="408" a="1"/>
  <c r="L10" i="408" a="1"/>
  <c r="L10" i="408" s="1"/>
  <c r="J10" i="408"/>
  <c r="I10" i="408"/>
  <c r="B10" i="408"/>
  <c r="Z9" i="408"/>
  <c r="Q9" i="408"/>
  <c r="P9" i="408"/>
  <c r="C9" i="408" s="1" a="1"/>
  <c r="C9" i="408" s="1"/>
  <c r="P9" i="408" a="1"/>
  <c r="O9" i="408"/>
  <c r="N9" i="408" a="1"/>
  <c r="N9" i="408" s="1"/>
  <c r="M9" i="408"/>
  <c r="M9" i="408" a="1"/>
  <c r="L9" i="408" a="1"/>
  <c r="L9" i="408" s="1"/>
  <c r="J9" i="408"/>
  <c r="I9" i="408"/>
  <c r="B9" i="408"/>
  <c r="Z8" i="408"/>
  <c r="Q8" i="408"/>
  <c r="P8" i="408"/>
  <c r="C8" i="408" s="1" a="1"/>
  <c r="C8" i="408" s="1"/>
  <c r="P8" i="408" a="1"/>
  <c r="O8" i="408"/>
  <c r="N8" i="408" a="1"/>
  <c r="N8" i="408" s="1"/>
  <c r="M8" i="408"/>
  <c r="M8" i="408" a="1"/>
  <c r="L8" i="408" a="1"/>
  <c r="L8" i="408" s="1"/>
  <c r="J8" i="408"/>
  <c r="I8" i="408"/>
  <c r="B8" i="408"/>
  <c r="AA7" i="408" a="1"/>
  <c r="AA7" i="408" s="1"/>
  <c r="Z7" i="408"/>
  <c r="Q7" i="408"/>
  <c r="P7" i="408"/>
  <c r="C7" i="408" s="1" a="1"/>
  <c r="C7" i="408" s="1"/>
  <c r="D7" i="408" s="1" a="1"/>
  <c r="D7" i="408" s="1"/>
  <c r="P7" i="408" a="1"/>
  <c r="O7" i="408"/>
  <c r="N7" i="408" a="1"/>
  <c r="N7" i="408" s="1"/>
  <c r="M7" i="408"/>
  <c r="M7" i="408" a="1"/>
  <c r="L7" i="408" a="1"/>
  <c r="L7" i="408" s="1"/>
  <c r="J7" i="408"/>
  <c r="I7" i="408"/>
  <c r="K7" i="408" s="1" a="1"/>
  <c r="K7" i="408" s="1"/>
  <c r="B7" i="408"/>
  <c r="X5" i="408"/>
  <c r="S27" i="408" s="1" a="1"/>
  <c r="S27" i="408" s="1"/>
  <c r="H1" i="408"/>
  <c r="A1" i="408"/>
  <c r="G37" i="407"/>
  <c r="F37" i="407"/>
  <c r="E37" i="407"/>
  <c r="Q36" i="407"/>
  <c r="Z36" i="407" s="1"/>
  <c r="B36" i="407"/>
  <c r="Q35" i="407"/>
  <c r="O35" i="407" s="1"/>
  <c r="J35" i="407"/>
  <c r="B35" i="407"/>
  <c r="Z34" i="407"/>
  <c r="Q34" i="407"/>
  <c r="O34" i="407"/>
  <c r="N34" i="407" a="1"/>
  <c r="N34" i="407" s="1"/>
  <c r="M34" i="407" a="1"/>
  <c r="M34" i="407" s="1"/>
  <c r="J34" i="407"/>
  <c r="I34" i="407"/>
  <c r="B34" i="407"/>
  <c r="Z33" i="407"/>
  <c r="Q33" i="407"/>
  <c r="O33" i="407"/>
  <c r="N33" i="407" a="1"/>
  <c r="N33" i="407" s="1"/>
  <c r="M33" i="407" a="1"/>
  <c r="M33" i="407" s="1"/>
  <c r="J33" i="407"/>
  <c r="I33" i="407"/>
  <c r="B33" i="407"/>
  <c r="Q32" i="407"/>
  <c r="O32" i="407" s="1"/>
  <c r="M32" i="407" a="1"/>
  <c r="M32" i="407" s="1"/>
  <c r="B32" i="407"/>
  <c r="Q31" i="407"/>
  <c r="O31" i="407" s="1"/>
  <c r="B31" i="407"/>
  <c r="Q30" i="407"/>
  <c r="N30" i="407" s="1" a="1"/>
  <c r="N30" i="407" s="1"/>
  <c r="B30" i="407"/>
  <c r="Q29" i="407"/>
  <c r="O29" i="407" s="1"/>
  <c r="B29" i="407"/>
  <c r="Q28" i="407"/>
  <c r="O28" i="407" s="1"/>
  <c r="B28" i="407"/>
  <c r="Z27" i="407"/>
  <c r="Q27" i="407"/>
  <c r="O27" i="407"/>
  <c r="N27" i="407" a="1"/>
  <c r="N27" i="407" s="1"/>
  <c r="M27" i="407" a="1"/>
  <c r="M27" i="407" s="1"/>
  <c r="L27" i="407" a="1"/>
  <c r="L27" i="407" s="1"/>
  <c r="J27" i="407"/>
  <c r="I27" i="407"/>
  <c r="B27" i="407"/>
  <c r="Q26" i="407"/>
  <c r="N26" i="407" s="1" a="1"/>
  <c r="N26" i="407" s="1"/>
  <c r="B26" i="407"/>
  <c r="Q25" i="407"/>
  <c r="O25" i="407" s="1"/>
  <c r="L25" i="407" a="1"/>
  <c r="L25" i="407" s="1"/>
  <c r="B25" i="407"/>
  <c r="Q24" i="407"/>
  <c r="O24" i="407" s="1"/>
  <c r="I24" i="407"/>
  <c r="B24" i="407"/>
  <c r="Z23" i="407"/>
  <c r="Q23" i="407"/>
  <c r="O23" i="407"/>
  <c r="N23" i="407" a="1"/>
  <c r="N23" i="407" s="1"/>
  <c r="M23" i="407" a="1"/>
  <c r="M23" i="407" s="1"/>
  <c r="L23" i="407" a="1"/>
  <c r="L23" i="407" s="1"/>
  <c r="J23" i="407"/>
  <c r="I23" i="407"/>
  <c r="B23" i="407"/>
  <c r="Q22" i="407"/>
  <c r="Z22" i="407" s="1"/>
  <c r="N22" i="407" a="1"/>
  <c r="N22" i="407" s="1"/>
  <c r="J22" i="407"/>
  <c r="I22" i="407"/>
  <c r="B22" i="407"/>
  <c r="Q21" i="407"/>
  <c r="L21" i="407" s="1" a="1"/>
  <c r="L21" i="407" s="1"/>
  <c r="N21" i="407" a="1"/>
  <c r="N21" i="407" s="1"/>
  <c r="I21" i="407"/>
  <c r="B21" i="407"/>
  <c r="Q20" i="407"/>
  <c r="J20" i="407" s="1"/>
  <c r="I20" i="407"/>
  <c r="B20" i="407"/>
  <c r="Q19" i="407"/>
  <c r="N19" i="407" s="1" a="1"/>
  <c r="N19" i="407" s="1"/>
  <c r="L19" i="407" a="1"/>
  <c r="L19" i="407" s="1"/>
  <c r="J19" i="407"/>
  <c r="B19" i="407"/>
  <c r="Q18" i="407"/>
  <c r="J18" i="407" s="1"/>
  <c r="B18" i="407"/>
  <c r="Q17" i="407"/>
  <c r="Z17" i="407" s="1"/>
  <c r="B17" i="407"/>
  <c r="Q16" i="407"/>
  <c r="Z16" i="407" s="1"/>
  <c r="B16" i="407"/>
  <c r="Q15" i="407"/>
  <c r="Z15" i="407" s="1"/>
  <c r="J15" i="407"/>
  <c r="B15" i="407"/>
  <c r="Q14" i="407"/>
  <c r="Z14" i="407" s="1"/>
  <c r="J14" i="407"/>
  <c r="B14" i="407"/>
  <c r="Q13" i="407"/>
  <c r="Z13" i="407" s="1"/>
  <c r="B13" i="407"/>
  <c r="Q12" i="407"/>
  <c r="Z12" i="407" s="1"/>
  <c r="B12" i="407"/>
  <c r="Q11" i="407"/>
  <c r="B11" i="407"/>
  <c r="Q10" i="407"/>
  <c r="J10" i="407" s="1"/>
  <c r="B10" i="407"/>
  <c r="Q9" i="407"/>
  <c r="B9" i="407"/>
  <c r="Q8" i="407"/>
  <c r="P8" i="407" s="1" a="1"/>
  <c r="P8" i="407" s="1"/>
  <c r="J8" i="407"/>
  <c r="B8" i="407"/>
  <c r="AA7" i="407" a="1"/>
  <c r="AA7" i="407" s="1"/>
  <c r="Q7" i="407"/>
  <c r="B7" i="407"/>
  <c r="X5" i="407"/>
  <c r="S11" i="407" s="1" a="1"/>
  <c r="S11" i="407" s="1"/>
  <c r="H1" i="407"/>
  <c r="A1" i="407"/>
  <c r="C57" i="347"/>
  <c r="B57" i="347"/>
  <c r="G37" i="406"/>
  <c r="F37" i="406"/>
  <c r="E37" i="406"/>
  <c r="Q36" i="406"/>
  <c r="Z36" i="406" s="1"/>
  <c r="J36" i="406"/>
  <c r="B36" i="406"/>
  <c r="Z35" i="406"/>
  <c r="Q35" i="406"/>
  <c r="O35" i="406" s="1"/>
  <c r="M35" i="406" a="1"/>
  <c r="M35" i="406" s="1"/>
  <c r="J35" i="406"/>
  <c r="B35" i="406"/>
  <c r="Q34" i="406"/>
  <c r="O34" i="406" s="1"/>
  <c r="B34" i="406"/>
  <c r="Z33" i="406"/>
  <c r="Q33" i="406"/>
  <c r="O33" i="406" s="1"/>
  <c r="M33" i="406" a="1"/>
  <c r="M33" i="406" s="1"/>
  <c r="B33" i="406"/>
  <c r="Z32" i="406"/>
  <c r="Q32" i="406"/>
  <c r="O32" i="406" s="1"/>
  <c r="N32" i="406" a="1"/>
  <c r="N32" i="406" s="1"/>
  <c r="M32" i="406" a="1"/>
  <c r="M32" i="406" s="1"/>
  <c r="I32" i="406"/>
  <c r="B32" i="406"/>
  <c r="Q31" i="406"/>
  <c r="N31" i="406" s="1" a="1"/>
  <c r="N31" i="406" s="1"/>
  <c r="J31" i="406"/>
  <c r="B31" i="406"/>
  <c r="Q30" i="406"/>
  <c r="O30" i="406" s="1"/>
  <c r="B30" i="406"/>
  <c r="Z29" i="406"/>
  <c r="Q29" i="406"/>
  <c r="O29" i="406" s="1"/>
  <c r="I29" i="406"/>
  <c r="B29" i="406"/>
  <c r="Q28" i="406"/>
  <c r="N28" i="406" s="1" a="1"/>
  <c r="N28" i="406" s="1"/>
  <c r="J28" i="406"/>
  <c r="I28" i="406"/>
  <c r="B28" i="406"/>
  <c r="Q27" i="406"/>
  <c r="N27" i="406" s="1" a="1"/>
  <c r="N27" i="406" s="1"/>
  <c r="O27" i="406"/>
  <c r="J27" i="406"/>
  <c r="B27" i="406"/>
  <c r="Q26" i="406"/>
  <c r="O26" i="406" s="1"/>
  <c r="B26" i="406"/>
  <c r="Z25" i="406"/>
  <c r="Q25" i="406"/>
  <c r="O25" i="406"/>
  <c r="N25" i="406" a="1"/>
  <c r="N25" i="406" s="1"/>
  <c r="M25" i="406" a="1"/>
  <c r="M25" i="406" s="1"/>
  <c r="L25" i="406" a="1"/>
  <c r="L25" i="406" s="1"/>
  <c r="J25" i="406"/>
  <c r="I25" i="406"/>
  <c r="B25" i="406"/>
  <c r="Z24" i="406"/>
  <c r="Q24" i="406"/>
  <c r="O24" i="406"/>
  <c r="N24" i="406" a="1"/>
  <c r="N24" i="406" s="1"/>
  <c r="M24" i="406" a="1"/>
  <c r="M24" i="406" s="1"/>
  <c r="L24" i="406" a="1"/>
  <c r="L24" i="406" s="1"/>
  <c r="J24" i="406"/>
  <c r="I24" i="406"/>
  <c r="B24" i="406"/>
  <c r="Z23" i="406"/>
  <c r="Q23" i="406"/>
  <c r="O23" i="406"/>
  <c r="N23" i="406" a="1"/>
  <c r="N23" i="406" s="1"/>
  <c r="M23" i="406" a="1"/>
  <c r="M23" i="406" s="1"/>
  <c r="L23" i="406" a="1"/>
  <c r="L23" i="406" s="1"/>
  <c r="J23" i="406"/>
  <c r="I23" i="406"/>
  <c r="B23" i="406"/>
  <c r="Q22" i="406"/>
  <c r="Z22" i="406" s="1"/>
  <c r="O22" i="406"/>
  <c r="N22" i="406" a="1"/>
  <c r="N22" i="406" s="1"/>
  <c r="M22" i="406" a="1"/>
  <c r="M22" i="406" s="1"/>
  <c r="L22" i="406" a="1"/>
  <c r="L22" i="406" s="1"/>
  <c r="J22" i="406"/>
  <c r="I22" i="406"/>
  <c r="B22" i="406"/>
  <c r="Z21" i="406"/>
  <c r="Q21" i="406"/>
  <c r="O21" i="406"/>
  <c r="N21" i="406" a="1"/>
  <c r="N21" i="406" s="1"/>
  <c r="M21" i="406" a="1"/>
  <c r="M21" i="406" s="1"/>
  <c r="L21" i="406" a="1"/>
  <c r="L21" i="406" s="1"/>
  <c r="J21" i="406"/>
  <c r="I21" i="406"/>
  <c r="B21" i="406"/>
  <c r="Q20" i="406"/>
  <c r="O20" i="406" s="1"/>
  <c r="B20" i="406"/>
  <c r="Z19" i="406"/>
  <c r="Q19" i="406"/>
  <c r="O19" i="406"/>
  <c r="N19" i="406" a="1"/>
  <c r="N19" i="406" s="1"/>
  <c r="M19" i="406" a="1"/>
  <c r="M19" i="406" s="1"/>
  <c r="L19" i="406" a="1"/>
  <c r="L19" i="406" s="1"/>
  <c r="J19" i="406"/>
  <c r="I19" i="406"/>
  <c r="B19" i="406"/>
  <c r="Q18" i="406"/>
  <c r="N18" i="406" s="1" a="1"/>
  <c r="N18" i="406" s="1"/>
  <c r="J18" i="406"/>
  <c r="B18" i="406"/>
  <c r="Q17" i="406"/>
  <c r="O17" i="406" s="1"/>
  <c r="B17" i="406"/>
  <c r="Q16" i="406"/>
  <c r="O16" i="406" s="1"/>
  <c r="B16" i="406"/>
  <c r="Q15" i="406"/>
  <c r="Z15" i="406" s="1"/>
  <c r="B15" i="406"/>
  <c r="Q14" i="406"/>
  <c r="O14" i="406" s="1"/>
  <c r="B14" i="406"/>
  <c r="Q13" i="406"/>
  <c r="J13" i="406" s="1"/>
  <c r="B13" i="406"/>
  <c r="Q12" i="406"/>
  <c r="Z12" i="406" s="1"/>
  <c r="B12" i="406"/>
  <c r="Q11" i="406"/>
  <c r="O11" i="406" s="1"/>
  <c r="B11" i="406"/>
  <c r="Q10" i="406"/>
  <c r="N10" i="406" s="1" a="1"/>
  <c r="N10" i="406" s="1"/>
  <c r="B10" i="406"/>
  <c r="Q9" i="406"/>
  <c r="P9" i="406" s="1" a="1"/>
  <c r="P9" i="406" s="1"/>
  <c r="C9" i="406" s="1" a="1"/>
  <c r="C9" i="406" s="1"/>
  <c r="B9" i="406"/>
  <c r="Z8" i="406"/>
  <c r="Q8" i="406"/>
  <c r="P8" i="406" a="1"/>
  <c r="P8" i="406" s="1"/>
  <c r="C8" i="406" s="1" a="1"/>
  <c r="C8" i="406" s="1"/>
  <c r="O8" i="406"/>
  <c r="N8" i="406" a="1"/>
  <c r="N8" i="406" s="1"/>
  <c r="M8" i="406"/>
  <c r="M8" i="406" a="1"/>
  <c r="L8" i="406" a="1"/>
  <c r="L8" i="406" s="1"/>
  <c r="J8" i="406"/>
  <c r="I8" i="406"/>
  <c r="B8" i="406"/>
  <c r="AA7" i="406" a="1"/>
  <c r="AA7" i="406" s="1"/>
  <c r="Z7" i="406"/>
  <c r="Q7" i="406"/>
  <c r="P7" i="406" a="1"/>
  <c r="P7" i="406" s="1"/>
  <c r="C7" i="406" s="1" a="1"/>
  <c r="C7" i="406" s="1"/>
  <c r="D7" i="406" s="1" a="1"/>
  <c r="D7" i="406" s="1"/>
  <c r="O7" i="406"/>
  <c r="N7" i="406" a="1"/>
  <c r="N7" i="406" s="1"/>
  <c r="M7" i="406"/>
  <c r="M7" i="406" a="1"/>
  <c r="L7" i="406" a="1"/>
  <c r="L7" i="406" s="1"/>
  <c r="J7" i="406"/>
  <c r="I7" i="406"/>
  <c r="B7" i="406"/>
  <c r="X5" i="406"/>
  <c r="S20" i="406" s="1" a="1"/>
  <c r="S20" i="406" s="1"/>
  <c r="H1" i="406"/>
  <c r="A1" i="406"/>
  <c r="G37" i="405"/>
  <c r="F37" i="405"/>
  <c r="E37" i="405"/>
  <c r="Q36" i="405"/>
  <c r="Z36" i="405" s="1"/>
  <c r="N36" i="405" a="1"/>
  <c r="N36" i="405" s="1"/>
  <c r="L36" i="405" a="1"/>
  <c r="L36" i="405" s="1"/>
  <c r="J36" i="405"/>
  <c r="I36" i="405"/>
  <c r="B36" i="405"/>
  <c r="Z35" i="405"/>
  <c r="Q35" i="405"/>
  <c r="O35" i="405"/>
  <c r="N35" i="405" a="1"/>
  <c r="N35" i="405" s="1"/>
  <c r="M35" i="405" a="1"/>
  <c r="M35" i="405" s="1"/>
  <c r="L35" i="405" a="1"/>
  <c r="L35" i="405" s="1"/>
  <c r="J35" i="405"/>
  <c r="I35" i="405"/>
  <c r="B35" i="405"/>
  <c r="Z34" i="405"/>
  <c r="Q34" i="405"/>
  <c r="O34" i="405"/>
  <c r="N34" i="405" a="1"/>
  <c r="N34" i="405" s="1"/>
  <c r="M34" i="405" a="1"/>
  <c r="M34" i="405" s="1"/>
  <c r="L34" i="405" a="1"/>
  <c r="L34" i="405" s="1"/>
  <c r="J34" i="405"/>
  <c r="I34" i="405"/>
  <c r="B34" i="405"/>
  <c r="Z33" i="405"/>
  <c r="Q33" i="405"/>
  <c r="O33" i="405"/>
  <c r="N33" i="405" a="1"/>
  <c r="N33" i="405" s="1"/>
  <c r="M33" i="405" a="1"/>
  <c r="M33" i="405" s="1"/>
  <c r="L33" i="405" a="1"/>
  <c r="L33" i="405" s="1"/>
  <c r="J33" i="405"/>
  <c r="I33" i="405"/>
  <c r="B33" i="405"/>
  <c r="Z32" i="405"/>
  <c r="Q32" i="405"/>
  <c r="O32" i="405"/>
  <c r="N32" i="405" a="1"/>
  <c r="N32" i="405" s="1"/>
  <c r="M32" i="405" a="1"/>
  <c r="M32" i="405" s="1"/>
  <c r="L32" i="405" a="1"/>
  <c r="L32" i="405" s="1"/>
  <c r="J32" i="405"/>
  <c r="I32" i="405"/>
  <c r="B32" i="405"/>
  <c r="Z31" i="405"/>
  <c r="Q31" i="405"/>
  <c r="O31" i="405"/>
  <c r="N31" i="405" a="1"/>
  <c r="N31" i="405" s="1"/>
  <c r="M31" i="405" a="1"/>
  <c r="M31" i="405" s="1"/>
  <c r="L31" i="405" a="1"/>
  <c r="L31" i="405" s="1"/>
  <c r="J31" i="405"/>
  <c r="I31" i="405"/>
  <c r="B31" i="405"/>
  <c r="Z30" i="405"/>
  <c r="Q30" i="405"/>
  <c r="O30" i="405"/>
  <c r="N30" i="405" a="1"/>
  <c r="N30" i="405" s="1"/>
  <c r="M30" i="405" a="1"/>
  <c r="M30" i="405" s="1"/>
  <c r="L30" i="405" a="1"/>
  <c r="L30" i="405" s="1"/>
  <c r="J30" i="405"/>
  <c r="I30" i="405"/>
  <c r="B30" i="405"/>
  <c r="Z29" i="405"/>
  <c r="Q29" i="405"/>
  <c r="O29" i="405"/>
  <c r="N29" i="405" a="1"/>
  <c r="N29" i="405" s="1"/>
  <c r="M29" i="405" a="1"/>
  <c r="M29" i="405" s="1"/>
  <c r="L29" i="405" a="1"/>
  <c r="L29" i="405" s="1"/>
  <c r="J29" i="405"/>
  <c r="I29" i="405"/>
  <c r="B29" i="405"/>
  <c r="Z28" i="405"/>
  <c r="Q28" i="405"/>
  <c r="O28" i="405"/>
  <c r="N28" i="405" a="1"/>
  <c r="N28" i="405" s="1"/>
  <c r="M28" i="405" a="1"/>
  <c r="M28" i="405" s="1"/>
  <c r="L28" i="405" a="1"/>
  <c r="L28" i="405" s="1"/>
  <c r="J28" i="405"/>
  <c r="I28" i="405"/>
  <c r="B28" i="405"/>
  <c r="Z27" i="405"/>
  <c r="Q27" i="405"/>
  <c r="O27" i="405"/>
  <c r="N27" i="405" a="1"/>
  <c r="N27" i="405" s="1"/>
  <c r="M27" i="405" a="1"/>
  <c r="M27" i="405" s="1"/>
  <c r="L27" i="405" a="1"/>
  <c r="L27" i="405" s="1"/>
  <c r="J27" i="405"/>
  <c r="I27" i="405"/>
  <c r="B27" i="405"/>
  <c r="Z26" i="405"/>
  <c r="Q26" i="405"/>
  <c r="O26" i="405"/>
  <c r="N26" i="405" a="1"/>
  <c r="N26" i="405" s="1"/>
  <c r="M26" i="405" a="1"/>
  <c r="M26" i="405" s="1"/>
  <c r="L26" i="405" a="1"/>
  <c r="L26" i="405" s="1"/>
  <c r="J26" i="405"/>
  <c r="I26" i="405"/>
  <c r="B26" i="405"/>
  <c r="Z25" i="405"/>
  <c r="Q25" i="405"/>
  <c r="O25" i="405"/>
  <c r="N25" i="405" a="1"/>
  <c r="N25" i="405" s="1"/>
  <c r="M25" i="405" a="1"/>
  <c r="M25" i="405" s="1"/>
  <c r="L25" i="405" a="1"/>
  <c r="L25" i="405" s="1"/>
  <c r="J25" i="405"/>
  <c r="I25" i="405"/>
  <c r="B25" i="405"/>
  <c r="Z24" i="405"/>
  <c r="Q24" i="405"/>
  <c r="O24" i="405"/>
  <c r="N24" i="405" a="1"/>
  <c r="N24" i="405" s="1"/>
  <c r="M24" i="405" a="1"/>
  <c r="M24" i="405" s="1"/>
  <c r="L24" i="405" a="1"/>
  <c r="L24" i="405" s="1"/>
  <c r="J24" i="405"/>
  <c r="I24" i="405"/>
  <c r="B24" i="405"/>
  <c r="Z23" i="405"/>
  <c r="Q23" i="405"/>
  <c r="O23" i="405"/>
  <c r="N23" i="405" a="1"/>
  <c r="N23" i="405" s="1"/>
  <c r="M23" i="405" a="1"/>
  <c r="M23" i="405" s="1"/>
  <c r="L23" i="405" a="1"/>
  <c r="L23" i="405" s="1"/>
  <c r="J23" i="405"/>
  <c r="I23" i="405"/>
  <c r="B23" i="405"/>
  <c r="Q22" i="405"/>
  <c r="Z22" i="405" s="1"/>
  <c r="O22" i="405"/>
  <c r="N22" i="405" a="1"/>
  <c r="N22" i="405" s="1"/>
  <c r="M22" i="405" a="1"/>
  <c r="M22" i="405" s="1"/>
  <c r="L22" i="405" a="1"/>
  <c r="L22" i="405" s="1"/>
  <c r="J22" i="405"/>
  <c r="I22" i="405"/>
  <c r="B22" i="405"/>
  <c r="Z21" i="405"/>
  <c r="Q21" i="405"/>
  <c r="O21" i="405"/>
  <c r="N21" i="405" a="1"/>
  <c r="N21" i="405" s="1"/>
  <c r="M21" i="405" a="1"/>
  <c r="M21" i="405" s="1"/>
  <c r="L21" i="405" a="1"/>
  <c r="L21" i="405" s="1"/>
  <c r="J21" i="405"/>
  <c r="I21" i="405"/>
  <c r="B21" i="405"/>
  <c r="Z20" i="405"/>
  <c r="Q20" i="405"/>
  <c r="O20" i="405"/>
  <c r="N20" i="405" a="1"/>
  <c r="N20" i="405" s="1"/>
  <c r="M20" i="405" a="1"/>
  <c r="M20" i="405" s="1"/>
  <c r="L20" i="405" a="1"/>
  <c r="L20" i="405" s="1"/>
  <c r="J20" i="405"/>
  <c r="I20" i="405"/>
  <c r="B20" i="405"/>
  <c r="Z19" i="405"/>
  <c r="Q19" i="405"/>
  <c r="O19" i="405"/>
  <c r="N19" i="405" a="1"/>
  <c r="N19" i="405" s="1"/>
  <c r="M19" i="405" a="1"/>
  <c r="M19" i="405" s="1"/>
  <c r="L19" i="405" a="1"/>
  <c r="L19" i="405" s="1"/>
  <c r="J19" i="405"/>
  <c r="I19" i="405"/>
  <c r="B19" i="405"/>
  <c r="Z18" i="405"/>
  <c r="Q18" i="405"/>
  <c r="O18" i="405"/>
  <c r="N18" i="405" a="1"/>
  <c r="N18" i="405" s="1"/>
  <c r="M18" i="405" a="1"/>
  <c r="M18" i="405" s="1"/>
  <c r="L18" i="405" a="1"/>
  <c r="L18" i="405" s="1"/>
  <c r="J18" i="405"/>
  <c r="I18" i="405"/>
  <c r="B18" i="405"/>
  <c r="Z17" i="405"/>
  <c r="Q17" i="405"/>
  <c r="O17" i="405"/>
  <c r="N17" i="405" a="1"/>
  <c r="N17" i="405" s="1"/>
  <c r="M17" i="405" a="1"/>
  <c r="M17" i="405" s="1"/>
  <c r="L17" i="405" a="1"/>
  <c r="L17" i="405" s="1"/>
  <c r="J17" i="405"/>
  <c r="I17" i="405"/>
  <c r="B17" i="405"/>
  <c r="Q16" i="405"/>
  <c r="O16" i="405" s="1"/>
  <c r="B16" i="405"/>
  <c r="Z15" i="405"/>
  <c r="Q15" i="405"/>
  <c r="O15" i="405"/>
  <c r="N15" i="405" a="1"/>
  <c r="N15" i="405" s="1"/>
  <c r="M15" i="405" a="1"/>
  <c r="M15" i="405" s="1"/>
  <c r="L15" i="405" a="1"/>
  <c r="L15" i="405" s="1"/>
  <c r="J15" i="405"/>
  <c r="I15" i="405"/>
  <c r="B15" i="405"/>
  <c r="Z14" i="405"/>
  <c r="Q14" i="405"/>
  <c r="O14" i="405"/>
  <c r="N14" i="405" a="1"/>
  <c r="N14" i="405" s="1"/>
  <c r="M14" i="405" a="1"/>
  <c r="M14" i="405" s="1"/>
  <c r="L14" i="405" a="1"/>
  <c r="L14" i="405" s="1"/>
  <c r="J14" i="405"/>
  <c r="I14" i="405"/>
  <c r="B14" i="405"/>
  <c r="Z13" i="405"/>
  <c r="Q13" i="405"/>
  <c r="O13" i="405"/>
  <c r="N13" i="405" a="1"/>
  <c r="N13" i="405" s="1"/>
  <c r="M13" i="405" a="1"/>
  <c r="M13" i="405" s="1"/>
  <c r="L13" i="405" a="1"/>
  <c r="L13" i="405" s="1"/>
  <c r="J13" i="405"/>
  <c r="I13" i="405"/>
  <c r="B13" i="405"/>
  <c r="Q12" i="405"/>
  <c r="Z12" i="405" s="1"/>
  <c r="J12" i="405"/>
  <c r="B12" i="405"/>
  <c r="Q11" i="405"/>
  <c r="P11" i="405" s="1" a="1"/>
  <c r="P11" i="405" s="1"/>
  <c r="C11" i="405" s="1" a="1"/>
  <c r="C11" i="405" s="1"/>
  <c r="B11" i="405"/>
  <c r="Z10" i="405"/>
  <c r="Q10" i="405"/>
  <c r="P10" i="405" a="1"/>
  <c r="P10" i="405" s="1"/>
  <c r="C10" i="405" s="1" a="1"/>
  <c r="C10" i="405" s="1"/>
  <c r="O10" i="405"/>
  <c r="N10" i="405" a="1"/>
  <c r="N10" i="405" s="1"/>
  <c r="M10" i="405" a="1"/>
  <c r="M10" i="405" s="1"/>
  <c r="L10" i="405" a="1"/>
  <c r="L10" i="405" s="1"/>
  <c r="J10" i="405"/>
  <c r="I10" i="405"/>
  <c r="B10" i="405"/>
  <c r="Z9" i="405"/>
  <c r="Q9" i="405"/>
  <c r="P9" i="405" a="1"/>
  <c r="P9" i="405" s="1"/>
  <c r="C9" i="405" s="1" a="1"/>
  <c r="C9" i="405" s="1"/>
  <c r="O9" i="405"/>
  <c r="N9" i="405" a="1"/>
  <c r="N9" i="405" s="1"/>
  <c r="M9" i="405" a="1"/>
  <c r="M9" i="405" s="1"/>
  <c r="L9" i="405" a="1"/>
  <c r="L9" i="405" s="1"/>
  <c r="J9" i="405"/>
  <c r="I9" i="405"/>
  <c r="B9" i="405"/>
  <c r="Z8" i="405"/>
  <c r="Q8" i="405"/>
  <c r="P8" i="405" a="1"/>
  <c r="P8" i="405" s="1"/>
  <c r="C8" i="405" s="1" a="1"/>
  <c r="C8" i="405" s="1"/>
  <c r="O8" i="405"/>
  <c r="N8" i="405" a="1"/>
  <c r="N8" i="405" s="1"/>
  <c r="M8" i="405" a="1"/>
  <c r="M8" i="405" s="1"/>
  <c r="L8" i="405" a="1"/>
  <c r="L8" i="405" s="1"/>
  <c r="J8" i="405"/>
  <c r="I8" i="405"/>
  <c r="B8" i="405"/>
  <c r="AA7" i="405"/>
  <c r="AA7" i="405" a="1"/>
  <c r="Z7" i="405"/>
  <c r="Q7" i="405"/>
  <c r="P7" i="405" a="1"/>
  <c r="P7" i="405" s="1"/>
  <c r="C7" i="405" s="1" a="1"/>
  <c r="C7" i="405" s="1"/>
  <c r="D7" i="405" s="1" a="1"/>
  <c r="D7" i="405" s="1"/>
  <c r="O7" i="405"/>
  <c r="N7" i="405" a="1"/>
  <c r="N7" i="405" s="1"/>
  <c r="M7" i="405" a="1"/>
  <c r="M7" i="405" s="1"/>
  <c r="L7" i="405" a="1"/>
  <c r="L7" i="405" s="1"/>
  <c r="J7" i="405"/>
  <c r="I7" i="405"/>
  <c r="B7" i="405"/>
  <c r="X5" i="405"/>
  <c r="S31" i="405" s="1" a="1"/>
  <c r="S31" i="405" s="1"/>
  <c r="H1" i="405"/>
  <c r="A1" i="405"/>
  <c r="G37" i="404"/>
  <c r="F37" i="404"/>
  <c r="E37" i="404"/>
  <c r="Q36" i="404"/>
  <c r="B36" i="404"/>
  <c r="Q35" i="404"/>
  <c r="N35" i="404" a="1"/>
  <c r="N35" i="404" s="1"/>
  <c r="J35" i="404"/>
  <c r="I35" i="404"/>
  <c r="B35" i="404"/>
  <c r="Q34" i="404"/>
  <c r="B34" i="404"/>
  <c r="Q33" i="404"/>
  <c r="N33" i="404" a="1"/>
  <c r="N33" i="404" s="1"/>
  <c r="J33" i="404"/>
  <c r="I33" i="404"/>
  <c r="B33" i="404"/>
  <c r="Q32" i="404"/>
  <c r="N32" i="404" a="1"/>
  <c r="N32" i="404" s="1"/>
  <c r="L32" i="404" a="1"/>
  <c r="L32" i="404" s="1"/>
  <c r="J32" i="404"/>
  <c r="I32" i="404"/>
  <c r="B32" i="404"/>
  <c r="Q31" i="404"/>
  <c r="J31" i="404" s="1"/>
  <c r="N31" i="404" a="1"/>
  <c r="N31" i="404" s="1"/>
  <c r="L31" i="404" a="1"/>
  <c r="L31" i="404" s="1"/>
  <c r="I31" i="404"/>
  <c r="B31" i="404"/>
  <c r="Q30" i="404"/>
  <c r="B30" i="404"/>
  <c r="Q29" i="404"/>
  <c r="B29" i="404"/>
  <c r="Q28" i="404"/>
  <c r="N28" i="404" a="1"/>
  <c r="N28" i="404" s="1"/>
  <c r="L28" i="404" a="1"/>
  <c r="L28" i="404" s="1"/>
  <c r="J28" i="404"/>
  <c r="I28" i="404"/>
  <c r="B28" i="404"/>
  <c r="Q27" i="404"/>
  <c r="N27" i="404" s="1" a="1"/>
  <c r="N27" i="404" s="1"/>
  <c r="O27" i="404"/>
  <c r="M27" i="404" a="1"/>
  <c r="M27" i="404" s="1"/>
  <c r="J27" i="404"/>
  <c r="B27" i="404"/>
  <c r="Z26" i="404"/>
  <c r="Q26" i="404"/>
  <c r="O26" i="404"/>
  <c r="M26" i="404" a="1"/>
  <c r="M26" i="404" s="1"/>
  <c r="J26" i="404"/>
  <c r="B26" i="404"/>
  <c r="Z25" i="404"/>
  <c r="Q25" i="404"/>
  <c r="O25" i="404"/>
  <c r="M25" i="404" a="1"/>
  <c r="M25" i="404" s="1"/>
  <c r="J25" i="404"/>
  <c r="B25" i="404"/>
  <c r="Z24" i="404"/>
  <c r="Q24" i="404"/>
  <c r="O24" i="404"/>
  <c r="M24" i="404" a="1"/>
  <c r="M24" i="404" s="1"/>
  <c r="J24" i="404"/>
  <c r="B24" i="404"/>
  <c r="Z23" i="404"/>
  <c r="Q23" i="404"/>
  <c r="O23" i="404"/>
  <c r="M23" i="404" a="1"/>
  <c r="M23" i="404" s="1"/>
  <c r="J23" i="404"/>
  <c r="B23" i="404"/>
  <c r="Z22" i="404"/>
  <c r="Q22" i="404"/>
  <c r="O22" i="404"/>
  <c r="M22" i="404" a="1"/>
  <c r="M22" i="404" s="1"/>
  <c r="J22" i="404"/>
  <c r="B22" i="404"/>
  <c r="Q21" i="404"/>
  <c r="M21" i="404" s="1" a="1"/>
  <c r="M21" i="404" s="1"/>
  <c r="B21" i="404"/>
  <c r="Q20" i="404"/>
  <c r="M20" i="404" s="1" a="1"/>
  <c r="M20" i="404" s="1"/>
  <c r="O20" i="404"/>
  <c r="J20" i="404"/>
  <c r="B20" i="404"/>
  <c r="Z19" i="404"/>
  <c r="Q19" i="404"/>
  <c r="O19" i="404"/>
  <c r="M19" i="404" a="1"/>
  <c r="M19" i="404" s="1"/>
  <c r="J19" i="404"/>
  <c r="B19" i="404"/>
  <c r="Q18" i="404"/>
  <c r="B18" i="404"/>
  <c r="Q17" i="404"/>
  <c r="O17" i="404" s="1"/>
  <c r="B17" i="404"/>
  <c r="Q16" i="404"/>
  <c r="J16" i="404" s="1"/>
  <c r="B16" i="404"/>
  <c r="Z15" i="404"/>
  <c r="Q15" i="404"/>
  <c r="O15" i="404"/>
  <c r="J15" i="404"/>
  <c r="B15" i="404"/>
  <c r="Q14" i="404"/>
  <c r="J14" i="404" s="1"/>
  <c r="B14" i="404"/>
  <c r="Z13" i="404"/>
  <c r="Q13" i="404"/>
  <c r="O13" i="404"/>
  <c r="J13" i="404"/>
  <c r="B13" i="404"/>
  <c r="Q12" i="404"/>
  <c r="J12" i="404" s="1"/>
  <c r="B12" i="404"/>
  <c r="Z11" i="404"/>
  <c r="Q11" i="404"/>
  <c r="O11" i="404"/>
  <c r="J11" i="404"/>
  <c r="B11" i="404"/>
  <c r="Q10" i="404"/>
  <c r="J10" i="404" s="1"/>
  <c r="B10" i="404"/>
  <c r="Z9" i="404"/>
  <c r="Q9" i="404"/>
  <c r="O9" i="404"/>
  <c r="J9" i="404"/>
  <c r="B9" i="404"/>
  <c r="Q8" i="404"/>
  <c r="B8" i="404"/>
  <c r="AA7" i="404" a="1"/>
  <c r="AA7" i="404" s="1"/>
  <c r="Z7" i="404"/>
  <c r="Q7" i="404"/>
  <c r="O7" i="404"/>
  <c r="B7" i="404"/>
  <c r="X5" i="404"/>
  <c r="S20" i="404" s="1" a="1"/>
  <c r="S20" i="404" s="1"/>
  <c r="H1" i="404"/>
  <c r="A1" i="404"/>
  <c r="G37" i="403"/>
  <c r="F37" i="403"/>
  <c r="E37" i="403"/>
  <c r="Q36" i="403"/>
  <c r="I36" i="403" s="1"/>
  <c r="B36" i="403"/>
  <c r="Q35" i="403"/>
  <c r="I35" i="403" s="1"/>
  <c r="B35" i="403"/>
  <c r="Q34" i="403"/>
  <c r="B34" i="403"/>
  <c r="Q33" i="403"/>
  <c r="B33" i="403"/>
  <c r="Q32" i="403"/>
  <c r="I32" i="403" s="1"/>
  <c r="B32" i="403"/>
  <c r="Q31" i="403"/>
  <c r="N31" i="403" a="1"/>
  <c r="N31" i="403" s="1"/>
  <c r="I31" i="403"/>
  <c r="B31" i="403"/>
  <c r="Q30" i="403"/>
  <c r="B30" i="403"/>
  <c r="Q29" i="403"/>
  <c r="B29" i="403"/>
  <c r="Q28" i="403"/>
  <c r="I28" i="403"/>
  <c r="B28" i="403"/>
  <c r="Q27" i="403"/>
  <c r="O27" i="403"/>
  <c r="N27" i="403" a="1"/>
  <c r="N27" i="403" s="1"/>
  <c r="M27" i="403" a="1"/>
  <c r="M27" i="403" s="1"/>
  <c r="J27" i="403"/>
  <c r="I27" i="403"/>
  <c r="B27" i="403"/>
  <c r="Q26" i="403"/>
  <c r="N26" i="403" s="1" a="1"/>
  <c r="N26" i="403" s="1"/>
  <c r="B26" i="403"/>
  <c r="Q25" i="403"/>
  <c r="O25" i="403" s="1"/>
  <c r="B25" i="403"/>
  <c r="Q24" i="403"/>
  <c r="N24" i="403" s="1" a="1"/>
  <c r="N24" i="403" s="1"/>
  <c r="B24" i="403"/>
  <c r="Q23" i="403"/>
  <c r="Z23" i="403" s="1"/>
  <c r="O23" i="403"/>
  <c r="N23" i="403" a="1"/>
  <c r="N23" i="403" s="1"/>
  <c r="I23" i="403"/>
  <c r="B23" i="403"/>
  <c r="Q22" i="403"/>
  <c r="Z22" i="403" s="1"/>
  <c r="O22" i="403"/>
  <c r="N22" i="403" a="1"/>
  <c r="N22" i="403" s="1"/>
  <c r="M22" i="403" a="1"/>
  <c r="M22" i="403" s="1"/>
  <c r="L22" i="403" a="1"/>
  <c r="L22" i="403" s="1"/>
  <c r="J22" i="403"/>
  <c r="I22" i="403"/>
  <c r="B22" i="403"/>
  <c r="Z21" i="403"/>
  <c r="Q21" i="403"/>
  <c r="O21" i="403"/>
  <c r="N21" i="403" a="1"/>
  <c r="N21" i="403" s="1"/>
  <c r="M21" i="403" a="1"/>
  <c r="M21" i="403" s="1"/>
  <c r="L21" i="403" a="1"/>
  <c r="L21" i="403" s="1"/>
  <c r="J21" i="403"/>
  <c r="I21" i="403"/>
  <c r="B21" i="403"/>
  <c r="Z20" i="403"/>
  <c r="Q20" i="403"/>
  <c r="O20" i="403"/>
  <c r="N20" i="403" a="1"/>
  <c r="N20" i="403" s="1"/>
  <c r="M20" i="403" a="1"/>
  <c r="M20" i="403" s="1"/>
  <c r="L20" i="403" a="1"/>
  <c r="L20" i="403" s="1"/>
  <c r="J20" i="403"/>
  <c r="I20" i="403"/>
  <c r="B20" i="403"/>
  <c r="Q19" i="403"/>
  <c r="N19" i="403" s="1" a="1"/>
  <c r="N19" i="403" s="1"/>
  <c r="J19" i="403"/>
  <c r="B19" i="403"/>
  <c r="Q18" i="403"/>
  <c r="O18" i="403" s="1"/>
  <c r="B18" i="403"/>
  <c r="Q17" i="403"/>
  <c r="O17" i="403" s="1"/>
  <c r="B17" i="403"/>
  <c r="Z16" i="403"/>
  <c r="Q16" i="403"/>
  <c r="O16" i="403"/>
  <c r="N16" i="403" a="1"/>
  <c r="N16" i="403" s="1"/>
  <c r="M16" i="403" a="1"/>
  <c r="M16" i="403" s="1"/>
  <c r="L16" i="403" a="1"/>
  <c r="L16" i="403" s="1"/>
  <c r="J16" i="403"/>
  <c r="I16" i="403"/>
  <c r="B16" i="403"/>
  <c r="Q15" i="403"/>
  <c r="Z15" i="403" s="1"/>
  <c r="N15" i="403" a="1"/>
  <c r="N15" i="403" s="1"/>
  <c r="J15" i="403"/>
  <c r="B15" i="403"/>
  <c r="Q14" i="403"/>
  <c r="O14" i="403" s="1"/>
  <c r="B14" i="403"/>
  <c r="Q13" i="403"/>
  <c r="O13" i="403" s="1"/>
  <c r="B13" i="403"/>
  <c r="Z12" i="403"/>
  <c r="Q12" i="403"/>
  <c r="O12" i="403"/>
  <c r="N12" i="403" a="1"/>
  <c r="N12" i="403" s="1"/>
  <c r="M12" i="403"/>
  <c r="M12" i="403" a="1"/>
  <c r="L12" i="403" a="1"/>
  <c r="L12" i="403" s="1"/>
  <c r="J12" i="403"/>
  <c r="I12" i="403"/>
  <c r="B12" i="403"/>
  <c r="Q11" i="403"/>
  <c r="B11" i="403"/>
  <c r="Z10" i="403"/>
  <c r="Q10" i="403"/>
  <c r="N10" i="403" s="1" a="1"/>
  <c r="N10" i="403" s="1"/>
  <c r="O10" i="403"/>
  <c r="L10" i="403" a="1"/>
  <c r="L10" i="403" s="1"/>
  <c r="J10" i="403"/>
  <c r="I10" i="403"/>
  <c r="B10" i="403"/>
  <c r="Z9" i="403"/>
  <c r="Q9" i="403"/>
  <c r="O9" i="403" s="1"/>
  <c r="N9" i="403" a="1"/>
  <c r="N9" i="403" s="1"/>
  <c r="I9" i="403"/>
  <c r="B9" i="403"/>
  <c r="Q8" i="403"/>
  <c r="B8" i="403"/>
  <c r="AA7" i="403" a="1"/>
  <c r="AA7" i="403" s="1"/>
  <c r="Z7" i="403"/>
  <c r="Q7" i="403"/>
  <c r="P7" i="403" a="1"/>
  <c r="P7" i="403" s="1"/>
  <c r="C7" i="403" s="1" a="1"/>
  <c r="C7" i="403" s="1"/>
  <c r="O7" i="403"/>
  <c r="N7" i="403" a="1"/>
  <c r="N7" i="403" s="1"/>
  <c r="M7" i="403"/>
  <c r="M7" i="403" a="1"/>
  <c r="L7" i="403" a="1"/>
  <c r="L7" i="403" s="1"/>
  <c r="J7" i="403"/>
  <c r="I7" i="403"/>
  <c r="D7" i="403" a="1"/>
  <c r="D7" i="403" s="1"/>
  <c r="B7" i="403"/>
  <c r="X5" i="403"/>
  <c r="S34" i="403" s="1" a="1"/>
  <c r="S34" i="403" s="1"/>
  <c r="H1" i="403"/>
  <c r="A1" i="403"/>
  <c r="G37" i="402"/>
  <c r="F37" i="402"/>
  <c r="E37" i="402"/>
  <c r="Q36" i="402"/>
  <c r="Z36" i="402" s="1"/>
  <c r="I36" i="402"/>
  <c r="B36" i="402"/>
  <c r="Z35" i="402"/>
  <c r="Q35" i="402"/>
  <c r="O35" i="402"/>
  <c r="N35" i="402" a="1"/>
  <c r="N35" i="402" s="1"/>
  <c r="M35" i="402" a="1"/>
  <c r="M35" i="402" s="1"/>
  <c r="L35" i="402" a="1"/>
  <c r="L35" i="402" s="1"/>
  <c r="J35" i="402"/>
  <c r="I35" i="402"/>
  <c r="B35" i="402"/>
  <c r="Z34" i="402"/>
  <c r="Q34" i="402"/>
  <c r="O34" i="402"/>
  <c r="N34" i="402" a="1"/>
  <c r="N34" i="402" s="1"/>
  <c r="M34" i="402" a="1"/>
  <c r="M34" i="402" s="1"/>
  <c r="J34" i="402"/>
  <c r="I34" i="402"/>
  <c r="B34" i="402"/>
  <c r="Q33" i="402"/>
  <c r="O33" i="402" s="1"/>
  <c r="L33" i="402" a="1"/>
  <c r="L33" i="402" s="1"/>
  <c r="B33" i="402"/>
  <c r="Z32" i="402"/>
  <c r="Q32" i="402"/>
  <c r="O32" i="402" s="1"/>
  <c r="I32" i="402"/>
  <c r="B32" i="402"/>
  <c r="Q31" i="402"/>
  <c r="Z31" i="402" s="1"/>
  <c r="I31" i="402"/>
  <c r="B31" i="402"/>
  <c r="Q30" i="402"/>
  <c r="N30" i="402" s="1" a="1"/>
  <c r="N30" i="402" s="1"/>
  <c r="B30" i="402"/>
  <c r="Q29" i="402"/>
  <c r="O29" i="402" s="1"/>
  <c r="B29" i="402"/>
  <c r="Z28" i="402"/>
  <c r="Q28" i="402"/>
  <c r="O28" i="402" s="1"/>
  <c r="N28" i="402" a="1"/>
  <c r="N28" i="402" s="1"/>
  <c r="M28" i="402" a="1"/>
  <c r="M28" i="402" s="1"/>
  <c r="J28" i="402"/>
  <c r="I28" i="402"/>
  <c r="B28" i="402"/>
  <c r="Z27" i="402"/>
  <c r="Q27" i="402"/>
  <c r="O27" i="402"/>
  <c r="N27" i="402" a="1"/>
  <c r="N27" i="402" s="1"/>
  <c r="M27" i="402" a="1"/>
  <c r="M27" i="402" s="1"/>
  <c r="J27" i="402"/>
  <c r="I27" i="402"/>
  <c r="B27" i="402"/>
  <c r="Q26" i="402"/>
  <c r="N26" i="402" s="1" a="1"/>
  <c r="N26" i="402" s="1"/>
  <c r="O26" i="402"/>
  <c r="J26" i="402"/>
  <c r="B26" i="402"/>
  <c r="Q25" i="402"/>
  <c r="O25" i="402" s="1"/>
  <c r="B25" i="402"/>
  <c r="Z24" i="402"/>
  <c r="Q24" i="402"/>
  <c r="O24" i="402" s="1"/>
  <c r="N24" i="402" a="1"/>
  <c r="N24" i="402" s="1"/>
  <c r="M24" i="402" a="1"/>
  <c r="M24" i="402" s="1"/>
  <c r="I24" i="402"/>
  <c r="B24" i="402"/>
  <c r="Q23" i="402"/>
  <c r="N23" i="402" s="1" a="1"/>
  <c r="N23" i="402" s="1"/>
  <c r="O23" i="402"/>
  <c r="J23" i="402"/>
  <c r="B23" i="402"/>
  <c r="Q22" i="402"/>
  <c r="Z22" i="402" s="1"/>
  <c r="O22" i="402"/>
  <c r="B22" i="402"/>
  <c r="Q21" i="402"/>
  <c r="O21" i="402" s="1"/>
  <c r="B21" i="402"/>
  <c r="Q20" i="402"/>
  <c r="O20" i="402" s="1"/>
  <c r="B20" i="402"/>
  <c r="Q19" i="402"/>
  <c r="Z19" i="402" s="1"/>
  <c r="B19" i="402"/>
  <c r="Q18" i="402"/>
  <c r="N18" i="402" s="1" a="1"/>
  <c r="N18" i="402" s="1"/>
  <c r="B18" i="402"/>
  <c r="Q17" i="402"/>
  <c r="O17" i="402" s="1"/>
  <c r="B17" i="402"/>
  <c r="Q16" i="402"/>
  <c r="Z16" i="402" s="1"/>
  <c r="N16" i="402" a="1"/>
  <c r="N16" i="402" s="1"/>
  <c r="J16" i="402"/>
  <c r="I16" i="402"/>
  <c r="B16" i="402"/>
  <c r="Q15" i="402"/>
  <c r="Z15" i="402" s="1"/>
  <c r="B15" i="402"/>
  <c r="Q14" i="402"/>
  <c r="N14" i="402" s="1" a="1"/>
  <c r="N14" i="402" s="1"/>
  <c r="B14" i="402"/>
  <c r="Q13" i="402"/>
  <c r="O13" i="402" s="1"/>
  <c r="B13" i="402"/>
  <c r="Q12" i="402"/>
  <c r="O12" i="402" s="1"/>
  <c r="B12" i="402"/>
  <c r="Q11" i="402"/>
  <c r="J11" i="402"/>
  <c r="B11" i="402"/>
  <c r="Q10" i="402"/>
  <c r="Z10" i="402" s="1"/>
  <c r="B10" i="402"/>
  <c r="Q9" i="402"/>
  <c r="Z9" i="402" s="1"/>
  <c r="I9" i="402"/>
  <c r="B9" i="402"/>
  <c r="Q8" i="402"/>
  <c r="B8" i="402"/>
  <c r="AA7" i="402"/>
  <c r="AA7" i="402" a="1"/>
  <c r="Q7" i="402"/>
  <c r="O7" i="402" s="1"/>
  <c r="B7" i="402"/>
  <c r="X5" i="402"/>
  <c r="S23" i="402" s="1" a="1"/>
  <c r="S23" i="402" s="1"/>
  <c r="H1" i="402"/>
  <c r="A1" i="402"/>
  <c r="G37" i="401"/>
  <c r="F37" i="401"/>
  <c r="E37" i="401"/>
  <c r="Q36" i="401"/>
  <c r="Z36" i="401" s="1"/>
  <c r="I36" i="401"/>
  <c r="B36" i="401"/>
  <c r="Z35" i="401"/>
  <c r="Q35" i="401"/>
  <c r="O35" i="401" s="1"/>
  <c r="B35" i="401"/>
  <c r="Q34" i="401"/>
  <c r="O34" i="401" s="1"/>
  <c r="B34" i="401"/>
  <c r="Z33" i="401"/>
  <c r="Q33" i="401"/>
  <c r="O33" i="401" s="1"/>
  <c r="N33" i="401" a="1"/>
  <c r="N33" i="401" s="1"/>
  <c r="I33" i="401"/>
  <c r="B33" i="401"/>
  <c r="Q32" i="401"/>
  <c r="O32" i="401" s="1"/>
  <c r="B32" i="401"/>
  <c r="Q31" i="401"/>
  <c r="N31" i="401" s="1" a="1"/>
  <c r="N31" i="401" s="1"/>
  <c r="B31" i="401"/>
  <c r="Q30" i="401"/>
  <c r="O30" i="401" s="1"/>
  <c r="B30" i="401"/>
  <c r="Q29" i="401"/>
  <c r="O29" i="401" s="1"/>
  <c r="M29" i="401" a="1"/>
  <c r="M29" i="401" s="1"/>
  <c r="B29" i="401"/>
  <c r="Q28" i="401"/>
  <c r="O28" i="401" s="1"/>
  <c r="B28" i="401"/>
  <c r="Q27" i="401"/>
  <c r="N27" i="401" s="1" a="1"/>
  <c r="N27" i="401" s="1"/>
  <c r="O27" i="401"/>
  <c r="B27" i="401"/>
  <c r="Q26" i="401"/>
  <c r="O26" i="401" s="1"/>
  <c r="B26" i="401"/>
  <c r="Z25" i="401"/>
  <c r="Q25" i="401"/>
  <c r="N25" i="401" s="1" a="1"/>
  <c r="N25" i="401" s="1"/>
  <c r="M25" i="401" a="1"/>
  <c r="M25" i="401" s="1"/>
  <c r="J25" i="401"/>
  <c r="I25" i="401"/>
  <c r="B25" i="401"/>
  <c r="Z24" i="401"/>
  <c r="Q24" i="401"/>
  <c r="N24" i="401" s="1" a="1"/>
  <c r="N24" i="401" s="1"/>
  <c r="M24" i="401" a="1"/>
  <c r="M24" i="401" s="1"/>
  <c r="B24" i="401"/>
  <c r="Q23" i="401"/>
  <c r="O23" i="401" s="1"/>
  <c r="B23" i="401"/>
  <c r="Z22" i="401"/>
  <c r="Q22" i="401"/>
  <c r="O22" i="401"/>
  <c r="M22" i="401" a="1"/>
  <c r="M22" i="401" s="1"/>
  <c r="J22" i="401"/>
  <c r="B22" i="401"/>
  <c r="Q21" i="401"/>
  <c r="M21" i="401" s="1" a="1"/>
  <c r="M21" i="401" s="1"/>
  <c r="B21" i="401"/>
  <c r="Z20" i="401"/>
  <c r="Q20" i="401"/>
  <c r="O20" i="401"/>
  <c r="M20" i="401" a="1"/>
  <c r="M20" i="401" s="1"/>
  <c r="J20" i="401"/>
  <c r="B20" i="401"/>
  <c r="Q19" i="401"/>
  <c r="Z19" i="401" s="1"/>
  <c r="B19" i="401"/>
  <c r="Q18" i="401"/>
  <c r="Z18" i="401" s="1"/>
  <c r="B18" i="401"/>
  <c r="Q17" i="401"/>
  <c r="N17" i="401" s="1" a="1"/>
  <c r="N17" i="401" s="1"/>
  <c r="B17" i="401"/>
  <c r="Q16" i="401"/>
  <c r="N16" i="401" s="1" a="1"/>
  <c r="N16" i="401" s="1"/>
  <c r="B16" i="401"/>
  <c r="Q15" i="401"/>
  <c r="J15" i="401" s="1"/>
  <c r="B15" i="401"/>
  <c r="Q14" i="401"/>
  <c r="O14" i="401" s="1"/>
  <c r="B14" i="401"/>
  <c r="Q13" i="401"/>
  <c r="O13" i="401" s="1"/>
  <c r="B13" i="401"/>
  <c r="Z12" i="401"/>
  <c r="Q12" i="401"/>
  <c r="O12" i="401"/>
  <c r="N12" i="401" a="1"/>
  <c r="N12" i="401" s="1"/>
  <c r="M12" i="401" a="1"/>
  <c r="M12" i="401" s="1"/>
  <c r="L12" i="401" a="1"/>
  <c r="L12" i="401" s="1"/>
  <c r="J12" i="401"/>
  <c r="I12" i="401"/>
  <c r="B12" i="401"/>
  <c r="Z11" i="401"/>
  <c r="Q11" i="401"/>
  <c r="O11" i="401"/>
  <c r="N11" i="401" a="1"/>
  <c r="N11" i="401" s="1"/>
  <c r="M11" i="401" a="1"/>
  <c r="M11" i="401" s="1"/>
  <c r="L11" i="401" a="1"/>
  <c r="L11" i="401" s="1"/>
  <c r="J11" i="401"/>
  <c r="I11" i="401"/>
  <c r="B11" i="401"/>
  <c r="Q10" i="401"/>
  <c r="B10" i="401"/>
  <c r="Q9" i="401"/>
  <c r="Z9" i="401" s="1"/>
  <c r="B9" i="401"/>
  <c r="Q8" i="401"/>
  <c r="M8" i="401" a="1"/>
  <c r="M8" i="401" s="1"/>
  <c r="B8" i="401"/>
  <c r="AA7" i="401" a="1"/>
  <c r="AA7" i="401" s="1"/>
  <c r="Q7" i="401"/>
  <c r="B7" i="401"/>
  <c r="X5" i="401"/>
  <c r="S30" i="401" s="1" a="1"/>
  <c r="S30" i="401" s="1"/>
  <c r="H1" i="401"/>
  <c r="A1" i="401"/>
  <c r="G37" i="400"/>
  <c r="F37" i="400"/>
  <c r="E37" i="400"/>
  <c r="Q36" i="400"/>
  <c r="Z36" i="400" s="1"/>
  <c r="I36" i="400"/>
  <c r="B36" i="400"/>
  <c r="Z35" i="400"/>
  <c r="Q35" i="400"/>
  <c r="O35" i="400"/>
  <c r="N35" i="400" a="1"/>
  <c r="N35" i="400" s="1"/>
  <c r="M35" i="400" a="1"/>
  <c r="M35" i="400" s="1"/>
  <c r="L35" i="400" a="1"/>
  <c r="L35" i="400" s="1"/>
  <c r="J35" i="400"/>
  <c r="I35" i="400"/>
  <c r="B35" i="400"/>
  <c r="Q34" i="400"/>
  <c r="O34" i="400" s="1"/>
  <c r="B34" i="400"/>
  <c r="Q33" i="400"/>
  <c r="O33" i="400" s="1"/>
  <c r="M33" i="400" a="1"/>
  <c r="M33" i="400" s="1"/>
  <c r="I33" i="400"/>
  <c r="B33" i="400"/>
  <c r="Q32" i="400"/>
  <c r="O32" i="400" s="1"/>
  <c r="B32" i="400"/>
  <c r="Q31" i="400"/>
  <c r="N31" i="400" s="1" a="1"/>
  <c r="N31" i="400" s="1"/>
  <c r="B31" i="400"/>
  <c r="Q30" i="400"/>
  <c r="O30" i="400" s="1"/>
  <c r="B30" i="400"/>
  <c r="Q29" i="400"/>
  <c r="O29" i="400" s="1"/>
  <c r="M29" i="400" a="1"/>
  <c r="M29" i="400" s="1"/>
  <c r="B29" i="400"/>
  <c r="Q28" i="400"/>
  <c r="O28" i="400" s="1"/>
  <c r="B28" i="400"/>
  <c r="Q27" i="400"/>
  <c r="N27" i="400" s="1" a="1"/>
  <c r="N27" i="400" s="1"/>
  <c r="B27" i="400"/>
  <c r="Q26" i="400"/>
  <c r="O26" i="400" s="1"/>
  <c r="B26" i="400"/>
  <c r="Q25" i="400"/>
  <c r="O25" i="400" s="1"/>
  <c r="M25" i="400" a="1"/>
  <c r="M25" i="400" s="1"/>
  <c r="B25" i="400"/>
  <c r="Q24" i="400"/>
  <c r="O24" i="400" s="1"/>
  <c r="B24" i="400"/>
  <c r="Q23" i="400"/>
  <c r="N23" i="400" s="1" a="1"/>
  <c r="N23" i="400" s="1"/>
  <c r="O23" i="400"/>
  <c r="B23" i="400"/>
  <c r="Q22" i="400"/>
  <c r="Z22" i="400" s="1"/>
  <c r="O22" i="400"/>
  <c r="B22" i="400"/>
  <c r="Q21" i="400"/>
  <c r="O21" i="400" s="1"/>
  <c r="B21" i="400"/>
  <c r="Q20" i="400"/>
  <c r="Z20" i="400" s="1"/>
  <c r="N20" i="400" a="1"/>
  <c r="N20" i="400" s="1"/>
  <c r="J20" i="400"/>
  <c r="B20" i="400"/>
  <c r="Q19" i="400"/>
  <c r="Z19" i="400" s="1"/>
  <c r="J19" i="400"/>
  <c r="I19" i="400"/>
  <c r="B19" i="400"/>
  <c r="Z18" i="400"/>
  <c r="Q18" i="400"/>
  <c r="O18" i="400"/>
  <c r="N18" i="400" a="1"/>
  <c r="N18" i="400" s="1"/>
  <c r="M18" i="400" a="1"/>
  <c r="M18" i="400" s="1"/>
  <c r="L18" i="400" a="1"/>
  <c r="L18" i="400" s="1"/>
  <c r="J18" i="400"/>
  <c r="I18" i="400"/>
  <c r="B18" i="400"/>
  <c r="Q17" i="400"/>
  <c r="Z17" i="400" s="1"/>
  <c r="B17" i="400"/>
  <c r="Q16" i="400"/>
  <c r="B16" i="400"/>
  <c r="Q15" i="400"/>
  <c r="M15" i="400" s="1" a="1"/>
  <c r="M15" i="400" s="1"/>
  <c r="B15" i="400"/>
  <c r="Q14" i="400"/>
  <c r="N14" i="400" s="1" a="1"/>
  <c r="N14" i="400" s="1"/>
  <c r="B14" i="400"/>
  <c r="Z13" i="400"/>
  <c r="Q13" i="400"/>
  <c r="O13" i="400"/>
  <c r="N13" i="400" a="1"/>
  <c r="N13" i="400" s="1"/>
  <c r="M13" i="400" a="1"/>
  <c r="M13" i="400" s="1"/>
  <c r="J13" i="400"/>
  <c r="I13" i="400"/>
  <c r="B13" i="400"/>
  <c r="Q12" i="400"/>
  <c r="B12" i="400"/>
  <c r="Q11" i="400"/>
  <c r="B11" i="400"/>
  <c r="Q10" i="400"/>
  <c r="B10" i="400"/>
  <c r="Q9" i="400"/>
  <c r="B9" i="400"/>
  <c r="Q8" i="400"/>
  <c r="B8" i="400"/>
  <c r="AA7" i="400" a="1"/>
  <c r="AA7" i="400" s="1"/>
  <c r="Q7" i="400"/>
  <c r="P7" i="400" s="1" a="1"/>
  <c r="P7" i="400" s="1"/>
  <c r="C7" i="400" s="1" a="1"/>
  <c r="C7" i="400" s="1"/>
  <c r="D7" i="400" s="1" a="1"/>
  <c r="D7" i="400" s="1"/>
  <c r="B7" i="400"/>
  <c r="X5" i="400"/>
  <c r="S14" i="400" s="1" a="1"/>
  <c r="S14" i="400" s="1"/>
  <c r="H1" i="400"/>
  <c r="A1" i="400"/>
  <c r="G37" i="399"/>
  <c r="F37" i="399"/>
  <c r="E37" i="399"/>
  <c r="Q36" i="399"/>
  <c r="Z36" i="399" s="1"/>
  <c r="N36" i="399" a="1"/>
  <c r="N36" i="399" s="1"/>
  <c r="L36" i="399" a="1"/>
  <c r="L36" i="399" s="1"/>
  <c r="J36" i="399"/>
  <c r="I36" i="399"/>
  <c r="B36" i="399"/>
  <c r="Z35" i="399"/>
  <c r="Q35" i="399"/>
  <c r="O35" i="399" s="1"/>
  <c r="I35" i="399"/>
  <c r="B35" i="399"/>
  <c r="Z34" i="399"/>
  <c r="Q34" i="399"/>
  <c r="O34" i="399"/>
  <c r="N34" i="399" a="1"/>
  <c r="N34" i="399" s="1"/>
  <c r="M34" i="399" a="1"/>
  <c r="M34" i="399" s="1"/>
  <c r="J34" i="399"/>
  <c r="I34" i="399"/>
  <c r="B34" i="399"/>
  <c r="Z33" i="399"/>
  <c r="Q33" i="399"/>
  <c r="O33" i="399"/>
  <c r="N33" i="399" a="1"/>
  <c r="N33" i="399" s="1"/>
  <c r="M33" i="399" a="1"/>
  <c r="M33" i="399" s="1"/>
  <c r="L33" i="399" a="1"/>
  <c r="L33" i="399" s="1"/>
  <c r="J33" i="399"/>
  <c r="I33" i="399"/>
  <c r="B33" i="399"/>
  <c r="Q32" i="399"/>
  <c r="Z32" i="399" s="1"/>
  <c r="J32" i="399"/>
  <c r="B32" i="399"/>
  <c r="Q31" i="399"/>
  <c r="N31" i="399" s="1" a="1"/>
  <c r="N31" i="399" s="1"/>
  <c r="B31" i="399"/>
  <c r="Z30" i="399"/>
  <c r="Q30" i="399"/>
  <c r="O30" i="399"/>
  <c r="N30" i="399" a="1"/>
  <c r="N30" i="399" s="1"/>
  <c r="M30" i="399" a="1"/>
  <c r="M30" i="399" s="1"/>
  <c r="L30" i="399" a="1"/>
  <c r="L30" i="399" s="1"/>
  <c r="J30" i="399"/>
  <c r="I30" i="399"/>
  <c r="B30" i="399"/>
  <c r="Z29" i="399"/>
  <c r="Q29" i="399"/>
  <c r="O29" i="399" s="1"/>
  <c r="M29" i="399" a="1"/>
  <c r="M29" i="399" s="1"/>
  <c r="I29" i="399"/>
  <c r="B29" i="399"/>
  <c r="Q28" i="399"/>
  <c r="N28" i="399" s="1" a="1"/>
  <c r="N28" i="399" s="1"/>
  <c r="O28" i="399"/>
  <c r="J28" i="399"/>
  <c r="I28" i="399"/>
  <c r="B28" i="399"/>
  <c r="Q27" i="399"/>
  <c r="N27" i="399" s="1" a="1"/>
  <c r="N27" i="399" s="1"/>
  <c r="O27" i="399"/>
  <c r="B27" i="399"/>
  <c r="Q26" i="399"/>
  <c r="O26" i="399" s="1"/>
  <c r="B26" i="399"/>
  <c r="Z25" i="399"/>
  <c r="Q25" i="399"/>
  <c r="O25" i="399" s="1"/>
  <c r="N25" i="399" a="1"/>
  <c r="N25" i="399" s="1"/>
  <c r="M25" i="399" a="1"/>
  <c r="M25" i="399" s="1"/>
  <c r="I25" i="399"/>
  <c r="B25" i="399"/>
  <c r="Q24" i="399"/>
  <c r="N24" i="399" s="1" a="1"/>
  <c r="N24" i="399" s="1"/>
  <c r="O24" i="399"/>
  <c r="B24" i="399"/>
  <c r="Q23" i="399"/>
  <c r="N23" i="399" s="1" a="1"/>
  <c r="N23" i="399" s="1"/>
  <c r="B23" i="399"/>
  <c r="Q22" i="399"/>
  <c r="Z22" i="399" s="1"/>
  <c r="O22" i="399"/>
  <c r="B22" i="399"/>
  <c r="Q21" i="399"/>
  <c r="O21" i="399" s="1"/>
  <c r="B21" i="399"/>
  <c r="Q20" i="399"/>
  <c r="O20" i="399" s="1"/>
  <c r="B20" i="399"/>
  <c r="Q19" i="399"/>
  <c r="O19" i="399" s="1"/>
  <c r="B19" i="399"/>
  <c r="Q18" i="399"/>
  <c r="O18" i="399" s="1"/>
  <c r="B18" i="399"/>
  <c r="Z17" i="399"/>
  <c r="Q17" i="399"/>
  <c r="O17" i="399" s="1"/>
  <c r="N17" i="399" a="1"/>
  <c r="N17" i="399" s="1"/>
  <c r="M17" i="399" a="1"/>
  <c r="M17" i="399" s="1"/>
  <c r="J17" i="399"/>
  <c r="B17" i="399"/>
  <c r="Q16" i="399"/>
  <c r="M16" i="399" s="1" a="1"/>
  <c r="M16" i="399" s="1"/>
  <c r="B16" i="399"/>
  <c r="Q15" i="399"/>
  <c r="Z15" i="399" s="1"/>
  <c r="B15" i="399"/>
  <c r="Q14" i="399"/>
  <c r="O14" i="399" s="1"/>
  <c r="B14" i="399"/>
  <c r="Q13" i="399"/>
  <c r="Z13" i="399" s="1"/>
  <c r="B13" i="399"/>
  <c r="Q12" i="399"/>
  <c r="M12" i="399" s="1" a="1"/>
  <c r="M12" i="399" s="1"/>
  <c r="B12" i="399"/>
  <c r="Z11" i="399"/>
  <c r="Q11" i="399"/>
  <c r="O11" i="399" s="1"/>
  <c r="B11" i="399"/>
  <c r="Q10" i="399"/>
  <c r="O10" i="399" s="1"/>
  <c r="B10" i="399"/>
  <c r="Q9" i="399"/>
  <c r="B9" i="399"/>
  <c r="Q8" i="399"/>
  <c r="P8" i="399" s="1" a="1"/>
  <c r="P8" i="399" s="1"/>
  <c r="B8" i="399"/>
  <c r="AA7" i="399" a="1"/>
  <c r="AA7" i="399" s="1"/>
  <c r="Z7" i="399"/>
  <c r="Q7" i="399"/>
  <c r="O7" i="399"/>
  <c r="B7" i="399"/>
  <c r="X5" i="399"/>
  <c r="S23" i="399" s="1" a="1"/>
  <c r="S23" i="399" s="1"/>
  <c r="H1" i="399"/>
  <c r="A1" i="399"/>
  <c r="G37" i="398"/>
  <c r="F37" i="398"/>
  <c r="E37" i="398"/>
  <c r="Q36" i="398"/>
  <c r="Z36" i="398" s="1"/>
  <c r="N36" i="398" a="1"/>
  <c r="N36" i="398" s="1"/>
  <c r="L36" i="398" a="1"/>
  <c r="L36" i="398" s="1"/>
  <c r="J36" i="398"/>
  <c r="I36" i="398"/>
  <c r="B36" i="398"/>
  <c r="Q35" i="398"/>
  <c r="O35" i="398" s="1"/>
  <c r="B35" i="398"/>
  <c r="Q34" i="398"/>
  <c r="O34" i="398" s="1"/>
  <c r="B34" i="398"/>
  <c r="Q33" i="398"/>
  <c r="O33" i="398" s="1"/>
  <c r="N33" i="398" a="1"/>
  <c r="N33" i="398" s="1"/>
  <c r="M33" i="398" a="1"/>
  <c r="M33" i="398" s="1"/>
  <c r="I33" i="398"/>
  <c r="B33" i="398"/>
  <c r="Q32" i="398"/>
  <c r="O32" i="398" s="1"/>
  <c r="J32" i="398"/>
  <c r="B32" i="398"/>
  <c r="Q31" i="398"/>
  <c r="N31" i="398" s="1" a="1"/>
  <c r="N31" i="398" s="1"/>
  <c r="B31" i="398"/>
  <c r="Q30" i="398"/>
  <c r="O30" i="398" s="1"/>
  <c r="B30" i="398"/>
  <c r="Q29" i="398"/>
  <c r="O29" i="398" s="1"/>
  <c r="M29" i="398" a="1"/>
  <c r="M29" i="398" s="1"/>
  <c r="B29" i="398"/>
  <c r="Q28" i="398"/>
  <c r="O28" i="398" s="1"/>
  <c r="B28" i="398"/>
  <c r="Q27" i="398"/>
  <c r="N27" i="398" s="1" a="1"/>
  <c r="N27" i="398" s="1"/>
  <c r="B27" i="398"/>
  <c r="Q26" i="398"/>
  <c r="O26" i="398" s="1"/>
  <c r="B26" i="398"/>
  <c r="Q25" i="398"/>
  <c r="O25" i="398" s="1"/>
  <c r="B25" i="398"/>
  <c r="Q24" i="398"/>
  <c r="O24" i="398" s="1"/>
  <c r="B24" i="398"/>
  <c r="Q23" i="398"/>
  <c r="N23" i="398" s="1" a="1"/>
  <c r="N23" i="398" s="1"/>
  <c r="B23" i="398"/>
  <c r="Q22" i="398"/>
  <c r="Z22" i="398" s="1"/>
  <c r="N22" i="398" a="1"/>
  <c r="N22" i="398" s="1"/>
  <c r="B22" i="398"/>
  <c r="Q21" i="398"/>
  <c r="O21" i="398" s="1"/>
  <c r="B21" i="398"/>
  <c r="Q20" i="398"/>
  <c r="O20" i="398" s="1"/>
  <c r="B20" i="398"/>
  <c r="Q19" i="398"/>
  <c r="N19" i="398" s="1" a="1"/>
  <c r="N19" i="398" s="1"/>
  <c r="B19" i="398"/>
  <c r="Q18" i="398"/>
  <c r="Z18" i="398" s="1"/>
  <c r="J18" i="398"/>
  <c r="I18" i="398"/>
  <c r="B18" i="398"/>
  <c r="Q17" i="398"/>
  <c r="Z17" i="398" s="1"/>
  <c r="I17" i="398"/>
  <c r="B17" i="398"/>
  <c r="Q16" i="398"/>
  <c r="J16" i="398" s="1"/>
  <c r="B16" i="398"/>
  <c r="Q15" i="398"/>
  <c r="N15" i="398" s="1" a="1"/>
  <c r="N15" i="398" s="1"/>
  <c r="B15" i="398"/>
  <c r="Q14" i="398"/>
  <c r="J14" i="398" s="1"/>
  <c r="B14" i="398"/>
  <c r="Q13" i="398"/>
  <c r="J13" i="398" s="1"/>
  <c r="B13" i="398"/>
  <c r="Q12" i="398"/>
  <c r="J12" i="398" s="1"/>
  <c r="B12" i="398"/>
  <c r="Q11" i="398"/>
  <c r="J11" i="398" s="1"/>
  <c r="B11" i="398"/>
  <c r="Q10" i="398"/>
  <c r="J10" i="398" s="1"/>
  <c r="B10" i="398"/>
  <c r="Q9" i="398"/>
  <c r="J9" i="398" s="1"/>
  <c r="B9" i="398"/>
  <c r="Q8" i="398"/>
  <c r="J8" i="398" s="1"/>
  <c r="B8" i="398"/>
  <c r="AA7" i="398" a="1"/>
  <c r="AA7" i="398" s="1"/>
  <c r="Q7" i="398"/>
  <c r="B7" i="398"/>
  <c r="X5" i="398"/>
  <c r="H1" i="398"/>
  <c r="A1" i="398"/>
  <c r="G37" i="397"/>
  <c r="F37" i="397"/>
  <c r="E37" i="397"/>
  <c r="Q36" i="397"/>
  <c r="I36" i="397" s="1"/>
  <c r="B36" i="397"/>
  <c r="Q35" i="397"/>
  <c r="N35" i="397" s="1" a="1"/>
  <c r="N35" i="397" s="1"/>
  <c r="B35" i="397"/>
  <c r="Q34" i="397"/>
  <c r="N34" i="397" a="1"/>
  <c r="N34" i="397" s="1"/>
  <c r="I34" i="397"/>
  <c r="B34" i="397"/>
  <c r="Q33" i="397"/>
  <c r="B33" i="397"/>
  <c r="Q32" i="397"/>
  <c r="B32" i="397"/>
  <c r="Q31" i="397"/>
  <c r="B31" i="397"/>
  <c r="Q30" i="397"/>
  <c r="N30" i="397" s="1" a="1"/>
  <c r="N30" i="397" s="1"/>
  <c r="B30" i="397"/>
  <c r="Q29" i="397"/>
  <c r="B29" i="397"/>
  <c r="Q28" i="397"/>
  <c r="B28" i="397"/>
  <c r="Q27" i="397"/>
  <c r="J27" i="397" s="1"/>
  <c r="N27" i="397" a="1"/>
  <c r="N27" i="397" s="1"/>
  <c r="B27" i="397"/>
  <c r="Q26" i="397"/>
  <c r="I26" i="397" s="1"/>
  <c r="J26" i="397"/>
  <c r="B26" i="397"/>
  <c r="Q25" i="397"/>
  <c r="N25" i="397" s="1" a="1"/>
  <c r="N25" i="397" s="1"/>
  <c r="B25" i="397"/>
  <c r="Q24" i="397"/>
  <c r="N24" i="397" s="1" a="1"/>
  <c r="N24" i="397" s="1"/>
  <c r="B24" i="397"/>
  <c r="Q23" i="397"/>
  <c r="Z23" i="397" s="1"/>
  <c r="J23" i="397"/>
  <c r="B23" i="397"/>
  <c r="Q22" i="397"/>
  <c r="J22" i="397" s="1"/>
  <c r="B22" i="397"/>
  <c r="Q21" i="397"/>
  <c r="N21" i="397" a="1"/>
  <c r="N21" i="397" s="1"/>
  <c r="L21" i="397" a="1"/>
  <c r="L21" i="397" s="1"/>
  <c r="J21" i="397"/>
  <c r="I21" i="397"/>
  <c r="B21" i="397"/>
  <c r="Q20" i="397"/>
  <c r="J20" i="397" s="1"/>
  <c r="B20" i="397"/>
  <c r="Q19" i="397"/>
  <c r="B19" i="397"/>
  <c r="Q18" i="397"/>
  <c r="N18" i="397" s="1" a="1"/>
  <c r="N18" i="397" s="1"/>
  <c r="B18" i="397"/>
  <c r="Q17" i="397"/>
  <c r="N17" i="397" s="1" a="1"/>
  <c r="N17" i="397" s="1"/>
  <c r="B17" i="397"/>
  <c r="Q16" i="397"/>
  <c r="J16" i="397" s="1"/>
  <c r="I16" i="397"/>
  <c r="B16" i="397"/>
  <c r="Q15" i="397"/>
  <c r="N15" i="397" s="1" a="1"/>
  <c r="N15" i="397" s="1"/>
  <c r="B15" i="397"/>
  <c r="Q14" i="397"/>
  <c r="J14" i="397" s="1"/>
  <c r="B14" i="397"/>
  <c r="Q13" i="397"/>
  <c r="N13" i="397" s="1" a="1"/>
  <c r="N13" i="397" s="1"/>
  <c r="B13" i="397"/>
  <c r="Q12" i="397"/>
  <c r="J12" i="397" s="1"/>
  <c r="B12" i="397"/>
  <c r="Q11" i="397"/>
  <c r="B11" i="397"/>
  <c r="Q10" i="397"/>
  <c r="O10" i="397" s="1"/>
  <c r="B10" i="397"/>
  <c r="Q9" i="397"/>
  <c r="B9" i="397"/>
  <c r="Q8" i="397"/>
  <c r="O8" i="397" s="1"/>
  <c r="B8" i="397"/>
  <c r="AA7" i="397" a="1"/>
  <c r="AA7" i="397" s="1"/>
  <c r="Q7" i="397"/>
  <c r="M7" i="397" s="1" a="1"/>
  <c r="M7" i="397" s="1"/>
  <c r="J7" i="397"/>
  <c r="B7" i="397"/>
  <c r="X5" i="397"/>
  <c r="S25" i="397" s="1" a="1"/>
  <c r="S25" i="397" s="1"/>
  <c r="H1" i="397"/>
  <c r="A1" i="397"/>
  <c r="G37" i="396"/>
  <c r="F37" i="396"/>
  <c r="E37" i="396"/>
  <c r="Q36" i="396"/>
  <c r="Z36" i="396" s="1"/>
  <c r="I36" i="396"/>
  <c r="B36" i="396"/>
  <c r="Z35" i="396"/>
  <c r="Q35" i="396"/>
  <c r="O35" i="396" s="1"/>
  <c r="I35" i="396"/>
  <c r="B35" i="396"/>
  <c r="Q34" i="396"/>
  <c r="O34" i="396" s="1"/>
  <c r="B34" i="396"/>
  <c r="Z33" i="396"/>
  <c r="Q33" i="396"/>
  <c r="O33" i="396"/>
  <c r="N33" i="396" a="1"/>
  <c r="N33" i="396" s="1"/>
  <c r="M33" i="396" a="1"/>
  <c r="M33" i="396" s="1"/>
  <c r="L33" i="396" a="1"/>
  <c r="L33" i="396" s="1"/>
  <c r="J33" i="396"/>
  <c r="I33" i="396"/>
  <c r="B33" i="396"/>
  <c r="Q32" i="396"/>
  <c r="O32" i="396" s="1"/>
  <c r="M32" i="396" a="1"/>
  <c r="M32" i="396" s="1"/>
  <c r="J32" i="396"/>
  <c r="B32" i="396"/>
  <c r="Q31" i="396"/>
  <c r="N31" i="396" s="1" a="1"/>
  <c r="N31" i="396" s="1"/>
  <c r="B31" i="396"/>
  <c r="Z30" i="396"/>
  <c r="Q30" i="396"/>
  <c r="O30" i="396"/>
  <c r="N30" i="396" a="1"/>
  <c r="N30" i="396" s="1"/>
  <c r="M30" i="396" a="1"/>
  <c r="M30" i="396" s="1"/>
  <c r="L30" i="396" a="1"/>
  <c r="L30" i="396" s="1"/>
  <c r="J30" i="396"/>
  <c r="I30" i="396"/>
  <c r="B30" i="396"/>
  <c r="Z29" i="396"/>
  <c r="Q29" i="396"/>
  <c r="N29" i="396" s="1" a="1"/>
  <c r="N29" i="396" s="1"/>
  <c r="O29" i="396"/>
  <c r="M29" i="396" a="1"/>
  <c r="M29" i="396" s="1"/>
  <c r="J29" i="396"/>
  <c r="I29" i="396"/>
  <c r="B29" i="396"/>
  <c r="Q28" i="396"/>
  <c r="Z28" i="396" s="1"/>
  <c r="B28" i="396"/>
  <c r="Z27" i="396"/>
  <c r="Q27" i="396"/>
  <c r="O27" i="396"/>
  <c r="N27" i="396" a="1"/>
  <c r="N27" i="396" s="1"/>
  <c r="M27" i="396" a="1"/>
  <c r="M27" i="396" s="1"/>
  <c r="L27" i="396" a="1"/>
  <c r="L27" i="396" s="1"/>
  <c r="J27" i="396"/>
  <c r="I27" i="396"/>
  <c r="B27" i="396"/>
  <c r="Q26" i="396"/>
  <c r="O26" i="396" s="1"/>
  <c r="B26" i="396"/>
  <c r="Q25" i="396"/>
  <c r="N25" i="396" s="1" a="1"/>
  <c r="N25" i="396" s="1"/>
  <c r="M25" i="396" a="1"/>
  <c r="M25" i="396" s="1"/>
  <c r="J25" i="396"/>
  <c r="B25" i="396"/>
  <c r="Z24" i="396"/>
  <c r="Q24" i="396"/>
  <c r="O24" i="396"/>
  <c r="N24" i="396" a="1"/>
  <c r="N24" i="396" s="1"/>
  <c r="M24" i="396" a="1"/>
  <c r="M24" i="396" s="1"/>
  <c r="L24" i="396" a="1"/>
  <c r="L24" i="396" s="1"/>
  <c r="J24" i="396"/>
  <c r="I24" i="396"/>
  <c r="B24" i="396"/>
  <c r="Z23" i="396"/>
  <c r="Q23" i="396"/>
  <c r="O23" i="396" s="1"/>
  <c r="J23" i="396"/>
  <c r="I23" i="396"/>
  <c r="B23" i="396"/>
  <c r="Q22" i="396"/>
  <c r="Z22" i="396" s="1"/>
  <c r="O22" i="396"/>
  <c r="B22" i="396"/>
  <c r="Q21" i="396"/>
  <c r="O21" i="396" s="1"/>
  <c r="B21" i="396"/>
  <c r="Q20" i="396"/>
  <c r="O20" i="396" s="1"/>
  <c r="B20" i="396"/>
  <c r="Q19" i="396"/>
  <c r="Z19" i="396" s="1"/>
  <c r="N19" i="396" a="1"/>
  <c r="N19" i="396" s="1"/>
  <c r="B19" i="396"/>
  <c r="Z18" i="396"/>
  <c r="Q18" i="396"/>
  <c r="O18" i="396"/>
  <c r="N18" i="396" a="1"/>
  <c r="N18" i="396" s="1"/>
  <c r="M18" i="396" a="1"/>
  <c r="M18" i="396" s="1"/>
  <c r="L18" i="396" a="1"/>
  <c r="L18" i="396" s="1"/>
  <c r="J18" i="396"/>
  <c r="I18" i="396"/>
  <c r="B18" i="396"/>
  <c r="Z17" i="396"/>
  <c r="Q17" i="396"/>
  <c r="O17" i="396"/>
  <c r="N17" i="396" a="1"/>
  <c r="N17" i="396" s="1"/>
  <c r="M17" i="396" a="1"/>
  <c r="M17" i="396" s="1"/>
  <c r="J17" i="396"/>
  <c r="I17" i="396"/>
  <c r="B17" i="396"/>
  <c r="Q16" i="396"/>
  <c r="O16" i="396" s="1"/>
  <c r="I16" i="396"/>
  <c r="B16" i="396"/>
  <c r="Q15" i="396"/>
  <c r="Z15" i="396" s="1"/>
  <c r="O15" i="396"/>
  <c r="I15" i="396"/>
  <c r="B15" i="396"/>
  <c r="Z14" i="396"/>
  <c r="Q14" i="396"/>
  <c r="O14" i="396"/>
  <c r="N14" i="396" a="1"/>
  <c r="N14" i="396" s="1"/>
  <c r="M14" i="396" a="1"/>
  <c r="M14" i="396" s="1"/>
  <c r="L14" i="396" a="1"/>
  <c r="L14" i="396" s="1"/>
  <c r="J14" i="396"/>
  <c r="I14" i="396"/>
  <c r="B14" i="396"/>
  <c r="Q13" i="396"/>
  <c r="O13" i="396" s="1"/>
  <c r="B13" i="396"/>
  <c r="Q12" i="396"/>
  <c r="O12" i="396" s="1"/>
  <c r="B12" i="396"/>
  <c r="Q11" i="396"/>
  <c r="O11" i="396" s="1"/>
  <c r="B11" i="396"/>
  <c r="Q10" i="396"/>
  <c r="N10" i="396" s="1" a="1"/>
  <c r="N10" i="396" s="1"/>
  <c r="B10" i="396"/>
  <c r="Z9" i="396"/>
  <c r="Q9" i="396"/>
  <c r="P9" i="396" a="1"/>
  <c r="P9" i="396" s="1"/>
  <c r="C9" i="396" s="1" a="1"/>
  <c r="C9" i="396" s="1"/>
  <c r="O9" i="396"/>
  <c r="N9" i="396" a="1"/>
  <c r="N9" i="396" s="1"/>
  <c r="M9" i="396" a="1"/>
  <c r="M9" i="396" s="1"/>
  <c r="L9" i="396" a="1"/>
  <c r="L9" i="396" s="1"/>
  <c r="J9" i="396"/>
  <c r="I9" i="396"/>
  <c r="B9" i="396"/>
  <c r="Z8" i="396"/>
  <c r="Q8" i="396"/>
  <c r="O8" i="396" s="1"/>
  <c r="N8" i="396" a="1"/>
  <c r="N8" i="396" s="1"/>
  <c r="M8" i="396"/>
  <c r="M8" i="396" a="1"/>
  <c r="L8" i="396" a="1"/>
  <c r="L8" i="396" s="1"/>
  <c r="J8" i="396"/>
  <c r="I8" i="396"/>
  <c r="B8" i="396"/>
  <c r="AA7" i="396" a="1"/>
  <c r="AA7" i="396" s="1"/>
  <c r="Z7" i="396"/>
  <c r="Q7" i="396"/>
  <c r="P7" i="396" a="1"/>
  <c r="P7" i="396" s="1"/>
  <c r="C7" i="396" s="1" a="1"/>
  <c r="C7" i="396" s="1"/>
  <c r="D7" i="396" s="1" a="1"/>
  <c r="D7" i="396" s="1"/>
  <c r="O7" i="396"/>
  <c r="N7" i="396" a="1"/>
  <c r="N7" i="396" s="1"/>
  <c r="M7" i="396" a="1"/>
  <c r="M7" i="396" s="1"/>
  <c r="L7" i="396" a="1"/>
  <c r="L7" i="396" s="1"/>
  <c r="J7" i="396"/>
  <c r="I7" i="396"/>
  <c r="B7" i="396"/>
  <c r="X5" i="396"/>
  <c r="S11" i="396" s="1" a="1"/>
  <c r="S11" i="396" s="1"/>
  <c r="H1" i="396"/>
  <c r="A1" i="396"/>
  <c r="G37" i="394"/>
  <c r="F37" i="394"/>
  <c r="E37" i="394"/>
  <c r="Q36" i="394"/>
  <c r="B36" i="394"/>
  <c r="Q35" i="394"/>
  <c r="J35" i="394" s="1"/>
  <c r="B35" i="394"/>
  <c r="Q34" i="394"/>
  <c r="N34" i="394" a="1"/>
  <c r="N34" i="394" s="1"/>
  <c r="B34" i="394"/>
  <c r="Q33" i="394"/>
  <c r="B33" i="394"/>
  <c r="Q32" i="394"/>
  <c r="N32" i="394" s="1" a="1"/>
  <c r="N32" i="394" s="1"/>
  <c r="B32" i="394"/>
  <c r="Q31" i="394"/>
  <c r="N31" i="394" s="1" a="1"/>
  <c r="N31" i="394" s="1"/>
  <c r="B31" i="394"/>
  <c r="Q30" i="394"/>
  <c r="J30" i="394" s="1"/>
  <c r="B30" i="394"/>
  <c r="Q29" i="394"/>
  <c r="N29" i="394" s="1" a="1"/>
  <c r="N29" i="394" s="1"/>
  <c r="B29" i="394"/>
  <c r="Q28" i="394"/>
  <c r="J28" i="394" s="1"/>
  <c r="B28" i="394"/>
  <c r="Q27" i="394"/>
  <c r="N27" i="394" s="1" a="1"/>
  <c r="N27" i="394" s="1"/>
  <c r="B27" i="394"/>
  <c r="Q26" i="394"/>
  <c r="O26" i="394" s="1"/>
  <c r="B26" i="394"/>
  <c r="Q25" i="394"/>
  <c r="O25" i="394" s="1"/>
  <c r="B25" i="394"/>
  <c r="Q24" i="394"/>
  <c r="O24" i="394" s="1"/>
  <c r="B24" i="394"/>
  <c r="Q23" i="394"/>
  <c r="O23" i="394" s="1"/>
  <c r="B23" i="394"/>
  <c r="Q22" i="394"/>
  <c r="O22" i="394" s="1"/>
  <c r="B22" i="394"/>
  <c r="Q21" i="394"/>
  <c r="Z21" i="394" s="1"/>
  <c r="N21" i="394" a="1"/>
  <c r="N21" i="394" s="1"/>
  <c r="M21" i="394" a="1"/>
  <c r="M21" i="394" s="1"/>
  <c r="J21" i="394"/>
  <c r="I21" i="394"/>
  <c r="B21" i="394"/>
  <c r="Q20" i="394"/>
  <c r="N20" i="394" s="1" a="1"/>
  <c r="N20" i="394" s="1"/>
  <c r="J20" i="394"/>
  <c r="B20" i="394"/>
  <c r="Q19" i="394"/>
  <c r="O19" i="394" s="1"/>
  <c r="B19" i="394"/>
  <c r="Q18" i="394"/>
  <c r="O18" i="394" s="1"/>
  <c r="B18" i="394"/>
  <c r="Z17" i="394"/>
  <c r="Q17" i="394"/>
  <c r="N17" i="394" s="1" a="1"/>
  <c r="N17" i="394" s="1"/>
  <c r="O17" i="394"/>
  <c r="M17" i="394" a="1"/>
  <c r="M17" i="394" s="1"/>
  <c r="J17" i="394"/>
  <c r="I17" i="394"/>
  <c r="B17" i="394"/>
  <c r="Q16" i="394"/>
  <c r="Z16" i="394" s="1"/>
  <c r="B16" i="394"/>
  <c r="Z15" i="394"/>
  <c r="Q15" i="394"/>
  <c r="O15" i="394" s="1"/>
  <c r="B15" i="394"/>
  <c r="Q14" i="394"/>
  <c r="O14" i="394" s="1"/>
  <c r="B14" i="394"/>
  <c r="Q13" i="394"/>
  <c r="O13" i="394" s="1"/>
  <c r="B13" i="394"/>
  <c r="Q12" i="394"/>
  <c r="Z12" i="394" s="1"/>
  <c r="B12" i="394"/>
  <c r="Q11" i="394"/>
  <c r="N11" i="394" s="1" a="1"/>
  <c r="N11" i="394" s="1"/>
  <c r="O11" i="394"/>
  <c r="B11" i="394"/>
  <c r="Q10" i="394"/>
  <c r="N10" i="394" s="1" a="1"/>
  <c r="N10" i="394" s="1"/>
  <c r="O10" i="394"/>
  <c r="J10" i="394"/>
  <c r="B10" i="394"/>
  <c r="Q9" i="394"/>
  <c r="Z9" i="394" s="1"/>
  <c r="L9" i="394" a="1"/>
  <c r="L9" i="394" s="1"/>
  <c r="B9" i="394"/>
  <c r="Q8" i="394"/>
  <c r="O8" i="394" s="1"/>
  <c r="B8" i="394"/>
  <c r="AA7" i="394"/>
  <c r="AA7" i="394" a="1"/>
  <c r="Q7" i="394"/>
  <c r="N7" i="394" a="1"/>
  <c r="N7" i="394" s="1"/>
  <c r="L7" i="394" a="1"/>
  <c r="L7" i="394" s="1"/>
  <c r="B7" i="394"/>
  <c r="X5" i="394"/>
  <c r="S33" i="394" s="1" a="1"/>
  <c r="S33" i="394" s="1"/>
  <c r="H1" i="394"/>
  <c r="A1" i="394"/>
  <c r="G37" i="393"/>
  <c r="F37" i="393"/>
  <c r="E37" i="393"/>
  <c r="Q36" i="393"/>
  <c r="Z36" i="393" s="1"/>
  <c r="B36" i="393"/>
  <c r="Z35" i="393"/>
  <c r="Q35" i="393"/>
  <c r="O35" i="393" s="1"/>
  <c r="I35" i="393"/>
  <c r="B35" i="393"/>
  <c r="Z34" i="393"/>
  <c r="Q34" i="393"/>
  <c r="O34" i="393"/>
  <c r="N34" i="393" a="1"/>
  <c r="N34" i="393" s="1"/>
  <c r="M34" i="393" a="1"/>
  <c r="M34" i="393" s="1"/>
  <c r="J34" i="393"/>
  <c r="I34" i="393"/>
  <c r="B34" i="393"/>
  <c r="Q33" i="393"/>
  <c r="Z33" i="393" s="1"/>
  <c r="B33" i="393"/>
  <c r="Q32" i="393"/>
  <c r="N32" i="393" s="1" a="1"/>
  <c r="N32" i="393" s="1"/>
  <c r="M32" i="393" a="1"/>
  <c r="M32" i="393" s="1"/>
  <c r="B32" i="393"/>
  <c r="Q31" i="393"/>
  <c r="O31" i="393" s="1"/>
  <c r="B31" i="393"/>
  <c r="Q30" i="393"/>
  <c r="Z30" i="393" s="1"/>
  <c r="B30" i="393"/>
  <c r="Q29" i="393"/>
  <c r="Z29" i="393" s="1"/>
  <c r="I29" i="393"/>
  <c r="B29" i="393"/>
  <c r="Q28" i="393"/>
  <c r="N28" i="393" s="1" a="1"/>
  <c r="N28" i="393" s="1"/>
  <c r="B28" i="393"/>
  <c r="Q27" i="393"/>
  <c r="O27" i="393" s="1"/>
  <c r="B27" i="393"/>
  <c r="Q26" i="393"/>
  <c r="Z26" i="393" s="1"/>
  <c r="N26" i="393" a="1"/>
  <c r="N26" i="393" s="1"/>
  <c r="B26" i="393"/>
  <c r="Q25" i="393"/>
  <c r="Z25" i="393" s="1"/>
  <c r="J25" i="393"/>
  <c r="I25" i="393"/>
  <c r="B25" i="393"/>
  <c r="Q24" i="393"/>
  <c r="N24" i="393" s="1" a="1"/>
  <c r="N24" i="393" s="1"/>
  <c r="O24" i="393"/>
  <c r="J24" i="393"/>
  <c r="B24" i="393"/>
  <c r="Q23" i="393"/>
  <c r="O23" i="393" s="1"/>
  <c r="B23" i="393"/>
  <c r="Q22" i="393"/>
  <c r="Z22" i="393" s="1"/>
  <c r="O22" i="393"/>
  <c r="J22" i="393"/>
  <c r="I22" i="393"/>
  <c r="B22" i="393"/>
  <c r="Q21" i="393"/>
  <c r="O21" i="393" s="1"/>
  <c r="B21" i="393"/>
  <c r="Q20" i="393"/>
  <c r="O20" i="393" s="1"/>
  <c r="J20" i="393"/>
  <c r="B20" i="393"/>
  <c r="Q19" i="393"/>
  <c r="Z19" i="393" s="1"/>
  <c r="I19" i="393"/>
  <c r="B19" i="393"/>
  <c r="Q18" i="393"/>
  <c r="N18" i="393" s="1" a="1"/>
  <c r="N18" i="393" s="1"/>
  <c r="B18" i="393"/>
  <c r="Q17" i="393"/>
  <c r="O17" i="393" s="1"/>
  <c r="B17" i="393"/>
  <c r="Z16" i="393"/>
  <c r="Q16" i="393"/>
  <c r="O16" i="393" s="1"/>
  <c r="N16" i="393" a="1"/>
  <c r="N16" i="393" s="1"/>
  <c r="M16" i="393" a="1"/>
  <c r="M16" i="393" s="1"/>
  <c r="J16" i="393"/>
  <c r="I16" i="393"/>
  <c r="B16" i="393"/>
  <c r="Q15" i="393"/>
  <c r="Z15" i="393" s="1"/>
  <c r="I15" i="393"/>
  <c r="B15" i="393"/>
  <c r="Z14" i="393"/>
  <c r="Q14" i="393"/>
  <c r="N14" i="393" s="1" a="1"/>
  <c r="N14" i="393" s="1"/>
  <c r="O14" i="393"/>
  <c r="M14" i="393" a="1"/>
  <c r="M14" i="393" s="1"/>
  <c r="L14" i="393" a="1"/>
  <c r="L14" i="393" s="1"/>
  <c r="J14" i="393"/>
  <c r="I14" i="393"/>
  <c r="B14" i="393"/>
  <c r="Q13" i="393"/>
  <c r="Z13" i="393" s="1"/>
  <c r="N13" i="393" a="1"/>
  <c r="N13" i="393" s="1"/>
  <c r="B13" i="393"/>
  <c r="Q12" i="393"/>
  <c r="O12" i="393" s="1"/>
  <c r="B12" i="393"/>
  <c r="Q11" i="393"/>
  <c r="Z11" i="393" s="1"/>
  <c r="N11" i="393" a="1"/>
  <c r="N11" i="393" s="1"/>
  <c r="B11" i="393"/>
  <c r="Q10" i="393"/>
  <c r="N10" i="393" s="1" a="1"/>
  <c r="N10" i="393" s="1"/>
  <c r="J10" i="393"/>
  <c r="B10" i="393"/>
  <c r="Q9" i="393"/>
  <c r="O9" i="393" s="1"/>
  <c r="N9" i="393" a="1"/>
  <c r="N9" i="393" s="1"/>
  <c r="L9" i="393" a="1"/>
  <c r="L9" i="393" s="1"/>
  <c r="B9" i="393"/>
  <c r="Q8" i="393"/>
  <c r="Z8" i="393" s="1"/>
  <c r="N8" i="393" a="1"/>
  <c r="N8" i="393" s="1"/>
  <c r="B8" i="393"/>
  <c r="AA7" i="393"/>
  <c r="AA7" i="393" a="1"/>
  <c r="Q7" i="393"/>
  <c r="Z7" i="393" s="1"/>
  <c r="O7" i="393"/>
  <c r="N7" i="393" a="1"/>
  <c r="N7" i="393" s="1"/>
  <c r="I7" i="393"/>
  <c r="B7" i="393"/>
  <c r="X5" i="393"/>
  <c r="S19" i="393" s="1" a="1"/>
  <c r="S19" i="393" s="1"/>
  <c r="H1" i="393"/>
  <c r="A1" i="393"/>
  <c r="D36" i="204" a="1"/>
  <c r="D36" i="204" s="1"/>
  <c r="D35" i="204" a="1"/>
  <c r="D35" i="204" s="1"/>
  <c r="D34" i="204" a="1"/>
  <c r="D34" i="204" s="1"/>
  <c r="D33" i="204" a="1"/>
  <c r="D33" i="204" s="1"/>
  <c r="D32" i="204" a="1"/>
  <c r="D32" i="204" s="1"/>
  <c r="D31" i="204" a="1"/>
  <c r="D31" i="204" s="1"/>
  <c r="D30" i="204" a="1"/>
  <c r="D30" i="204" s="1"/>
  <c r="D29" i="204" a="1"/>
  <c r="D29" i="204" s="1"/>
  <c r="D28" i="204" a="1"/>
  <c r="D28" i="204" s="1"/>
  <c r="D27" i="204" a="1"/>
  <c r="D27" i="204" s="1"/>
  <c r="D26" i="204" a="1"/>
  <c r="D26" i="204" s="1"/>
  <c r="D25" i="204" a="1"/>
  <c r="D25" i="204" s="1"/>
  <c r="D24" i="204" a="1"/>
  <c r="D24" i="204" s="1"/>
  <c r="D23" i="204" a="1"/>
  <c r="D23" i="204" s="1"/>
  <c r="D22" i="204" a="1"/>
  <c r="D22" i="204" s="1"/>
  <c r="D21" i="204" a="1"/>
  <c r="D21" i="204" s="1"/>
  <c r="D20" i="204" a="1"/>
  <c r="D20" i="204" s="1"/>
  <c r="D19" i="204" a="1"/>
  <c r="D19" i="204" s="1"/>
  <c r="D18" i="204" a="1"/>
  <c r="D18" i="204" s="1"/>
  <c r="D17" i="204" a="1"/>
  <c r="D17" i="204" s="1"/>
  <c r="D16" i="204" a="1"/>
  <c r="D16" i="204" s="1"/>
  <c r="D15" i="204" a="1"/>
  <c r="D15" i="204" s="1"/>
  <c r="D14" i="204" a="1"/>
  <c r="D14" i="204" s="1"/>
  <c r="D13" i="204" a="1"/>
  <c r="D13" i="204" s="1"/>
  <c r="D12" i="204" a="1"/>
  <c r="D12" i="204" s="1"/>
  <c r="D11" i="204" a="1"/>
  <c r="D11" i="204" s="1"/>
  <c r="D10" i="204" a="1"/>
  <c r="D10" i="204" s="1"/>
  <c r="D9" i="204" a="1"/>
  <c r="D9" i="204" s="1"/>
  <c r="D8" i="204" a="1"/>
  <c r="D8" i="204" s="1"/>
  <c r="D7" i="204" a="1"/>
  <c r="D7" i="204" s="1"/>
  <c r="G37" i="389"/>
  <c r="F37" i="389"/>
  <c r="E37" i="389"/>
  <c r="Q36" i="389"/>
  <c r="Z36" i="389" s="1"/>
  <c r="B36" i="389"/>
  <c r="Q35" i="389"/>
  <c r="Z35" i="389" s="1"/>
  <c r="B35" i="389"/>
  <c r="Q34" i="389"/>
  <c r="Z34" i="389" s="1"/>
  <c r="B34" i="389"/>
  <c r="Q33" i="389"/>
  <c r="Z33" i="389" s="1"/>
  <c r="B33" i="389"/>
  <c r="Q32" i="389"/>
  <c r="Z32" i="389" s="1"/>
  <c r="B32" i="389"/>
  <c r="Q31" i="389"/>
  <c r="B31" i="389"/>
  <c r="Q30" i="389"/>
  <c r="J30" i="389" s="1"/>
  <c r="B30" i="389"/>
  <c r="Q29" i="389"/>
  <c r="B29" i="389"/>
  <c r="Q28" i="389"/>
  <c r="Z28" i="389" s="1"/>
  <c r="B28" i="389"/>
  <c r="Q27" i="389"/>
  <c r="N27" i="389" s="1" a="1"/>
  <c r="N27" i="389" s="1"/>
  <c r="B27" i="389"/>
  <c r="Q26" i="389"/>
  <c r="O26" i="389" s="1"/>
  <c r="B26" i="389"/>
  <c r="Q25" i="389"/>
  <c r="N25" i="389" s="1" a="1"/>
  <c r="N25" i="389" s="1"/>
  <c r="B25" i="389"/>
  <c r="Q24" i="389"/>
  <c r="O24" i="389" s="1"/>
  <c r="B24" i="389"/>
  <c r="Q23" i="389"/>
  <c r="O23" i="389" s="1"/>
  <c r="B23" i="389"/>
  <c r="Q22" i="389"/>
  <c r="Z22" i="389" s="1"/>
  <c r="M22" i="389" a="1"/>
  <c r="M22" i="389" s="1"/>
  <c r="J22" i="389"/>
  <c r="B22" i="389"/>
  <c r="Q21" i="389"/>
  <c r="O21" i="389" s="1"/>
  <c r="B21" i="389"/>
  <c r="Q20" i="389"/>
  <c r="N20" i="389" s="1" a="1"/>
  <c r="N20" i="389" s="1"/>
  <c r="B20" i="389"/>
  <c r="Q19" i="389"/>
  <c r="O19" i="389" s="1"/>
  <c r="B19" i="389"/>
  <c r="Q18" i="389"/>
  <c r="B18" i="389"/>
  <c r="Q17" i="389"/>
  <c r="J17" i="389" s="1"/>
  <c r="B17" i="389"/>
  <c r="Q16" i="389"/>
  <c r="B16" i="389"/>
  <c r="Q15" i="389"/>
  <c r="J15" i="389" s="1"/>
  <c r="B15" i="389"/>
  <c r="Q14" i="389"/>
  <c r="M14" i="389" s="1" a="1"/>
  <c r="M14" i="389" s="1"/>
  <c r="B14" i="389"/>
  <c r="Q13" i="389"/>
  <c r="J13" i="389"/>
  <c r="B13" i="389"/>
  <c r="Q12" i="389"/>
  <c r="M12" i="389" s="1" a="1"/>
  <c r="M12" i="389" s="1"/>
  <c r="B12" i="389"/>
  <c r="Q11" i="389"/>
  <c r="Z11" i="389" s="1"/>
  <c r="B11" i="389"/>
  <c r="Q10" i="389"/>
  <c r="J10" i="389" s="1"/>
  <c r="B10" i="389"/>
  <c r="Q9" i="389"/>
  <c r="B9" i="389"/>
  <c r="Q8" i="389"/>
  <c r="Z8" i="389" s="1"/>
  <c r="B8" i="389"/>
  <c r="AA7" i="389" a="1"/>
  <c r="AA7" i="389" s="1"/>
  <c r="Q7" i="389"/>
  <c r="P7" i="389" s="1" a="1"/>
  <c r="P7" i="389" s="1"/>
  <c r="C7" i="389" s="1" a="1"/>
  <c r="C7" i="389" s="1"/>
  <c r="B7" i="389"/>
  <c r="X5" i="389"/>
  <c r="S7" i="389" s="1" a="1"/>
  <c r="S7" i="389" s="1"/>
  <c r="H1" i="389"/>
  <c r="A1" i="389"/>
  <c r="G37" i="387"/>
  <c r="F37" i="387"/>
  <c r="E37" i="387"/>
  <c r="Q36" i="387"/>
  <c r="Z36" i="387" s="1"/>
  <c r="B36" i="387"/>
  <c r="Q35" i="387"/>
  <c r="O35" i="387" s="1"/>
  <c r="B35" i="387"/>
  <c r="Q34" i="387"/>
  <c r="O34" i="387" s="1"/>
  <c r="B34" i="387"/>
  <c r="Q33" i="387"/>
  <c r="Z33" i="387" s="1"/>
  <c r="O33" i="387"/>
  <c r="B33" i="387"/>
  <c r="Q32" i="387"/>
  <c r="N32" i="387" s="1" a="1"/>
  <c r="N32" i="387" s="1"/>
  <c r="B32" i="387"/>
  <c r="Q31" i="387"/>
  <c r="O31" i="387" s="1"/>
  <c r="B31" i="387"/>
  <c r="Q30" i="387"/>
  <c r="O30" i="387" s="1"/>
  <c r="B30" i="387"/>
  <c r="Q29" i="387"/>
  <c r="Z29" i="387" s="1"/>
  <c r="B29" i="387"/>
  <c r="Q28" i="387"/>
  <c r="N28" i="387" s="1" a="1"/>
  <c r="N28" i="387" s="1"/>
  <c r="B28" i="387"/>
  <c r="Q27" i="387"/>
  <c r="O27" i="387" s="1"/>
  <c r="B27" i="387"/>
  <c r="Q26" i="387"/>
  <c r="O26" i="387" s="1"/>
  <c r="B26" i="387"/>
  <c r="Q25" i="387"/>
  <c r="Z25" i="387" s="1"/>
  <c r="B25" i="387"/>
  <c r="Q24" i="387"/>
  <c r="N24" i="387" s="1" a="1"/>
  <c r="N24" i="387" s="1"/>
  <c r="B24" i="387"/>
  <c r="Q23" i="387"/>
  <c r="Z23" i="387" s="1"/>
  <c r="B23" i="387"/>
  <c r="Q22" i="387"/>
  <c r="O22" i="387" s="1"/>
  <c r="B22" i="387"/>
  <c r="Q21" i="387"/>
  <c r="B21" i="387"/>
  <c r="Q20" i="387"/>
  <c r="N20" i="387" s="1" a="1"/>
  <c r="N20" i="387" s="1"/>
  <c r="B20" i="387"/>
  <c r="Q19" i="387"/>
  <c r="O19" i="387" s="1"/>
  <c r="B19" i="387"/>
  <c r="Q18" i="387"/>
  <c r="M18" i="387" s="1" a="1"/>
  <c r="M18" i="387" s="1"/>
  <c r="B18" i="387"/>
  <c r="Q17" i="387"/>
  <c r="B17" i="387"/>
  <c r="Q16" i="387"/>
  <c r="M16" i="387" s="1" a="1"/>
  <c r="M16" i="387" s="1"/>
  <c r="B16" i="387"/>
  <c r="Z15" i="387"/>
  <c r="Q15" i="387"/>
  <c r="O15" i="387" s="1"/>
  <c r="M15" i="387" a="1"/>
  <c r="M15" i="387" s="1"/>
  <c r="L15" i="387" a="1"/>
  <c r="L15" i="387" s="1"/>
  <c r="J15" i="387"/>
  <c r="B15" i="387"/>
  <c r="Q14" i="387"/>
  <c r="J14" i="387" s="1"/>
  <c r="B14" i="387"/>
  <c r="Q13" i="387"/>
  <c r="B13" i="387"/>
  <c r="Q12" i="387"/>
  <c r="B12" i="387"/>
  <c r="Q11" i="387"/>
  <c r="B11" i="387"/>
  <c r="Q10" i="387"/>
  <c r="B10" i="387"/>
  <c r="Q9" i="387"/>
  <c r="B9" i="387"/>
  <c r="Q8" i="387"/>
  <c r="B8" i="387"/>
  <c r="AA7" i="387" a="1"/>
  <c r="AA7" i="387" s="1"/>
  <c r="Q7" i="387"/>
  <c r="P7" i="387" s="1" a="1"/>
  <c r="P7" i="387" s="1"/>
  <c r="B7" i="387"/>
  <c r="X5" i="387"/>
  <c r="S26" i="387" s="1" a="1"/>
  <c r="S26" i="387" s="1"/>
  <c r="H1" i="387"/>
  <c r="A1" i="387"/>
  <c r="G37" i="384"/>
  <c r="F37" i="384"/>
  <c r="E37" i="384"/>
  <c r="Q36" i="384"/>
  <c r="Z36" i="384" s="1"/>
  <c r="B36" i="384"/>
  <c r="Q35" i="384"/>
  <c r="O35" i="384" s="1"/>
  <c r="B35" i="384"/>
  <c r="Q34" i="384"/>
  <c r="Z34" i="384" s="1"/>
  <c r="B34" i="384"/>
  <c r="Q33" i="384"/>
  <c r="O33" i="384" s="1"/>
  <c r="B33" i="384"/>
  <c r="Q32" i="384"/>
  <c r="Z32" i="384" s="1"/>
  <c r="B32" i="384"/>
  <c r="Q31" i="384"/>
  <c r="O31" i="384" s="1"/>
  <c r="B31" i="384"/>
  <c r="Q30" i="384"/>
  <c r="B30" i="384"/>
  <c r="Q29" i="384"/>
  <c r="Z29" i="384" s="1"/>
  <c r="B29" i="384"/>
  <c r="Q28" i="384"/>
  <c r="O28" i="384" s="1"/>
  <c r="B28" i="384"/>
  <c r="Q27" i="384"/>
  <c r="O27" i="384" s="1"/>
  <c r="B27" i="384"/>
  <c r="Q26" i="384"/>
  <c r="N26" i="384" s="1" a="1"/>
  <c r="N26" i="384" s="1"/>
  <c r="B26" i="384"/>
  <c r="Q25" i="384"/>
  <c r="Z25" i="384" s="1"/>
  <c r="B25" i="384"/>
  <c r="Q24" i="384"/>
  <c r="Z24" i="384" s="1"/>
  <c r="J24" i="384"/>
  <c r="I24" i="384"/>
  <c r="B24" i="384"/>
  <c r="Q23" i="384"/>
  <c r="O23" i="384" s="1"/>
  <c r="B23" i="384"/>
  <c r="Q22" i="384"/>
  <c r="N22" i="384" s="1" a="1"/>
  <c r="N22" i="384" s="1"/>
  <c r="B22" i="384"/>
  <c r="Q21" i="384"/>
  <c r="Z21" i="384" s="1"/>
  <c r="B21" i="384"/>
  <c r="Q20" i="384"/>
  <c r="N20" i="384" s="1" a="1"/>
  <c r="N20" i="384" s="1"/>
  <c r="B20" i="384"/>
  <c r="Q19" i="384"/>
  <c r="O19" i="384" s="1"/>
  <c r="B19" i="384"/>
  <c r="Q18" i="384"/>
  <c r="N18" i="384" s="1" a="1"/>
  <c r="N18" i="384" s="1"/>
  <c r="B18" i="384"/>
  <c r="Q17" i="384"/>
  <c r="Z17" i="384" s="1"/>
  <c r="B17" i="384"/>
  <c r="Q16" i="384"/>
  <c r="O16" i="384" s="1"/>
  <c r="B16" i="384"/>
  <c r="Q15" i="384"/>
  <c r="Z15" i="384" s="1"/>
  <c r="B15" i="384"/>
  <c r="Q14" i="384"/>
  <c r="O14" i="384" s="1"/>
  <c r="B14" i="384"/>
  <c r="Q13" i="384"/>
  <c r="N13" i="384" s="1" a="1"/>
  <c r="N13" i="384" s="1"/>
  <c r="B13" i="384"/>
  <c r="Q12" i="384"/>
  <c r="Z12" i="384" s="1"/>
  <c r="B12" i="384"/>
  <c r="Q11" i="384"/>
  <c r="N11" i="384" s="1" a="1"/>
  <c r="N11" i="384" s="1"/>
  <c r="B11" i="384"/>
  <c r="Q10" i="384"/>
  <c r="O10" i="384" s="1"/>
  <c r="B10" i="384"/>
  <c r="Q9" i="384"/>
  <c r="Z9" i="384" s="1"/>
  <c r="B9" i="384"/>
  <c r="Q8" i="384"/>
  <c r="J8" i="384" s="1"/>
  <c r="B8" i="384"/>
  <c r="AA7" i="384" a="1"/>
  <c r="AA7" i="384" s="1"/>
  <c r="Q7" i="384"/>
  <c r="J7" i="384" s="1"/>
  <c r="B7" i="384"/>
  <c r="X5" i="384"/>
  <c r="H1" i="384"/>
  <c r="A1" i="384"/>
  <c r="G37" i="383"/>
  <c r="F37" i="383"/>
  <c r="E37" i="383"/>
  <c r="Q36" i="383"/>
  <c r="J36" i="383" s="1"/>
  <c r="B36" i="383"/>
  <c r="Q35" i="383"/>
  <c r="B35" i="383"/>
  <c r="Q34" i="383"/>
  <c r="J34" i="383" s="1"/>
  <c r="B34" i="383"/>
  <c r="Q33" i="383"/>
  <c r="B33" i="383"/>
  <c r="Q32" i="383"/>
  <c r="N32" i="383" s="1" a="1"/>
  <c r="N32" i="383" s="1"/>
  <c r="B32" i="383"/>
  <c r="Q31" i="383"/>
  <c r="N31" i="383" s="1" a="1"/>
  <c r="N31" i="383" s="1"/>
  <c r="B31" i="383"/>
  <c r="Q30" i="383"/>
  <c r="N30" i="383" s="1" a="1"/>
  <c r="N30" i="383" s="1"/>
  <c r="B30" i="383"/>
  <c r="Q29" i="383"/>
  <c r="I29" i="383" s="1"/>
  <c r="B29" i="383"/>
  <c r="Q28" i="383"/>
  <c r="N28" i="383" s="1" a="1"/>
  <c r="N28" i="383" s="1"/>
  <c r="B28" i="383"/>
  <c r="Q27" i="383"/>
  <c r="O27" i="383" s="1"/>
  <c r="B27" i="383"/>
  <c r="Q26" i="383"/>
  <c r="O26" i="383" s="1"/>
  <c r="B26" i="383"/>
  <c r="Q25" i="383"/>
  <c r="M25" i="383" s="1" a="1"/>
  <c r="M25" i="383" s="1"/>
  <c r="B25" i="383"/>
  <c r="Q24" i="383"/>
  <c r="O24" i="383" s="1"/>
  <c r="B24" i="383"/>
  <c r="Q23" i="383"/>
  <c r="N23" i="383" s="1" a="1"/>
  <c r="N23" i="383" s="1"/>
  <c r="B23" i="383"/>
  <c r="Q22" i="383"/>
  <c r="Z22" i="383" s="1"/>
  <c r="B22" i="383"/>
  <c r="Q21" i="383"/>
  <c r="O21" i="383" s="1"/>
  <c r="B21" i="383"/>
  <c r="Q20" i="383"/>
  <c r="B20" i="383"/>
  <c r="Q19" i="383"/>
  <c r="M19" i="383" s="1" a="1"/>
  <c r="M19" i="383" s="1"/>
  <c r="J19" i="383"/>
  <c r="B19" i="383"/>
  <c r="Q18" i="383"/>
  <c r="Z18" i="383" s="1"/>
  <c r="O18" i="383"/>
  <c r="M18" i="383" a="1"/>
  <c r="M18" i="383" s="1"/>
  <c r="B18" i="383"/>
  <c r="Q17" i="383"/>
  <c r="O17" i="383" s="1"/>
  <c r="B17" i="383"/>
  <c r="Q16" i="383"/>
  <c r="B16" i="383"/>
  <c r="Q15" i="383"/>
  <c r="B15" i="383"/>
  <c r="Q14" i="383"/>
  <c r="J14" i="383" s="1"/>
  <c r="B14" i="383"/>
  <c r="Q13" i="383"/>
  <c r="Z13" i="383" s="1"/>
  <c r="B13" i="383"/>
  <c r="Q12" i="383"/>
  <c r="B12" i="383"/>
  <c r="Q11" i="383"/>
  <c r="J11" i="383" s="1"/>
  <c r="B11" i="383"/>
  <c r="Q10" i="383"/>
  <c r="O10" i="383" s="1"/>
  <c r="B10" i="383"/>
  <c r="Q9" i="383"/>
  <c r="N9" i="383" s="1" a="1"/>
  <c r="N9" i="383" s="1"/>
  <c r="B9" i="383"/>
  <c r="Q8" i="383"/>
  <c r="M8" i="383" s="1" a="1"/>
  <c r="M8" i="383" s="1"/>
  <c r="L8" i="383" a="1"/>
  <c r="L8" i="383" s="1"/>
  <c r="B8" i="383"/>
  <c r="AA7" i="383" a="1"/>
  <c r="AA7" i="383" s="1"/>
  <c r="Q7" i="383"/>
  <c r="P7" i="383" s="1" a="1"/>
  <c r="P7" i="383" s="1"/>
  <c r="C7" i="383" s="1" a="1"/>
  <c r="C7" i="383" s="1"/>
  <c r="D7" i="383" s="1" a="1"/>
  <c r="D7" i="383" s="1"/>
  <c r="N7" i="383" a="1"/>
  <c r="N7" i="383" s="1"/>
  <c r="B7" i="383"/>
  <c r="X5" i="383"/>
  <c r="S23" i="383" s="1" a="1"/>
  <c r="S23" i="383" s="1"/>
  <c r="H1" i="383"/>
  <c r="A1" i="383"/>
  <c r="G37" i="382"/>
  <c r="F37" i="382"/>
  <c r="E37" i="382"/>
  <c r="Q36" i="382"/>
  <c r="B36" i="382"/>
  <c r="Q35" i="382"/>
  <c r="J35" i="382" s="1"/>
  <c r="B35" i="382"/>
  <c r="Q34" i="382"/>
  <c r="B34" i="382"/>
  <c r="Q33" i="382"/>
  <c r="N33" i="382" s="1" a="1"/>
  <c r="N33" i="382" s="1"/>
  <c r="B33" i="382"/>
  <c r="Q32" i="382"/>
  <c r="J32" i="382" s="1"/>
  <c r="B32" i="382"/>
  <c r="Q31" i="382"/>
  <c r="N31" i="382" s="1" a="1"/>
  <c r="N31" i="382" s="1"/>
  <c r="B31" i="382"/>
  <c r="Q30" i="382"/>
  <c r="J30" i="382" s="1"/>
  <c r="B30" i="382"/>
  <c r="Q29" i="382"/>
  <c r="B29" i="382"/>
  <c r="Q28" i="382"/>
  <c r="N28" i="382" s="1" a="1"/>
  <c r="N28" i="382" s="1"/>
  <c r="B28" i="382"/>
  <c r="Q27" i="382"/>
  <c r="M27" i="382" s="1" a="1"/>
  <c r="M27" i="382" s="1"/>
  <c r="B27" i="382"/>
  <c r="Q26" i="382"/>
  <c r="N26" i="382" s="1" a="1"/>
  <c r="N26" i="382" s="1"/>
  <c r="B26" i="382"/>
  <c r="Q25" i="382"/>
  <c r="O25" i="382" s="1"/>
  <c r="B25" i="382"/>
  <c r="Q24" i="382"/>
  <c r="Z24" i="382" s="1"/>
  <c r="B24" i="382"/>
  <c r="Q23" i="382"/>
  <c r="O23" i="382" s="1"/>
  <c r="B23" i="382"/>
  <c r="Q22" i="382"/>
  <c r="N22" i="382" s="1" a="1"/>
  <c r="N22" i="382" s="1"/>
  <c r="J22" i="382"/>
  <c r="B22" i="382"/>
  <c r="Q21" i="382"/>
  <c r="O21" i="382" s="1"/>
  <c r="B21" i="382"/>
  <c r="Q20" i="382"/>
  <c r="O20" i="382" s="1"/>
  <c r="B20" i="382"/>
  <c r="Q19" i="382"/>
  <c r="O19" i="382" s="1"/>
  <c r="B19" i="382"/>
  <c r="Z18" i="382"/>
  <c r="Q18" i="382"/>
  <c r="N18" i="382" s="1" a="1"/>
  <c r="N18" i="382" s="1"/>
  <c r="O18" i="382"/>
  <c r="M18" i="382" a="1"/>
  <c r="M18" i="382" s="1"/>
  <c r="L18" i="382" a="1"/>
  <c r="L18" i="382" s="1"/>
  <c r="J18" i="382"/>
  <c r="B18" i="382"/>
  <c r="Q17" i="382"/>
  <c r="O17" i="382" s="1"/>
  <c r="M17" i="382" a="1"/>
  <c r="M17" i="382" s="1"/>
  <c r="I17" i="382"/>
  <c r="B17" i="382"/>
  <c r="Q16" i="382"/>
  <c r="N16" i="382" s="1" a="1"/>
  <c r="N16" i="382" s="1"/>
  <c r="O16" i="382"/>
  <c r="M16" i="382" a="1"/>
  <c r="M16" i="382" s="1"/>
  <c r="J16" i="382"/>
  <c r="B16" i="382"/>
  <c r="Q15" i="382"/>
  <c r="B15" i="382"/>
  <c r="Q14" i="382"/>
  <c r="O14" i="382" s="1"/>
  <c r="B14" i="382"/>
  <c r="Q13" i="382"/>
  <c r="B13" i="382"/>
  <c r="Q12" i="382"/>
  <c r="O12" i="382" s="1"/>
  <c r="B12" i="382"/>
  <c r="Q11" i="382"/>
  <c r="O11" i="382" s="1"/>
  <c r="B11" i="382"/>
  <c r="Q10" i="382"/>
  <c r="I10" i="382" s="1"/>
  <c r="B10" i="382"/>
  <c r="Q9" i="382"/>
  <c r="B9" i="382"/>
  <c r="Q8" i="382"/>
  <c r="B8" i="382"/>
  <c r="AA7" i="382"/>
  <c r="AA7" i="382" a="1"/>
  <c r="Z7" i="382"/>
  <c r="Q7" i="382"/>
  <c r="O7" i="382" s="1"/>
  <c r="P7" i="382" a="1"/>
  <c r="P7" i="382" s="1"/>
  <c r="C7" i="382" s="1" a="1"/>
  <c r="C7" i="382" s="1"/>
  <c r="D7" i="382" s="1" a="1"/>
  <c r="D7" i="382" s="1"/>
  <c r="M7" i="382" a="1"/>
  <c r="M7" i="382" s="1"/>
  <c r="L7" i="382" a="1"/>
  <c r="L7" i="382" s="1"/>
  <c r="I7" i="382"/>
  <c r="B7" i="382"/>
  <c r="X5" i="382"/>
  <c r="S29" i="382" s="1" a="1"/>
  <c r="S29" i="382" s="1"/>
  <c r="H1" i="382"/>
  <c r="A1" i="382"/>
  <c r="G37" i="381"/>
  <c r="F37" i="381"/>
  <c r="E37" i="381"/>
  <c r="Q36" i="381"/>
  <c r="Z36" i="381" s="1"/>
  <c r="B36" i="381"/>
  <c r="Q35" i="381"/>
  <c r="N35" i="381" s="1" a="1"/>
  <c r="N35" i="381" s="1"/>
  <c r="B35" i="381"/>
  <c r="Z34" i="381"/>
  <c r="Q34" i="381"/>
  <c r="O34" i="381" s="1"/>
  <c r="M34" i="381" a="1"/>
  <c r="M34" i="381" s="1"/>
  <c r="J34" i="381"/>
  <c r="B34" i="381"/>
  <c r="Q33" i="381"/>
  <c r="N33" i="381" s="1" a="1"/>
  <c r="N33" i="381" s="1"/>
  <c r="I33" i="381"/>
  <c r="B33" i="381"/>
  <c r="Q32" i="381"/>
  <c r="Z32" i="381" s="1"/>
  <c r="B32" i="381"/>
  <c r="Q31" i="381"/>
  <c r="N31" i="381" s="1" a="1"/>
  <c r="N31" i="381" s="1"/>
  <c r="B31" i="381"/>
  <c r="Q30" i="381"/>
  <c r="O30" i="381" s="1"/>
  <c r="B30" i="381"/>
  <c r="Q29" i="381"/>
  <c r="N29" i="381" s="1" a="1"/>
  <c r="N29" i="381" s="1"/>
  <c r="B29" i="381"/>
  <c r="Q28" i="381"/>
  <c r="Z28" i="381" s="1"/>
  <c r="B28" i="381"/>
  <c r="Q27" i="381"/>
  <c r="N27" i="381" s="1" a="1"/>
  <c r="N27" i="381" s="1"/>
  <c r="B27" i="381"/>
  <c r="Q26" i="381"/>
  <c r="Z26" i="381" s="1"/>
  <c r="N26" i="381" a="1"/>
  <c r="N26" i="381" s="1"/>
  <c r="I26" i="381"/>
  <c r="B26" i="381"/>
  <c r="Q25" i="381"/>
  <c r="O25" i="381" s="1"/>
  <c r="B25" i="381"/>
  <c r="Q24" i="381"/>
  <c r="O24" i="381" s="1"/>
  <c r="B24" i="381"/>
  <c r="Q23" i="381"/>
  <c r="Z23" i="381" s="1"/>
  <c r="B23" i="381"/>
  <c r="Q22" i="381"/>
  <c r="J22" i="381" s="1"/>
  <c r="N22" i="381" a="1"/>
  <c r="N22" i="381" s="1"/>
  <c r="M22" i="381" a="1"/>
  <c r="M22" i="381" s="1"/>
  <c r="B22" i="381"/>
  <c r="Q21" i="381"/>
  <c r="O21" i="381" s="1"/>
  <c r="B21" i="381"/>
  <c r="Q20" i="381"/>
  <c r="N20" i="381" s="1" a="1"/>
  <c r="N20" i="381" s="1"/>
  <c r="B20" i="381"/>
  <c r="Q19" i="381"/>
  <c r="N19" i="381" s="1" a="1"/>
  <c r="N19" i="381" s="1"/>
  <c r="B19" i="381"/>
  <c r="Q18" i="381"/>
  <c r="B18" i="381"/>
  <c r="Q17" i="381"/>
  <c r="B17" i="381"/>
  <c r="Q16" i="381"/>
  <c r="J16" i="381" s="1"/>
  <c r="B16" i="381"/>
  <c r="Q15" i="381"/>
  <c r="J15" i="381" s="1"/>
  <c r="B15" i="381"/>
  <c r="Q14" i="381"/>
  <c r="M14" i="381" s="1" a="1"/>
  <c r="M14" i="381" s="1"/>
  <c r="B14" i="381"/>
  <c r="Q13" i="381"/>
  <c r="O13" i="381" s="1"/>
  <c r="B13" i="381"/>
  <c r="Q12" i="381"/>
  <c r="O12" i="381" s="1"/>
  <c r="B12" i="381"/>
  <c r="Q11" i="381"/>
  <c r="B11" i="381"/>
  <c r="Q10" i="381"/>
  <c r="M10" i="381" s="1" a="1"/>
  <c r="M10" i="381" s="1"/>
  <c r="B10" i="381"/>
  <c r="Q9" i="381"/>
  <c r="O9" i="381" s="1"/>
  <c r="B9" i="381"/>
  <c r="Q8" i="381"/>
  <c r="O8" i="381" s="1"/>
  <c r="B8" i="381"/>
  <c r="AA7" i="381" a="1"/>
  <c r="AA7" i="381" s="1"/>
  <c r="Q7" i="381"/>
  <c r="B7" i="381"/>
  <c r="X5" i="381"/>
  <c r="S13" i="381" s="1" a="1"/>
  <c r="S13" i="381" s="1"/>
  <c r="H1" i="381"/>
  <c r="A1" i="381"/>
  <c r="G37" i="379"/>
  <c r="F37" i="379"/>
  <c r="E37" i="379"/>
  <c r="Q36" i="379"/>
  <c r="B36" i="379"/>
  <c r="Q35" i="379"/>
  <c r="I35" i="379" s="1"/>
  <c r="B35" i="379"/>
  <c r="Q34" i="379"/>
  <c r="B34" i="379"/>
  <c r="Q33" i="379"/>
  <c r="I33" i="379" s="1"/>
  <c r="B33" i="379"/>
  <c r="Q32" i="379"/>
  <c r="B32" i="379"/>
  <c r="Q31" i="379"/>
  <c r="N31" i="379" s="1" a="1"/>
  <c r="N31" i="379" s="1"/>
  <c r="B31" i="379"/>
  <c r="Q30" i="379"/>
  <c r="B30" i="379"/>
  <c r="Q29" i="379"/>
  <c r="N29" i="379" s="1" a="1"/>
  <c r="N29" i="379" s="1"/>
  <c r="B29" i="379"/>
  <c r="Q28" i="379"/>
  <c r="I28" i="379" s="1"/>
  <c r="B28" i="379"/>
  <c r="Q27" i="379"/>
  <c r="N27" i="379" s="1" a="1"/>
  <c r="N27" i="379" s="1"/>
  <c r="B27" i="379"/>
  <c r="Q26" i="379"/>
  <c r="Z26" i="379" s="1"/>
  <c r="B26" i="379"/>
  <c r="Q25" i="379"/>
  <c r="O25" i="379" s="1"/>
  <c r="B25" i="379"/>
  <c r="Z24" i="379"/>
  <c r="Q24" i="379"/>
  <c r="M24" i="379" s="1" a="1"/>
  <c r="M24" i="379" s="1"/>
  <c r="O24" i="379"/>
  <c r="J24" i="379"/>
  <c r="B24" i="379"/>
  <c r="Q23" i="379"/>
  <c r="O23" i="379" s="1"/>
  <c r="B23" i="379"/>
  <c r="Q22" i="379"/>
  <c r="Z22" i="379" s="1"/>
  <c r="B22" i="379"/>
  <c r="Q21" i="379"/>
  <c r="O21" i="379" s="1"/>
  <c r="B21" i="379"/>
  <c r="Q20" i="379"/>
  <c r="Z20" i="379" s="1"/>
  <c r="B20" i="379"/>
  <c r="Q19" i="379"/>
  <c r="M19" i="379" s="1" a="1"/>
  <c r="M19" i="379" s="1"/>
  <c r="O19" i="379"/>
  <c r="B19" i="379"/>
  <c r="Q18" i="379"/>
  <c r="O18" i="379" s="1"/>
  <c r="B18" i="379"/>
  <c r="Q17" i="379"/>
  <c r="M17" i="379" s="1" a="1"/>
  <c r="M17" i="379" s="1"/>
  <c r="B17" i="379"/>
  <c r="Q16" i="379"/>
  <c r="B16" i="379"/>
  <c r="Q15" i="379"/>
  <c r="J15" i="379" s="1"/>
  <c r="B15" i="379"/>
  <c r="Q14" i="379"/>
  <c r="B14" i="379"/>
  <c r="Q13" i="379"/>
  <c r="B13" i="379"/>
  <c r="Q12" i="379"/>
  <c r="Z12" i="379" s="1"/>
  <c r="B12" i="379"/>
  <c r="Q11" i="379"/>
  <c r="J11" i="379" s="1"/>
  <c r="B11" i="379"/>
  <c r="Q10" i="379"/>
  <c r="O10" i="379" s="1"/>
  <c r="B10" i="379"/>
  <c r="Q9" i="379"/>
  <c r="B9" i="379"/>
  <c r="Q8" i="379"/>
  <c r="J8" i="379" s="1"/>
  <c r="B8" i="379"/>
  <c r="AA7" i="379" a="1"/>
  <c r="AA7" i="379" s="1"/>
  <c r="Q7" i="379"/>
  <c r="Z7" i="379" s="1"/>
  <c r="B7" i="379"/>
  <c r="X5" i="379"/>
  <c r="H1" i="379"/>
  <c r="A1" i="379"/>
  <c r="G37" i="378"/>
  <c r="F37" i="378"/>
  <c r="E37" i="378"/>
  <c r="Q36" i="378"/>
  <c r="B36" i="378"/>
  <c r="Q35" i="378"/>
  <c r="J35" i="378" s="1"/>
  <c r="B35" i="378"/>
  <c r="Q34" i="378"/>
  <c r="B34" i="378"/>
  <c r="Q33" i="378"/>
  <c r="B33" i="378"/>
  <c r="Q32" i="378"/>
  <c r="B32" i="378"/>
  <c r="Q31" i="378"/>
  <c r="J31" i="378" s="1"/>
  <c r="B31" i="378"/>
  <c r="Q30" i="378"/>
  <c r="J30" i="378" s="1"/>
  <c r="B30" i="378"/>
  <c r="Q29" i="378"/>
  <c r="N29" i="378" s="1" a="1"/>
  <c r="N29" i="378" s="1"/>
  <c r="B29" i="378"/>
  <c r="Q28" i="378"/>
  <c r="N28" i="378" s="1" a="1"/>
  <c r="N28" i="378" s="1"/>
  <c r="B28" i="378"/>
  <c r="Q27" i="378"/>
  <c r="O27" i="378" s="1"/>
  <c r="B27" i="378"/>
  <c r="Q26" i="378"/>
  <c r="Z26" i="378" s="1"/>
  <c r="B26" i="378"/>
  <c r="Q25" i="378"/>
  <c r="N25" i="378" s="1" a="1"/>
  <c r="N25" i="378" s="1"/>
  <c r="B25" i="378"/>
  <c r="Q24" i="378"/>
  <c r="O24" i="378" s="1"/>
  <c r="B24" i="378"/>
  <c r="Q23" i="378"/>
  <c r="O23" i="378" s="1"/>
  <c r="B23" i="378"/>
  <c r="Q22" i="378"/>
  <c r="Z22" i="378" s="1"/>
  <c r="N22" i="378" a="1"/>
  <c r="N22" i="378" s="1"/>
  <c r="B22" i="378"/>
  <c r="Q21" i="378"/>
  <c r="N21" i="378" s="1" a="1"/>
  <c r="N21" i="378" s="1"/>
  <c r="B21" i="378"/>
  <c r="Q20" i="378"/>
  <c r="O20" i="378" s="1"/>
  <c r="B20" i="378"/>
  <c r="Q19" i="378"/>
  <c r="O19" i="378" s="1"/>
  <c r="B19" i="378"/>
  <c r="Q18" i="378"/>
  <c r="Z18" i="378" s="1"/>
  <c r="B18" i="378"/>
  <c r="Q17" i="378"/>
  <c r="Z17" i="378" s="1"/>
  <c r="N17" i="378" a="1"/>
  <c r="N17" i="378" s="1"/>
  <c r="B17" i="378"/>
  <c r="Q16" i="378"/>
  <c r="O16" i="378" s="1"/>
  <c r="B16" i="378"/>
  <c r="Q15" i="378"/>
  <c r="O15" i="378" s="1"/>
  <c r="B15" i="378"/>
  <c r="Q14" i="378"/>
  <c r="Z14" i="378" s="1"/>
  <c r="O14" i="378"/>
  <c r="B14" i="378"/>
  <c r="Q13" i="378"/>
  <c r="O13" i="378" s="1"/>
  <c r="B13" i="378"/>
  <c r="Q12" i="378"/>
  <c r="O12" i="378" s="1"/>
  <c r="M12" i="378" a="1"/>
  <c r="M12" i="378" s="1"/>
  <c r="B12" i="378"/>
  <c r="Q11" i="378"/>
  <c r="M11" i="378" s="1" a="1"/>
  <c r="M11" i="378" s="1"/>
  <c r="O11" i="378"/>
  <c r="J11" i="378"/>
  <c r="B11" i="378"/>
  <c r="Q10" i="378"/>
  <c r="B10" i="378"/>
  <c r="Q9" i="378"/>
  <c r="Z9" i="378" s="1"/>
  <c r="O9" i="378"/>
  <c r="J9" i="378"/>
  <c r="B9" i="378"/>
  <c r="Q8" i="378"/>
  <c r="B8" i="378"/>
  <c r="AA7" i="378" a="1"/>
  <c r="AA7" i="378" s="1"/>
  <c r="Q7" i="378"/>
  <c r="Z7" i="378" s="1"/>
  <c r="B7" i="378"/>
  <c r="X5" i="378"/>
  <c r="S26" i="378" s="1" a="1"/>
  <c r="S26" i="378" s="1"/>
  <c r="H1" i="378"/>
  <c r="A1" i="378"/>
  <c r="G37" i="376"/>
  <c r="F37" i="376"/>
  <c r="E37" i="376"/>
  <c r="Q36" i="376"/>
  <c r="N36" i="376" s="1" a="1"/>
  <c r="N36" i="376" s="1"/>
  <c r="B36" i="376"/>
  <c r="Q35" i="376"/>
  <c r="N35" i="376" s="1" a="1"/>
  <c r="N35" i="376" s="1"/>
  <c r="B35" i="376"/>
  <c r="Q34" i="376"/>
  <c r="I34" i="376" s="1"/>
  <c r="B34" i="376"/>
  <c r="Q33" i="376"/>
  <c r="I33" i="376" s="1"/>
  <c r="B33" i="376"/>
  <c r="Q32" i="376"/>
  <c r="B32" i="376"/>
  <c r="Q31" i="376"/>
  <c r="N31" i="376" s="1" a="1"/>
  <c r="N31" i="376" s="1"/>
  <c r="B31" i="376"/>
  <c r="Q30" i="376"/>
  <c r="B30" i="376"/>
  <c r="Q29" i="376"/>
  <c r="I29" i="376" s="1"/>
  <c r="B29" i="376"/>
  <c r="Q28" i="376"/>
  <c r="J28" i="376" s="1"/>
  <c r="N28" i="376" a="1"/>
  <c r="N28" i="376" s="1"/>
  <c r="B28" i="376"/>
  <c r="Q27" i="376"/>
  <c r="N27" i="376" s="1" a="1"/>
  <c r="N27" i="376" s="1"/>
  <c r="I27" i="376"/>
  <c r="B27" i="376"/>
  <c r="Q26" i="376"/>
  <c r="B26" i="376"/>
  <c r="Q25" i="376"/>
  <c r="J25" i="376" s="1"/>
  <c r="B25" i="376"/>
  <c r="Q24" i="376"/>
  <c r="J24" i="376" s="1"/>
  <c r="B24" i="376"/>
  <c r="Q23" i="376"/>
  <c r="J23" i="376" s="1"/>
  <c r="B23" i="376"/>
  <c r="Q22" i="376"/>
  <c r="B22" i="376"/>
  <c r="Q21" i="376"/>
  <c r="Z21" i="376" s="1"/>
  <c r="B21" i="376"/>
  <c r="Q20" i="376"/>
  <c r="Z20" i="376" s="1"/>
  <c r="B20" i="376"/>
  <c r="Q19" i="376"/>
  <c r="N19" i="376" s="1" a="1"/>
  <c r="N19" i="376" s="1"/>
  <c r="B19" i="376"/>
  <c r="Q18" i="376"/>
  <c r="N18" i="376" s="1" a="1"/>
  <c r="N18" i="376" s="1"/>
  <c r="B18" i="376"/>
  <c r="Q17" i="376"/>
  <c r="N17" i="376" s="1" a="1"/>
  <c r="N17" i="376" s="1"/>
  <c r="I17" i="376"/>
  <c r="B17" i="376"/>
  <c r="Q16" i="376"/>
  <c r="J16" i="376" s="1"/>
  <c r="B16" i="376"/>
  <c r="Q15" i="376"/>
  <c r="N15" i="376" s="1" a="1"/>
  <c r="N15" i="376" s="1"/>
  <c r="B15" i="376"/>
  <c r="Q14" i="376"/>
  <c r="J14" i="376" s="1"/>
  <c r="B14" i="376"/>
  <c r="Q13" i="376"/>
  <c r="N13" i="376" s="1" a="1"/>
  <c r="N13" i="376" s="1"/>
  <c r="B13" i="376"/>
  <c r="Q12" i="376"/>
  <c r="J12" i="376" s="1"/>
  <c r="N12" i="376" a="1"/>
  <c r="N12" i="376" s="1"/>
  <c r="L12" i="376" a="1"/>
  <c r="L12" i="376" s="1"/>
  <c r="I12" i="376"/>
  <c r="B12" i="376"/>
  <c r="Q11" i="376"/>
  <c r="N11" i="376" s="1" a="1"/>
  <c r="N11" i="376" s="1"/>
  <c r="B11" i="376"/>
  <c r="Q10" i="376"/>
  <c r="B10" i="376"/>
  <c r="Q9" i="376"/>
  <c r="B9" i="376"/>
  <c r="Q8" i="376"/>
  <c r="J8" i="376" s="1"/>
  <c r="B8" i="376"/>
  <c r="AA7" i="376"/>
  <c r="AA7" i="376" a="1"/>
  <c r="Q7" i="376"/>
  <c r="N7" i="376" s="1" a="1"/>
  <c r="N7" i="376" s="1"/>
  <c r="B7" i="376"/>
  <c r="X5" i="376"/>
  <c r="H1" i="376"/>
  <c r="A1" i="376"/>
  <c r="G37" i="375"/>
  <c r="F37" i="375"/>
  <c r="E37" i="375"/>
  <c r="Q36" i="375"/>
  <c r="Z36" i="375" s="1"/>
  <c r="N36" i="375" a="1"/>
  <c r="N36" i="375" s="1"/>
  <c r="L36" i="375" a="1"/>
  <c r="L36" i="375" s="1"/>
  <c r="J36" i="375"/>
  <c r="I36" i="375"/>
  <c r="B36" i="375"/>
  <c r="Z35" i="375"/>
  <c r="Q35" i="375"/>
  <c r="O35" i="375" s="1"/>
  <c r="B35" i="375"/>
  <c r="Z34" i="375"/>
  <c r="Q34" i="375"/>
  <c r="O34" i="375"/>
  <c r="N34" i="375" a="1"/>
  <c r="N34" i="375" s="1"/>
  <c r="M34" i="375" a="1"/>
  <c r="M34" i="375" s="1"/>
  <c r="L34" i="375" a="1"/>
  <c r="L34" i="375" s="1"/>
  <c r="J34" i="375"/>
  <c r="I34" i="375"/>
  <c r="B34" i="375"/>
  <c r="Q33" i="375"/>
  <c r="N33" i="375" s="1" a="1"/>
  <c r="N33" i="375" s="1"/>
  <c r="O33" i="375"/>
  <c r="J33" i="375"/>
  <c r="B33" i="375"/>
  <c r="Q32" i="375"/>
  <c r="O32" i="375" s="1"/>
  <c r="B32" i="375"/>
  <c r="Q31" i="375"/>
  <c r="O31" i="375" s="1"/>
  <c r="M31" i="375" a="1"/>
  <c r="M31" i="375" s="1"/>
  <c r="I31" i="375"/>
  <c r="B31" i="375"/>
  <c r="Q30" i="375"/>
  <c r="O30" i="375" s="1"/>
  <c r="J30" i="375"/>
  <c r="B30" i="375"/>
  <c r="Q29" i="375"/>
  <c r="N29" i="375" s="1" a="1"/>
  <c r="N29" i="375" s="1"/>
  <c r="B29" i="375"/>
  <c r="Q28" i="375"/>
  <c r="O28" i="375" s="1"/>
  <c r="B28" i="375"/>
  <c r="Q27" i="375"/>
  <c r="O27" i="375" s="1"/>
  <c r="B27" i="375"/>
  <c r="Z26" i="375"/>
  <c r="Q26" i="375"/>
  <c r="O26" i="375"/>
  <c r="N26" i="375" a="1"/>
  <c r="N26" i="375" s="1"/>
  <c r="M26" i="375" a="1"/>
  <c r="M26" i="375" s="1"/>
  <c r="L26" i="375" a="1"/>
  <c r="L26" i="375" s="1"/>
  <c r="J26" i="375"/>
  <c r="I26" i="375"/>
  <c r="B26" i="375"/>
  <c r="Q25" i="375"/>
  <c r="O25" i="375" s="1"/>
  <c r="B25" i="375"/>
  <c r="Q24" i="375"/>
  <c r="O24" i="375" s="1"/>
  <c r="B24" i="375"/>
  <c r="Q23" i="375"/>
  <c r="N23" i="375" s="1" a="1"/>
  <c r="N23" i="375" s="1"/>
  <c r="I23" i="375"/>
  <c r="B23" i="375"/>
  <c r="Q22" i="375"/>
  <c r="Z22" i="375" s="1"/>
  <c r="B22" i="375"/>
  <c r="Q21" i="375"/>
  <c r="O21" i="375" s="1"/>
  <c r="B21" i="375"/>
  <c r="Q20" i="375"/>
  <c r="O20" i="375" s="1"/>
  <c r="B20" i="375"/>
  <c r="Q19" i="375"/>
  <c r="O19" i="375" s="1"/>
  <c r="B19" i="375"/>
  <c r="Q18" i="375"/>
  <c r="O18" i="375" s="1"/>
  <c r="B18" i="375"/>
  <c r="Q17" i="375"/>
  <c r="Z17" i="375" s="1"/>
  <c r="O17" i="375"/>
  <c r="N17" i="375" a="1"/>
  <c r="N17" i="375" s="1"/>
  <c r="M17" i="375" a="1"/>
  <c r="M17" i="375" s="1"/>
  <c r="L17" i="375" a="1"/>
  <c r="L17" i="375" s="1"/>
  <c r="J17" i="375"/>
  <c r="I17" i="375"/>
  <c r="B17" i="375"/>
  <c r="Z16" i="375"/>
  <c r="Q16" i="375"/>
  <c r="O16" i="375"/>
  <c r="N16" i="375" a="1"/>
  <c r="N16" i="375" s="1"/>
  <c r="M16" i="375" a="1"/>
  <c r="M16" i="375" s="1"/>
  <c r="L16" i="375" a="1"/>
  <c r="L16" i="375" s="1"/>
  <c r="J16" i="375"/>
  <c r="I16" i="375"/>
  <c r="B16" i="375"/>
  <c r="Q15" i="375"/>
  <c r="O15" i="375" s="1"/>
  <c r="B15" i="375"/>
  <c r="Q14" i="375"/>
  <c r="O14" i="375" s="1"/>
  <c r="B14" i="375"/>
  <c r="Q13" i="375"/>
  <c r="O13" i="375" s="1"/>
  <c r="M13" i="375" a="1"/>
  <c r="M13" i="375" s="1"/>
  <c r="B13" i="375"/>
  <c r="Q12" i="375"/>
  <c r="O12" i="375" s="1"/>
  <c r="I12" i="375"/>
  <c r="B12" i="375"/>
  <c r="Q11" i="375"/>
  <c r="N11" i="375" s="1" a="1"/>
  <c r="N11" i="375" s="1"/>
  <c r="O11" i="375"/>
  <c r="L11" i="375" a="1"/>
  <c r="L11" i="375" s="1"/>
  <c r="J11" i="375"/>
  <c r="B11" i="375"/>
  <c r="Q10" i="375"/>
  <c r="O10" i="375" s="1"/>
  <c r="B10" i="375"/>
  <c r="Q9" i="375"/>
  <c r="O9" i="375" s="1"/>
  <c r="M9" i="375" a="1"/>
  <c r="M9" i="375" s="1"/>
  <c r="B9" i="375"/>
  <c r="Q8" i="375"/>
  <c r="O8" i="375" s="1"/>
  <c r="B8" i="375"/>
  <c r="AA7" i="375" a="1"/>
  <c r="AA7" i="375" s="1"/>
  <c r="Q7" i="375"/>
  <c r="M7" i="375" s="1" a="1"/>
  <c r="M7" i="375" s="1"/>
  <c r="O7" i="375"/>
  <c r="N7" i="375" a="1"/>
  <c r="N7" i="375" s="1"/>
  <c r="L7" i="375" a="1"/>
  <c r="L7" i="375" s="1"/>
  <c r="J7" i="375"/>
  <c r="I7" i="375"/>
  <c r="B7" i="375"/>
  <c r="X5" i="375"/>
  <c r="H1" i="375"/>
  <c r="A1" i="375"/>
  <c r="G37" i="373"/>
  <c r="F37" i="373"/>
  <c r="E37" i="373"/>
  <c r="Q36" i="373"/>
  <c r="Z36" i="373" s="1"/>
  <c r="B36" i="373"/>
  <c r="Q35" i="373"/>
  <c r="O35" i="373" s="1"/>
  <c r="B35" i="373"/>
  <c r="Q34" i="373"/>
  <c r="O34" i="373" s="1"/>
  <c r="B34" i="373"/>
  <c r="Q33" i="373"/>
  <c r="Z33" i="373" s="1"/>
  <c r="B33" i="373"/>
  <c r="Q32" i="373"/>
  <c r="O32" i="373" s="1"/>
  <c r="B32" i="373"/>
  <c r="Q31" i="373"/>
  <c r="Z31" i="373" s="1"/>
  <c r="B31" i="373"/>
  <c r="Q30" i="373"/>
  <c r="O30" i="373" s="1"/>
  <c r="B30" i="373"/>
  <c r="Q29" i="373"/>
  <c r="Z29" i="373" s="1"/>
  <c r="B29" i="373"/>
  <c r="Q28" i="373"/>
  <c r="O28" i="373" s="1"/>
  <c r="B28" i="373"/>
  <c r="Q27" i="373"/>
  <c r="Z27" i="373" s="1"/>
  <c r="B27" i="373"/>
  <c r="Q26" i="373"/>
  <c r="N26" i="373" s="1" a="1"/>
  <c r="N26" i="373" s="1"/>
  <c r="B26" i="373"/>
  <c r="Q25" i="373"/>
  <c r="N25" i="373" s="1" a="1"/>
  <c r="N25" i="373" s="1"/>
  <c r="B25" i="373"/>
  <c r="Q24" i="373"/>
  <c r="Z24" i="373" s="1"/>
  <c r="B24" i="373"/>
  <c r="Q23" i="373"/>
  <c r="N23" i="373" s="1" a="1"/>
  <c r="N23" i="373" s="1"/>
  <c r="B23" i="373"/>
  <c r="Q22" i="373"/>
  <c r="Z22" i="373" s="1"/>
  <c r="B22" i="373"/>
  <c r="Q21" i="373"/>
  <c r="O21" i="373" s="1"/>
  <c r="B21" i="373"/>
  <c r="Q20" i="373"/>
  <c r="O20" i="373" s="1"/>
  <c r="B20" i="373"/>
  <c r="Q19" i="373"/>
  <c r="O19" i="373" s="1"/>
  <c r="B19" i="373"/>
  <c r="Q18" i="373"/>
  <c r="Z18" i="373" s="1"/>
  <c r="B18" i="373"/>
  <c r="Q17" i="373"/>
  <c r="N17" i="373" s="1" a="1"/>
  <c r="N17" i="373" s="1"/>
  <c r="B17" i="373"/>
  <c r="Q16" i="373"/>
  <c r="O16" i="373" s="1"/>
  <c r="B16" i="373"/>
  <c r="Q15" i="373"/>
  <c r="Z15" i="373" s="1"/>
  <c r="O15" i="373"/>
  <c r="B15" i="373"/>
  <c r="Q14" i="373"/>
  <c r="Z14" i="373" s="1"/>
  <c r="B14" i="373"/>
  <c r="Q13" i="373"/>
  <c r="N13" i="373" s="1" a="1"/>
  <c r="N13" i="373" s="1"/>
  <c r="B13" i="373"/>
  <c r="Q12" i="373"/>
  <c r="O12" i="373" s="1"/>
  <c r="B12" i="373"/>
  <c r="Q11" i="373"/>
  <c r="Z11" i="373" s="1"/>
  <c r="B11" i="373"/>
  <c r="Q10" i="373"/>
  <c r="N10" i="373" s="1" a="1"/>
  <c r="N10" i="373" s="1"/>
  <c r="B10" i="373"/>
  <c r="Q9" i="373"/>
  <c r="Z9" i="373" s="1"/>
  <c r="B9" i="373"/>
  <c r="Q8" i="373"/>
  <c r="O8" i="373" s="1"/>
  <c r="B8" i="373"/>
  <c r="AA7" i="373"/>
  <c r="AA7" i="373" a="1"/>
  <c r="Q7" i="373"/>
  <c r="O7" i="373" s="1"/>
  <c r="B7" i="373"/>
  <c r="X5" i="373"/>
  <c r="S7" i="373" s="1" a="1"/>
  <c r="S7" i="373" s="1"/>
  <c r="H1" i="373"/>
  <c r="A1" i="373"/>
  <c r="G37" i="372"/>
  <c r="F37" i="372"/>
  <c r="E37" i="372"/>
  <c r="Q36" i="372"/>
  <c r="Z36" i="372" s="1"/>
  <c r="B36" i="372"/>
  <c r="Q35" i="372"/>
  <c r="O35" i="372" s="1"/>
  <c r="B35" i="372"/>
  <c r="Q34" i="372"/>
  <c r="O34" i="372" s="1"/>
  <c r="B34" i="372"/>
  <c r="Q33" i="372"/>
  <c r="O33" i="372" s="1"/>
  <c r="B33" i="372"/>
  <c r="Q32" i="372"/>
  <c r="Z32" i="372" s="1"/>
  <c r="B32" i="372"/>
  <c r="Q31" i="372"/>
  <c r="O31" i="372" s="1"/>
  <c r="B31" i="372"/>
  <c r="Q30" i="372"/>
  <c r="Z30" i="372" s="1"/>
  <c r="B30" i="372"/>
  <c r="Q29" i="372"/>
  <c r="B29" i="372"/>
  <c r="Q28" i="372"/>
  <c r="M28" i="372" s="1" a="1"/>
  <c r="M28" i="372" s="1"/>
  <c r="B28" i="372"/>
  <c r="Q27" i="372"/>
  <c r="Z27" i="372" s="1"/>
  <c r="B27" i="372"/>
  <c r="Q26" i="372"/>
  <c r="Z26" i="372" s="1"/>
  <c r="B26" i="372"/>
  <c r="Q25" i="372"/>
  <c r="Z25" i="372" s="1"/>
  <c r="B25" i="372"/>
  <c r="Q24" i="372"/>
  <c r="Z24" i="372" s="1"/>
  <c r="B24" i="372"/>
  <c r="Q23" i="372"/>
  <c r="J23" i="372" s="1"/>
  <c r="B23" i="372"/>
  <c r="Q22" i="372"/>
  <c r="M22" i="372" s="1" a="1"/>
  <c r="M22" i="372" s="1"/>
  <c r="B22" i="372"/>
  <c r="Q21" i="372"/>
  <c r="O21" i="372" s="1"/>
  <c r="B21" i="372"/>
  <c r="Q20" i="372"/>
  <c r="Z20" i="372" s="1"/>
  <c r="B20" i="372"/>
  <c r="Q19" i="372"/>
  <c r="N19" i="372" s="1" a="1"/>
  <c r="N19" i="372" s="1"/>
  <c r="B19" i="372"/>
  <c r="Q18" i="372"/>
  <c r="O18" i="372" s="1"/>
  <c r="B18" i="372"/>
  <c r="Q17" i="372"/>
  <c r="O17" i="372" s="1"/>
  <c r="B17" i="372"/>
  <c r="Q16" i="372"/>
  <c r="O16" i="372" s="1"/>
  <c r="B16" i="372"/>
  <c r="Q15" i="372"/>
  <c r="N15" i="372" s="1" a="1"/>
  <c r="N15" i="372" s="1"/>
  <c r="B15" i="372"/>
  <c r="Q14" i="372"/>
  <c r="O14" i="372" s="1"/>
  <c r="B14" i="372"/>
  <c r="Q13" i="372"/>
  <c r="N13" i="372" s="1" a="1"/>
  <c r="N13" i="372" s="1"/>
  <c r="B13" i="372"/>
  <c r="Q12" i="372"/>
  <c r="O12" i="372" s="1"/>
  <c r="B12" i="372"/>
  <c r="Q11" i="372"/>
  <c r="N11" i="372" s="1" a="1"/>
  <c r="N11" i="372" s="1"/>
  <c r="B11" i="372"/>
  <c r="Q10" i="372"/>
  <c r="O10" i="372" s="1"/>
  <c r="B10" i="372"/>
  <c r="Q9" i="372"/>
  <c r="Z9" i="372" s="1"/>
  <c r="B9" i="372"/>
  <c r="Q8" i="372"/>
  <c r="O8" i="372" s="1"/>
  <c r="B8" i="372"/>
  <c r="AA7" i="372" a="1"/>
  <c r="AA7" i="372" s="1"/>
  <c r="Q7" i="372"/>
  <c r="N7" i="372" s="1" a="1"/>
  <c r="N7" i="372" s="1"/>
  <c r="B7" i="372"/>
  <c r="X5" i="372"/>
  <c r="S14" i="372" s="1" a="1"/>
  <c r="S14" i="372" s="1"/>
  <c r="H1" i="372"/>
  <c r="A1" i="372"/>
  <c r="G37" i="369"/>
  <c r="F37" i="369"/>
  <c r="E37" i="369"/>
  <c r="Q36" i="369"/>
  <c r="I36" i="369" s="1"/>
  <c r="B36" i="369"/>
  <c r="Q35" i="369"/>
  <c r="I35" i="369" s="1"/>
  <c r="B35" i="369"/>
  <c r="Q34" i="369"/>
  <c r="N34" i="369" s="1" a="1"/>
  <c r="N34" i="369" s="1"/>
  <c r="B34" i="369"/>
  <c r="Q33" i="369"/>
  <c r="N33" i="369" s="1" a="1"/>
  <c r="N33" i="369" s="1"/>
  <c r="J33" i="369"/>
  <c r="B33" i="369"/>
  <c r="Q32" i="369"/>
  <c r="I32" i="369" s="1"/>
  <c r="B32" i="369"/>
  <c r="Q31" i="369"/>
  <c r="I31" i="369" s="1"/>
  <c r="B31" i="369"/>
  <c r="Q30" i="369"/>
  <c r="N30" i="369" s="1" a="1"/>
  <c r="N30" i="369" s="1"/>
  <c r="B30" i="369"/>
  <c r="Q29" i="369"/>
  <c r="J29" i="369" s="1"/>
  <c r="B29" i="369"/>
  <c r="Q28" i="369"/>
  <c r="J28" i="369" s="1"/>
  <c r="B28" i="369"/>
  <c r="Q27" i="369"/>
  <c r="N27" i="369" s="1" a="1"/>
  <c r="N27" i="369" s="1"/>
  <c r="B27" i="369"/>
  <c r="Q26" i="369"/>
  <c r="O26" i="369" s="1"/>
  <c r="B26" i="369"/>
  <c r="Q25" i="369"/>
  <c r="Z25" i="369" s="1"/>
  <c r="O25" i="369"/>
  <c r="N25" i="369" a="1"/>
  <c r="N25" i="369" s="1"/>
  <c r="J25" i="369"/>
  <c r="I25" i="369"/>
  <c r="B25" i="369"/>
  <c r="Q24" i="369"/>
  <c r="O24" i="369" s="1"/>
  <c r="B24" i="369"/>
  <c r="Q23" i="369"/>
  <c r="O23" i="369" s="1"/>
  <c r="B23" i="369"/>
  <c r="Q22" i="369"/>
  <c r="O22" i="369" s="1"/>
  <c r="N22" i="369" a="1"/>
  <c r="N22" i="369" s="1"/>
  <c r="B22" i="369"/>
  <c r="Q21" i="369"/>
  <c r="O21" i="369" s="1"/>
  <c r="B21" i="369"/>
  <c r="Q20" i="369"/>
  <c r="O20" i="369" s="1"/>
  <c r="B20" i="369"/>
  <c r="Q19" i="369"/>
  <c r="O19" i="369" s="1"/>
  <c r="B19" i="369"/>
  <c r="Q18" i="369"/>
  <c r="O18" i="369" s="1"/>
  <c r="B18" i="369"/>
  <c r="Q17" i="369"/>
  <c r="O17" i="369" s="1"/>
  <c r="B17" i="369"/>
  <c r="Q16" i="369"/>
  <c r="O16" i="369" s="1"/>
  <c r="B16" i="369"/>
  <c r="Q15" i="369"/>
  <c r="M15" i="369" s="1" a="1"/>
  <c r="M15" i="369" s="1"/>
  <c r="B15" i="369"/>
  <c r="Q14" i="369"/>
  <c r="O14" i="369" s="1"/>
  <c r="B14" i="369"/>
  <c r="Q13" i="369"/>
  <c r="Z13" i="369" s="1"/>
  <c r="B13" i="369"/>
  <c r="Q12" i="369"/>
  <c r="B12" i="369"/>
  <c r="Q11" i="369"/>
  <c r="B11" i="369"/>
  <c r="Q10" i="369"/>
  <c r="N10" i="369" s="1" a="1"/>
  <c r="N10" i="369" s="1"/>
  <c r="B10" i="369"/>
  <c r="Q9" i="369"/>
  <c r="Z9" i="369" s="1"/>
  <c r="B9" i="369"/>
  <c r="Q8" i="369"/>
  <c r="O8" i="369" s="1"/>
  <c r="B8" i="369"/>
  <c r="AA7" i="369" a="1"/>
  <c r="AA7" i="369" s="1"/>
  <c r="Q7" i="369"/>
  <c r="N7" i="369" s="1" a="1"/>
  <c r="N7" i="369" s="1"/>
  <c r="B7" i="369"/>
  <c r="X5" i="369"/>
  <c r="S20" i="369" s="1" a="1"/>
  <c r="S20" i="369" s="1"/>
  <c r="H1" i="369"/>
  <c r="A1" i="369"/>
  <c r="G37" i="366"/>
  <c r="F37" i="366"/>
  <c r="E37" i="366"/>
  <c r="Q36" i="366"/>
  <c r="B36" i="366"/>
  <c r="Q35" i="366"/>
  <c r="B35" i="366"/>
  <c r="Q34" i="366"/>
  <c r="B34" i="366"/>
  <c r="Q33" i="366"/>
  <c r="J33" i="366" s="1"/>
  <c r="B33" i="366"/>
  <c r="Q32" i="366"/>
  <c r="J32" i="366" s="1"/>
  <c r="B32" i="366"/>
  <c r="Q31" i="366"/>
  <c r="N31" i="366" s="1" a="1"/>
  <c r="N31" i="366" s="1"/>
  <c r="B31" i="366"/>
  <c r="Q30" i="366"/>
  <c r="N30" i="366" s="1" a="1"/>
  <c r="N30" i="366" s="1"/>
  <c r="J30" i="366"/>
  <c r="B30" i="366"/>
  <c r="Q29" i="366"/>
  <c r="I29" i="366" s="1"/>
  <c r="J29" i="366"/>
  <c r="B29" i="366"/>
  <c r="Q28" i="366"/>
  <c r="J28" i="366" s="1"/>
  <c r="B28" i="366"/>
  <c r="Q27" i="366"/>
  <c r="O27" i="366" s="1"/>
  <c r="B27" i="366"/>
  <c r="Q26" i="366"/>
  <c r="O26" i="366" s="1"/>
  <c r="B26" i="366"/>
  <c r="Q25" i="366"/>
  <c r="Z25" i="366" s="1"/>
  <c r="B25" i="366"/>
  <c r="Q24" i="366"/>
  <c r="M24" i="366" s="1" a="1"/>
  <c r="M24" i="366" s="1"/>
  <c r="B24" i="366"/>
  <c r="Q23" i="366"/>
  <c r="O23" i="366" s="1"/>
  <c r="B23" i="366"/>
  <c r="Q22" i="366"/>
  <c r="B22" i="366"/>
  <c r="Q21" i="366"/>
  <c r="N21" i="366" s="1" a="1"/>
  <c r="N21" i="366" s="1"/>
  <c r="B21" i="366"/>
  <c r="Q20" i="366"/>
  <c r="O20" i="366" s="1"/>
  <c r="B20" i="366"/>
  <c r="Q19" i="366"/>
  <c r="O19" i="366" s="1"/>
  <c r="B19" i="366"/>
  <c r="Q18" i="366"/>
  <c r="N18" i="366" s="1" a="1"/>
  <c r="N18" i="366" s="1"/>
  <c r="B18" i="366"/>
  <c r="Q17" i="366"/>
  <c r="J17" i="366" s="1"/>
  <c r="B17" i="366"/>
  <c r="Q16" i="366"/>
  <c r="N16" i="366" s="1" a="1"/>
  <c r="N16" i="366" s="1"/>
  <c r="B16" i="366"/>
  <c r="Q15" i="366"/>
  <c r="O15" i="366" s="1"/>
  <c r="B15" i="366"/>
  <c r="Q14" i="366"/>
  <c r="Z14" i="366" s="1"/>
  <c r="B14" i="366"/>
  <c r="Q13" i="366"/>
  <c r="B13" i="366"/>
  <c r="Q12" i="366"/>
  <c r="O12" i="366" s="1"/>
  <c r="B12" i="366"/>
  <c r="Q11" i="366"/>
  <c r="N11" i="366" s="1" a="1"/>
  <c r="N11" i="366" s="1"/>
  <c r="B11" i="366"/>
  <c r="Q10" i="366"/>
  <c r="Z10" i="366" s="1"/>
  <c r="B10" i="366"/>
  <c r="Q9" i="366"/>
  <c r="B9" i="366"/>
  <c r="Z8" i="366"/>
  <c r="Q8" i="366"/>
  <c r="N8" i="366" s="1" a="1"/>
  <c r="N8" i="366" s="1"/>
  <c r="O8" i="366"/>
  <c r="J8" i="366"/>
  <c r="B8" i="366"/>
  <c r="AA7" i="366" a="1"/>
  <c r="AA7" i="366" s="1"/>
  <c r="Q7" i="366"/>
  <c r="P7" i="366" s="1" a="1"/>
  <c r="P7" i="366" s="1"/>
  <c r="C7" i="366" s="1" a="1"/>
  <c r="C7" i="366" s="1"/>
  <c r="D7" i="366" s="1" a="1"/>
  <c r="D7" i="366" s="1"/>
  <c r="I7" i="366"/>
  <c r="B7" i="366"/>
  <c r="X5" i="366"/>
  <c r="S35" i="366" s="1" a="1"/>
  <c r="S35" i="366" s="1"/>
  <c r="H1" i="366"/>
  <c r="A1" i="366"/>
  <c r="G37" i="364"/>
  <c r="F37" i="364"/>
  <c r="E37" i="364"/>
  <c r="Q36" i="364"/>
  <c r="Z36" i="364" s="1"/>
  <c r="B36" i="364"/>
  <c r="Q35" i="364"/>
  <c r="O35" i="364" s="1"/>
  <c r="B35" i="364"/>
  <c r="Q34" i="364"/>
  <c r="M34" i="364" s="1" a="1"/>
  <c r="M34" i="364" s="1"/>
  <c r="B34" i="364"/>
  <c r="Q33" i="364"/>
  <c r="O33" i="364" s="1"/>
  <c r="B33" i="364"/>
  <c r="Q32" i="364"/>
  <c r="M32" i="364" s="1" a="1"/>
  <c r="M32" i="364" s="1"/>
  <c r="B32" i="364"/>
  <c r="Q31" i="364"/>
  <c r="O31" i="364" s="1"/>
  <c r="B31" i="364"/>
  <c r="Q30" i="364"/>
  <c r="B30" i="364"/>
  <c r="Q29" i="364"/>
  <c r="O29" i="364" s="1"/>
  <c r="B29" i="364"/>
  <c r="Q28" i="364"/>
  <c r="M28" i="364" s="1" a="1"/>
  <c r="M28" i="364" s="1"/>
  <c r="B28" i="364"/>
  <c r="Q27" i="364"/>
  <c r="O27" i="364" s="1"/>
  <c r="B27" i="364"/>
  <c r="Q26" i="364"/>
  <c r="O26" i="364" s="1"/>
  <c r="J26" i="364"/>
  <c r="B26" i="364"/>
  <c r="Q25" i="364"/>
  <c r="Z25" i="364" s="1"/>
  <c r="B25" i="364"/>
  <c r="Q24" i="364"/>
  <c r="N24" i="364" s="1" a="1"/>
  <c r="N24" i="364" s="1"/>
  <c r="B24" i="364"/>
  <c r="Q23" i="364"/>
  <c r="O23" i="364" s="1"/>
  <c r="B23" i="364"/>
  <c r="Q22" i="364"/>
  <c r="N22" i="364" s="1" a="1"/>
  <c r="N22" i="364" s="1"/>
  <c r="B22" i="364"/>
  <c r="Q21" i="364"/>
  <c r="Z21" i="364" s="1"/>
  <c r="B21" i="364"/>
  <c r="Q20" i="364"/>
  <c r="O20" i="364" s="1"/>
  <c r="B20" i="364"/>
  <c r="Q19" i="364"/>
  <c r="O19" i="364" s="1"/>
  <c r="B19" i="364"/>
  <c r="Q18" i="364"/>
  <c r="N18" i="364" s="1" a="1"/>
  <c r="N18" i="364" s="1"/>
  <c r="O18" i="364"/>
  <c r="B18" i="364"/>
  <c r="Q17" i="364"/>
  <c r="O17" i="364" s="1"/>
  <c r="B17" i="364"/>
  <c r="Q16" i="364"/>
  <c r="O16" i="364" s="1"/>
  <c r="B16" i="364"/>
  <c r="Q15" i="364"/>
  <c r="O15" i="364" s="1"/>
  <c r="B15" i="364"/>
  <c r="Q14" i="364"/>
  <c r="N14" i="364" s="1" a="1"/>
  <c r="N14" i="364" s="1"/>
  <c r="B14" i="364"/>
  <c r="Q13" i="364"/>
  <c r="O13" i="364" s="1"/>
  <c r="B13" i="364"/>
  <c r="Q12" i="364"/>
  <c r="O12" i="364" s="1"/>
  <c r="B12" i="364"/>
  <c r="Q11" i="364"/>
  <c r="Z11" i="364" s="1"/>
  <c r="B11" i="364"/>
  <c r="Q10" i="364"/>
  <c r="M10" i="364" s="1" a="1"/>
  <c r="M10" i="364" s="1"/>
  <c r="B10" i="364"/>
  <c r="Q9" i="364"/>
  <c r="Z9" i="364" s="1"/>
  <c r="B9" i="364"/>
  <c r="Q8" i="364"/>
  <c r="Z8" i="364" s="1"/>
  <c r="B8" i="364"/>
  <c r="AA7" i="364" a="1"/>
  <c r="AA7" i="364" s="1"/>
  <c r="Q7" i="364"/>
  <c r="Z7" i="364" s="1"/>
  <c r="B7" i="364"/>
  <c r="X5" i="364"/>
  <c r="S10" i="364" s="1" a="1"/>
  <c r="S10" i="364" s="1"/>
  <c r="H1" i="364"/>
  <c r="A1" i="364"/>
  <c r="G37" i="359"/>
  <c r="F37" i="359"/>
  <c r="E37" i="359"/>
  <c r="Q36" i="359"/>
  <c r="B36" i="359"/>
  <c r="Q35" i="359"/>
  <c r="J35" i="359" s="1"/>
  <c r="B35" i="359"/>
  <c r="Q34" i="359"/>
  <c r="B34" i="359"/>
  <c r="Q33" i="359"/>
  <c r="B33" i="359"/>
  <c r="Q32" i="359"/>
  <c r="J32" i="359" s="1"/>
  <c r="B32" i="359"/>
  <c r="Q31" i="359"/>
  <c r="J31" i="359" s="1"/>
  <c r="B31" i="359"/>
  <c r="Q30" i="359"/>
  <c r="N30" i="359" s="1" a="1"/>
  <c r="N30" i="359" s="1"/>
  <c r="B30" i="359"/>
  <c r="Q29" i="359"/>
  <c r="N29" i="359" s="1" a="1"/>
  <c r="N29" i="359" s="1"/>
  <c r="B29" i="359"/>
  <c r="Q28" i="359"/>
  <c r="N28" i="359" s="1" a="1"/>
  <c r="N28" i="359" s="1"/>
  <c r="B28" i="359"/>
  <c r="Q27" i="359"/>
  <c r="N27" i="359" s="1" a="1"/>
  <c r="N27" i="359" s="1"/>
  <c r="B27" i="359"/>
  <c r="Q26" i="359"/>
  <c r="Z26" i="359" s="1"/>
  <c r="B26" i="359"/>
  <c r="Q25" i="359"/>
  <c r="J25" i="359" s="1"/>
  <c r="B25" i="359"/>
  <c r="Q24" i="359"/>
  <c r="N24" i="359" s="1" a="1"/>
  <c r="N24" i="359" s="1"/>
  <c r="B24" i="359"/>
  <c r="Q23" i="359"/>
  <c r="Z23" i="359" s="1"/>
  <c r="B23" i="359"/>
  <c r="Q22" i="359"/>
  <c r="N22" i="359" s="1" a="1"/>
  <c r="N22" i="359" s="1"/>
  <c r="B22" i="359"/>
  <c r="Q21" i="359"/>
  <c r="Z21" i="359" s="1"/>
  <c r="B21" i="359"/>
  <c r="Q20" i="359"/>
  <c r="O20" i="359" s="1"/>
  <c r="B20" i="359"/>
  <c r="Q19" i="359"/>
  <c r="Z19" i="359" s="1"/>
  <c r="B19" i="359"/>
  <c r="Q18" i="359"/>
  <c r="N18" i="359" s="1" a="1"/>
  <c r="N18" i="359" s="1"/>
  <c r="B18" i="359"/>
  <c r="Q17" i="359"/>
  <c r="B17" i="359"/>
  <c r="Q16" i="359"/>
  <c r="Z16" i="359" s="1"/>
  <c r="B16" i="359"/>
  <c r="Q15" i="359"/>
  <c r="Z15" i="359" s="1"/>
  <c r="B15" i="359"/>
  <c r="Q14" i="359"/>
  <c r="Z14" i="359" s="1"/>
  <c r="B14" i="359"/>
  <c r="Q13" i="359"/>
  <c r="Z13" i="359" s="1"/>
  <c r="B13" i="359"/>
  <c r="Q12" i="359"/>
  <c r="Z12" i="359" s="1"/>
  <c r="B12" i="359"/>
  <c r="Q11" i="359"/>
  <c r="Z11" i="359" s="1"/>
  <c r="B11" i="359"/>
  <c r="Q10" i="359"/>
  <c r="N10" i="359" s="1" a="1"/>
  <c r="N10" i="359" s="1"/>
  <c r="B10" i="359"/>
  <c r="Q9" i="359"/>
  <c r="Z9" i="359" s="1"/>
  <c r="B9" i="359"/>
  <c r="Q8" i="359"/>
  <c r="Z8" i="359" s="1"/>
  <c r="B8" i="359"/>
  <c r="AA7" i="359" a="1"/>
  <c r="AA7" i="359" s="1"/>
  <c r="Q7" i="359"/>
  <c r="P7" i="359" s="1" a="1"/>
  <c r="P7" i="359" s="1"/>
  <c r="C7" i="359" s="1" a="1"/>
  <c r="C7" i="359" s="1"/>
  <c r="D7" i="359" s="1" a="1"/>
  <c r="D7" i="359" s="1"/>
  <c r="B7" i="359"/>
  <c r="X5" i="359"/>
  <c r="S25" i="359" s="1" a="1"/>
  <c r="S25" i="359" s="1"/>
  <c r="H1" i="359"/>
  <c r="A1" i="359"/>
  <c r="G37" i="358"/>
  <c r="F37" i="358"/>
  <c r="E37" i="358"/>
  <c r="Q36" i="358"/>
  <c r="N36" i="358" s="1" a="1"/>
  <c r="N36" i="358" s="1"/>
  <c r="B36" i="358"/>
  <c r="Q35" i="358"/>
  <c r="N35" i="358" s="1" a="1"/>
  <c r="N35" i="358" s="1"/>
  <c r="B35" i="358"/>
  <c r="Q34" i="358"/>
  <c r="N34" i="358" s="1" a="1"/>
  <c r="N34" i="358" s="1"/>
  <c r="B34" i="358"/>
  <c r="Q33" i="358"/>
  <c r="N33" i="358" s="1" a="1"/>
  <c r="N33" i="358" s="1"/>
  <c r="B33" i="358"/>
  <c r="Q32" i="358"/>
  <c r="B32" i="358"/>
  <c r="Q31" i="358"/>
  <c r="N31" i="358" s="1" a="1"/>
  <c r="N31" i="358" s="1"/>
  <c r="B31" i="358"/>
  <c r="Q30" i="358"/>
  <c r="B30" i="358"/>
  <c r="Q29" i="358"/>
  <c r="N29" i="358" s="1" a="1"/>
  <c r="N29" i="358" s="1"/>
  <c r="B29" i="358"/>
  <c r="Q28" i="358"/>
  <c r="B28" i="358"/>
  <c r="Q27" i="358"/>
  <c r="O27" i="358" s="1"/>
  <c r="B27" i="358"/>
  <c r="Q26" i="358"/>
  <c r="N26" i="358" s="1" a="1"/>
  <c r="N26" i="358" s="1"/>
  <c r="B26" i="358"/>
  <c r="Q25" i="358"/>
  <c r="Z25" i="358" s="1"/>
  <c r="B25" i="358"/>
  <c r="Q24" i="358"/>
  <c r="N24" i="358" s="1" a="1"/>
  <c r="N24" i="358" s="1"/>
  <c r="B24" i="358"/>
  <c r="Q23" i="358"/>
  <c r="O23" i="358" s="1"/>
  <c r="B23" i="358"/>
  <c r="Q22" i="358"/>
  <c r="O22" i="358" s="1"/>
  <c r="B22" i="358"/>
  <c r="Q21" i="358"/>
  <c r="O21" i="358" s="1"/>
  <c r="B21" i="358"/>
  <c r="Q20" i="358"/>
  <c r="Z20" i="358" s="1"/>
  <c r="B20" i="358"/>
  <c r="Q19" i="358"/>
  <c r="N19" i="358" s="1" a="1"/>
  <c r="N19" i="358" s="1"/>
  <c r="B19" i="358"/>
  <c r="Q18" i="358"/>
  <c r="N18" i="358" s="1" a="1"/>
  <c r="N18" i="358" s="1"/>
  <c r="B18" i="358"/>
  <c r="Q17" i="358"/>
  <c r="N17" i="358" s="1" a="1"/>
  <c r="N17" i="358" s="1"/>
  <c r="B17" i="358"/>
  <c r="Q16" i="358"/>
  <c r="I16" i="358" s="1"/>
  <c r="J16" i="358"/>
  <c r="B16" i="358"/>
  <c r="Q15" i="358"/>
  <c r="N15" i="358" s="1" a="1"/>
  <c r="N15" i="358" s="1"/>
  <c r="B15" i="358"/>
  <c r="Q14" i="358"/>
  <c r="N14" i="358" s="1" a="1"/>
  <c r="N14" i="358" s="1"/>
  <c r="B14" i="358"/>
  <c r="Q13" i="358"/>
  <c r="N13" i="358" s="1" a="1"/>
  <c r="N13" i="358" s="1"/>
  <c r="B13" i="358"/>
  <c r="Q12" i="358"/>
  <c r="N12" i="358" s="1" a="1"/>
  <c r="N12" i="358" s="1"/>
  <c r="B12" i="358"/>
  <c r="Q11" i="358"/>
  <c r="N11" i="358" s="1" a="1"/>
  <c r="N11" i="358" s="1"/>
  <c r="B11" i="358"/>
  <c r="Q10" i="358"/>
  <c r="N10" i="358" s="1" a="1"/>
  <c r="N10" i="358" s="1"/>
  <c r="B10" i="358"/>
  <c r="Q9" i="358"/>
  <c r="J9" i="358" s="1"/>
  <c r="B9" i="358"/>
  <c r="Q8" i="358"/>
  <c r="N8" i="358" s="1" a="1"/>
  <c r="N8" i="358" s="1"/>
  <c r="B8" i="358"/>
  <c r="AA7" i="358" a="1"/>
  <c r="AA7" i="358" s="1"/>
  <c r="Q7" i="358"/>
  <c r="J7" i="358" s="1"/>
  <c r="B7" i="358"/>
  <c r="X5" i="358"/>
  <c r="S15" i="358" s="1" a="1"/>
  <c r="S15" i="358" s="1"/>
  <c r="H1" i="358"/>
  <c r="A1" i="358"/>
  <c r="G37" i="357"/>
  <c r="F37" i="357"/>
  <c r="E37" i="357"/>
  <c r="Q36" i="357"/>
  <c r="Z36" i="357" s="1"/>
  <c r="B36" i="357"/>
  <c r="Q35" i="357"/>
  <c r="O35" i="357" s="1"/>
  <c r="B35" i="357"/>
  <c r="Q34" i="357"/>
  <c r="M34" i="357" s="1" a="1"/>
  <c r="M34" i="357" s="1"/>
  <c r="B34" i="357"/>
  <c r="Q33" i="357"/>
  <c r="O33" i="357" s="1"/>
  <c r="B33" i="357"/>
  <c r="Q32" i="357"/>
  <c r="Z32" i="357" s="1"/>
  <c r="B32" i="357"/>
  <c r="Q31" i="357"/>
  <c r="O31" i="357" s="1"/>
  <c r="B31" i="357"/>
  <c r="Q30" i="357"/>
  <c r="Z30" i="357" s="1"/>
  <c r="B30" i="357"/>
  <c r="Q29" i="357"/>
  <c r="O29" i="357" s="1"/>
  <c r="B29" i="357"/>
  <c r="Q28" i="357"/>
  <c r="Z28" i="357" s="1"/>
  <c r="B28" i="357"/>
  <c r="Q27" i="357"/>
  <c r="Z27" i="357" s="1"/>
  <c r="B27" i="357"/>
  <c r="Q26" i="357"/>
  <c r="Z26" i="357" s="1"/>
  <c r="B26" i="357"/>
  <c r="Q25" i="357"/>
  <c r="Z25" i="357" s="1"/>
  <c r="B25" i="357"/>
  <c r="Q24" i="357"/>
  <c r="O24" i="357" s="1"/>
  <c r="B24" i="357"/>
  <c r="Q23" i="357"/>
  <c r="N23" i="357" s="1" a="1"/>
  <c r="N23" i="357" s="1"/>
  <c r="B23" i="357"/>
  <c r="Q22" i="357"/>
  <c r="O22" i="357" s="1"/>
  <c r="B22" i="357"/>
  <c r="Q21" i="357"/>
  <c r="O21" i="357" s="1"/>
  <c r="B21" i="357"/>
  <c r="Q20" i="357"/>
  <c r="O20" i="357" s="1"/>
  <c r="B20" i="357"/>
  <c r="Q19" i="357"/>
  <c r="O19" i="357" s="1"/>
  <c r="B19" i="357"/>
  <c r="Q18" i="357"/>
  <c r="O18" i="357" s="1"/>
  <c r="B18" i="357"/>
  <c r="Q17" i="357"/>
  <c r="O17" i="357" s="1"/>
  <c r="B17" i="357"/>
  <c r="Q16" i="357"/>
  <c r="O16" i="357" s="1"/>
  <c r="B16" i="357"/>
  <c r="Q15" i="357"/>
  <c r="O15" i="357" s="1"/>
  <c r="B15" i="357"/>
  <c r="Q14" i="357"/>
  <c r="O14" i="357" s="1"/>
  <c r="B14" i="357"/>
  <c r="Q13" i="357"/>
  <c r="O13" i="357" s="1"/>
  <c r="B13" i="357"/>
  <c r="Q12" i="357"/>
  <c r="N12" i="357" s="1" a="1"/>
  <c r="N12" i="357" s="1"/>
  <c r="B12" i="357"/>
  <c r="Q11" i="357"/>
  <c r="M11" i="357" s="1" a="1"/>
  <c r="M11" i="357" s="1"/>
  <c r="B11" i="357"/>
  <c r="Q10" i="357"/>
  <c r="Z10" i="357" s="1"/>
  <c r="B10" i="357"/>
  <c r="Q9" i="357"/>
  <c r="Z9" i="357" s="1"/>
  <c r="B9" i="357"/>
  <c r="Q8" i="357"/>
  <c r="Z8" i="357" s="1"/>
  <c r="B8" i="357"/>
  <c r="AA7" i="357"/>
  <c r="AA7" i="357" a="1"/>
  <c r="Q7" i="357"/>
  <c r="Z7" i="357" s="1"/>
  <c r="B7" i="357"/>
  <c r="X5" i="357"/>
  <c r="S9" i="357" s="1" a="1"/>
  <c r="S9" i="357" s="1"/>
  <c r="H1" i="357"/>
  <c r="A1" i="357"/>
  <c r="G37" i="356"/>
  <c r="F37" i="356"/>
  <c r="E37" i="356"/>
  <c r="Q36" i="356"/>
  <c r="Z36" i="356" s="1"/>
  <c r="B36" i="356"/>
  <c r="Q35" i="356"/>
  <c r="B35" i="356"/>
  <c r="Q34" i="356"/>
  <c r="J34" i="356" s="1"/>
  <c r="B34" i="356"/>
  <c r="Q33" i="356"/>
  <c r="N33" i="356" s="1" a="1"/>
  <c r="N33" i="356" s="1"/>
  <c r="B33" i="356"/>
  <c r="Q32" i="356"/>
  <c r="N32" i="356" s="1" a="1"/>
  <c r="N32" i="356" s="1"/>
  <c r="B32" i="356"/>
  <c r="Q31" i="356"/>
  <c r="B31" i="356"/>
  <c r="Q30" i="356"/>
  <c r="B30" i="356"/>
  <c r="Q29" i="356"/>
  <c r="I29" i="356" s="1"/>
  <c r="B29" i="356"/>
  <c r="Q28" i="356"/>
  <c r="N28" i="356" s="1" a="1"/>
  <c r="N28" i="356" s="1"/>
  <c r="B28" i="356"/>
  <c r="Q27" i="356"/>
  <c r="J27" i="356" s="1"/>
  <c r="B27" i="356"/>
  <c r="Q26" i="356"/>
  <c r="O26" i="356" s="1"/>
  <c r="B26" i="356"/>
  <c r="Q25" i="356"/>
  <c r="B25" i="356"/>
  <c r="Q24" i="356"/>
  <c r="N24" i="356" s="1" a="1"/>
  <c r="N24" i="356" s="1"/>
  <c r="B24" i="356"/>
  <c r="Q23" i="356"/>
  <c r="N23" i="356" s="1" a="1"/>
  <c r="N23" i="356" s="1"/>
  <c r="B23" i="356"/>
  <c r="Q22" i="356"/>
  <c r="O22" i="356" s="1"/>
  <c r="B22" i="356"/>
  <c r="Q21" i="356"/>
  <c r="O21" i="356" s="1"/>
  <c r="B21" i="356"/>
  <c r="Q20" i="356"/>
  <c r="N20" i="356" s="1" a="1"/>
  <c r="N20" i="356" s="1"/>
  <c r="B20" i="356"/>
  <c r="Q19" i="356"/>
  <c r="N19" i="356" s="1" a="1"/>
  <c r="N19" i="356" s="1"/>
  <c r="O19" i="356"/>
  <c r="I19" i="356"/>
  <c r="B19" i="356"/>
  <c r="Q18" i="356"/>
  <c r="Z18" i="356" s="1"/>
  <c r="B18" i="356"/>
  <c r="Q17" i="356"/>
  <c r="Z17" i="356" s="1"/>
  <c r="B17" i="356"/>
  <c r="Q16" i="356"/>
  <c r="N16" i="356" s="1" a="1"/>
  <c r="N16" i="356" s="1"/>
  <c r="B16" i="356"/>
  <c r="Q15" i="356"/>
  <c r="O15" i="356" s="1"/>
  <c r="B15" i="356"/>
  <c r="Q14" i="356"/>
  <c r="O14" i="356" s="1"/>
  <c r="B14" i="356"/>
  <c r="Z13" i="356"/>
  <c r="Q13" i="356"/>
  <c r="N13" i="356" s="1" a="1"/>
  <c r="N13" i="356" s="1"/>
  <c r="J13" i="356"/>
  <c r="B13" i="356"/>
  <c r="Q12" i="356"/>
  <c r="N12" i="356" s="1" a="1"/>
  <c r="N12" i="356" s="1"/>
  <c r="B12" i="356"/>
  <c r="Q11" i="356"/>
  <c r="Z11" i="356" s="1"/>
  <c r="I11" i="356"/>
  <c r="B11" i="356"/>
  <c r="Q10" i="356"/>
  <c r="O10" i="356" s="1"/>
  <c r="B10" i="356"/>
  <c r="Q9" i="356"/>
  <c r="O9" i="356" s="1"/>
  <c r="B9" i="356"/>
  <c r="Q8" i="356"/>
  <c r="Z8" i="356" s="1"/>
  <c r="B8" i="356"/>
  <c r="AA7" i="356"/>
  <c r="AA7" i="356" a="1"/>
  <c r="Q7" i="356"/>
  <c r="P7" i="356" s="1" a="1"/>
  <c r="P7" i="356" s="1"/>
  <c r="C7" i="356" s="1" a="1"/>
  <c r="C7" i="356" s="1"/>
  <c r="D7" i="356" s="1" a="1"/>
  <c r="D7" i="356" s="1"/>
  <c r="B7" i="356"/>
  <c r="X5" i="356"/>
  <c r="S26" i="356" s="1" a="1"/>
  <c r="S26" i="356" s="1"/>
  <c r="H1" i="356"/>
  <c r="A1" i="356"/>
  <c r="G37" i="355"/>
  <c r="F37" i="355"/>
  <c r="E37" i="355"/>
  <c r="Q36" i="355"/>
  <c r="B36" i="355"/>
  <c r="Q35" i="355"/>
  <c r="I35" i="355" s="1"/>
  <c r="B35" i="355"/>
  <c r="Q34" i="355"/>
  <c r="B34" i="355"/>
  <c r="Q33" i="355"/>
  <c r="B33" i="355"/>
  <c r="Q32" i="355"/>
  <c r="N32" i="355" s="1" a="1"/>
  <c r="N32" i="355" s="1"/>
  <c r="B32" i="355"/>
  <c r="Q31" i="355"/>
  <c r="I31" i="355" s="1"/>
  <c r="B31" i="355"/>
  <c r="Q30" i="355"/>
  <c r="J30" i="355" s="1"/>
  <c r="B30" i="355"/>
  <c r="Q29" i="355"/>
  <c r="I29" i="355" s="1"/>
  <c r="B29" i="355"/>
  <c r="Q28" i="355"/>
  <c r="N28" i="355" s="1" a="1"/>
  <c r="N28" i="355" s="1"/>
  <c r="B28" i="355"/>
  <c r="Q27" i="355"/>
  <c r="N27" i="355" s="1" a="1"/>
  <c r="N27" i="355" s="1"/>
  <c r="B27" i="355"/>
  <c r="Q26" i="355"/>
  <c r="N26" i="355" s="1" a="1"/>
  <c r="N26" i="355" s="1"/>
  <c r="B26" i="355"/>
  <c r="Q25" i="355"/>
  <c r="N25" i="355" s="1" a="1"/>
  <c r="N25" i="355" s="1"/>
  <c r="B25" i="355"/>
  <c r="Q24" i="355"/>
  <c r="N24" i="355" s="1" a="1"/>
  <c r="N24" i="355" s="1"/>
  <c r="B24" i="355"/>
  <c r="Q23" i="355"/>
  <c r="J23" i="355" s="1"/>
  <c r="B23" i="355"/>
  <c r="Q22" i="355"/>
  <c r="N22" i="355" s="1" a="1"/>
  <c r="N22" i="355" s="1"/>
  <c r="B22" i="355"/>
  <c r="Q21" i="355"/>
  <c r="N21" i="355" s="1" a="1"/>
  <c r="N21" i="355" s="1"/>
  <c r="B21" i="355"/>
  <c r="Q20" i="355"/>
  <c r="J20" i="355" s="1"/>
  <c r="B20" i="355"/>
  <c r="Q19" i="355"/>
  <c r="N19" i="355" s="1" a="1"/>
  <c r="N19" i="355" s="1"/>
  <c r="B19" i="355"/>
  <c r="Q18" i="355"/>
  <c r="N18" i="355" s="1" a="1"/>
  <c r="N18" i="355" s="1"/>
  <c r="I18" i="355"/>
  <c r="B18" i="355"/>
  <c r="Q17" i="355"/>
  <c r="N17" i="355" s="1" a="1"/>
  <c r="N17" i="355" s="1"/>
  <c r="B17" i="355"/>
  <c r="Q16" i="355"/>
  <c r="N16" i="355" s="1" a="1"/>
  <c r="N16" i="355" s="1"/>
  <c r="B16" i="355"/>
  <c r="Q15" i="355"/>
  <c r="I15" i="355" s="1"/>
  <c r="B15" i="355"/>
  <c r="Q14" i="355"/>
  <c r="J14" i="355" s="1"/>
  <c r="B14" i="355"/>
  <c r="Q13" i="355"/>
  <c r="N13" i="355" s="1" a="1"/>
  <c r="N13" i="355" s="1"/>
  <c r="B13" i="355"/>
  <c r="Q12" i="355"/>
  <c r="J12" i="355" s="1"/>
  <c r="B12" i="355"/>
  <c r="Q11" i="355"/>
  <c r="I11" i="355" s="1"/>
  <c r="B11" i="355"/>
  <c r="Q10" i="355"/>
  <c r="B10" i="355"/>
  <c r="Q9" i="355"/>
  <c r="Z9" i="355" s="1"/>
  <c r="B9" i="355"/>
  <c r="Q8" i="355"/>
  <c r="B8" i="355"/>
  <c r="AA7" i="355" a="1"/>
  <c r="AA7" i="355" s="1"/>
  <c r="Q7" i="355"/>
  <c r="O7" i="355" s="1"/>
  <c r="B7" i="355"/>
  <c r="X5" i="355"/>
  <c r="S26" i="355" s="1" a="1"/>
  <c r="S26" i="355" s="1"/>
  <c r="H1" i="355"/>
  <c r="A1" i="355"/>
  <c r="G37" i="354"/>
  <c r="F37" i="354"/>
  <c r="E37" i="354"/>
  <c r="Q36" i="354"/>
  <c r="Z36" i="354" s="1"/>
  <c r="B36" i="354"/>
  <c r="Q35" i="354"/>
  <c r="O35" i="354" s="1"/>
  <c r="B35" i="354"/>
  <c r="Q34" i="354"/>
  <c r="Z34" i="354" s="1"/>
  <c r="B34" i="354"/>
  <c r="Q33" i="354"/>
  <c r="O33" i="354" s="1"/>
  <c r="B33" i="354"/>
  <c r="Q32" i="354"/>
  <c r="O32" i="354" s="1"/>
  <c r="M32" i="354" a="1"/>
  <c r="M32" i="354" s="1"/>
  <c r="I32" i="354"/>
  <c r="B32" i="354"/>
  <c r="Q31" i="354"/>
  <c r="O31" i="354" s="1"/>
  <c r="B31" i="354"/>
  <c r="Q30" i="354"/>
  <c r="N30" i="354" s="1" a="1"/>
  <c r="N30" i="354" s="1"/>
  <c r="B30" i="354"/>
  <c r="Q29" i="354"/>
  <c r="O29" i="354" s="1"/>
  <c r="B29" i="354"/>
  <c r="Q28" i="354"/>
  <c r="O28" i="354" s="1"/>
  <c r="B28" i="354"/>
  <c r="Q27" i="354"/>
  <c r="O27" i="354" s="1"/>
  <c r="B27" i="354"/>
  <c r="Q26" i="354"/>
  <c r="Z26" i="354" s="1"/>
  <c r="B26" i="354"/>
  <c r="Q25" i="354"/>
  <c r="N25" i="354" s="1" a="1"/>
  <c r="N25" i="354" s="1"/>
  <c r="B25" i="354"/>
  <c r="Q24" i="354"/>
  <c r="O24" i="354" s="1"/>
  <c r="B24" i="354"/>
  <c r="Q23" i="354"/>
  <c r="O23" i="354" s="1"/>
  <c r="B23" i="354"/>
  <c r="Q22" i="354"/>
  <c r="Z22" i="354" s="1"/>
  <c r="B22" i="354"/>
  <c r="Q21" i="354"/>
  <c r="Z21" i="354" s="1"/>
  <c r="B21" i="354"/>
  <c r="Q20" i="354"/>
  <c r="O20" i="354" s="1"/>
  <c r="B20" i="354"/>
  <c r="Q19" i="354"/>
  <c r="O19" i="354" s="1"/>
  <c r="B19" i="354"/>
  <c r="Q18" i="354"/>
  <c r="O18" i="354" s="1"/>
  <c r="B18" i="354"/>
  <c r="Q17" i="354"/>
  <c r="Z17" i="354" s="1"/>
  <c r="B17" i="354"/>
  <c r="Q16" i="354"/>
  <c r="Z16" i="354" s="1"/>
  <c r="B16" i="354"/>
  <c r="Q15" i="354"/>
  <c r="Z15" i="354" s="1"/>
  <c r="B15" i="354"/>
  <c r="Q14" i="354"/>
  <c r="Z14" i="354" s="1"/>
  <c r="B14" i="354"/>
  <c r="Q13" i="354"/>
  <c r="B13" i="354"/>
  <c r="Q12" i="354"/>
  <c r="N12" i="354" s="1" a="1"/>
  <c r="N12" i="354" s="1"/>
  <c r="B12" i="354"/>
  <c r="Q11" i="354"/>
  <c r="M11" i="354" s="1" a="1"/>
  <c r="M11" i="354" s="1"/>
  <c r="B11" i="354"/>
  <c r="Q10" i="354"/>
  <c r="Z10" i="354" s="1"/>
  <c r="B10" i="354"/>
  <c r="Q9" i="354"/>
  <c r="Z9" i="354" s="1"/>
  <c r="B9" i="354"/>
  <c r="Q8" i="354"/>
  <c r="B8" i="354"/>
  <c r="AA7" i="354" a="1"/>
  <c r="AA7" i="354" s="1"/>
  <c r="Q7" i="354"/>
  <c r="P7" i="354" s="1" a="1"/>
  <c r="P7" i="354" s="1"/>
  <c r="B7" i="354"/>
  <c r="X5" i="354"/>
  <c r="S27" i="354" s="1" a="1"/>
  <c r="S27" i="354" s="1"/>
  <c r="H1" i="354"/>
  <c r="A1" i="354"/>
  <c r="G37" i="353"/>
  <c r="F37" i="353"/>
  <c r="E37" i="353"/>
  <c r="Q36" i="353"/>
  <c r="Z36" i="353" s="1"/>
  <c r="B36" i="353"/>
  <c r="Q35" i="353"/>
  <c r="O35" i="353" s="1"/>
  <c r="B35" i="353"/>
  <c r="Q34" i="353"/>
  <c r="N34" i="353" s="1" a="1"/>
  <c r="N34" i="353" s="1"/>
  <c r="O34" i="353"/>
  <c r="J34" i="353"/>
  <c r="I34" i="353"/>
  <c r="B34" i="353"/>
  <c r="Q33" i="353"/>
  <c r="Z33" i="353" s="1"/>
  <c r="N33" i="353" a="1"/>
  <c r="N33" i="353" s="1"/>
  <c r="J33" i="353"/>
  <c r="B33" i="353"/>
  <c r="Q32" i="353"/>
  <c r="N32" i="353" s="1" a="1"/>
  <c r="N32" i="353" s="1"/>
  <c r="O32" i="353"/>
  <c r="B32" i="353"/>
  <c r="Q31" i="353"/>
  <c r="O31" i="353" s="1"/>
  <c r="B31" i="353"/>
  <c r="Q30" i="353"/>
  <c r="Z30" i="353" s="1"/>
  <c r="B30" i="353"/>
  <c r="Q29" i="353"/>
  <c r="Z29" i="353" s="1"/>
  <c r="B29" i="353"/>
  <c r="Q28" i="353"/>
  <c r="N28" i="353" s="1" a="1"/>
  <c r="N28" i="353" s="1"/>
  <c r="B28" i="353"/>
  <c r="Q27" i="353"/>
  <c r="O27" i="353" s="1"/>
  <c r="B27" i="353"/>
  <c r="Q26" i="353"/>
  <c r="N26" i="353" s="1" a="1"/>
  <c r="N26" i="353" s="1"/>
  <c r="I26" i="353"/>
  <c r="B26" i="353"/>
  <c r="Q25" i="353"/>
  <c r="O25" i="353" s="1"/>
  <c r="B25" i="353"/>
  <c r="Q24" i="353"/>
  <c r="O24" i="353" s="1"/>
  <c r="B24" i="353"/>
  <c r="Q23" i="353"/>
  <c r="O23" i="353" s="1"/>
  <c r="B23" i="353"/>
  <c r="Q22" i="353"/>
  <c r="Z22" i="353" s="1"/>
  <c r="B22" i="353"/>
  <c r="Q21" i="353"/>
  <c r="O21" i="353" s="1"/>
  <c r="B21" i="353"/>
  <c r="Q20" i="353"/>
  <c r="O20" i="353" s="1"/>
  <c r="B20" i="353"/>
  <c r="Q19" i="353"/>
  <c r="O19" i="353" s="1"/>
  <c r="B19" i="353"/>
  <c r="Q18" i="353"/>
  <c r="O18" i="353" s="1"/>
  <c r="M18" i="353" a="1"/>
  <c r="M18" i="353" s="1"/>
  <c r="B18" i="353"/>
  <c r="Q17" i="353"/>
  <c r="N17" i="353" s="1" a="1"/>
  <c r="N17" i="353" s="1"/>
  <c r="I17" i="353"/>
  <c r="B17" i="353"/>
  <c r="Q16" i="353"/>
  <c r="N16" i="353" s="1" a="1"/>
  <c r="N16" i="353" s="1"/>
  <c r="B16" i="353"/>
  <c r="Q15" i="353"/>
  <c r="N15" i="353" s="1" a="1"/>
  <c r="N15" i="353" s="1"/>
  <c r="B15" i="353"/>
  <c r="Q14" i="353"/>
  <c r="J14" i="353" s="1"/>
  <c r="B14" i="353"/>
  <c r="Q13" i="353"/>
  <c r="B13" i="353"/>
  <c r="Q12" i="353"/>
  <c r="N12" i="353" s="1" a="1"/>
  <c r="N12" i="353" s="1"/>
  <c r="B12" i="353"/>
  <c r="Q11" i="353"/>
  <c r="B11" i="353"/>
  <c r="Q10" i="353"/>
  <c r="Z10" i="353" s="1"/>
  <c r="B10" i="353"/>
  <c r="Q9" i="353"/>
  <c r="O9" i="353" s="1"/>
  <c r="B9" i="353"/>
  <c r="Q8" i="353"/>
  <c r="B8" i="353"/>
  <c r="AA7" i="353" a="1"/>
  <c r="AA7" i="353" s="1"/>
  <c r="Z7" i="353"/>
  <c r="Q7" i="353"/>
  <c r="O7" i="353" s="1"/>
  <c r="B7" i="353"/>
  <c r="X5" i="353"/>
  <c r="S16" i="353" s="1" a="1"/>
  <c r="S16" i="353" s="1"/>
  <c r="H1" i="353"/>
  <c r="A1" i="353"/>
  <c r="G37" i="352"/>
  <c r="F37" i="352"/>
  <c r="E37" i="352"/>
  <c r="Q36" i="352"/>
  <c r="B36" i="352"/>
  <c r="Q35" i="352"/>
  <c r="N35" i="352" s="1" a="1"/>
  <c r="N35" i="352" s="1"/>
  <c r="B35" i="352"/>
  <c r="Q34" i="352"/>
  <c r="B34" i="352"/>
  <c r="Q33" i="352"/>
  <c r="I33" i="352" s="1"/>
  <c r="B33" i="352"/>
  <c r="Q32" i="352"/>
  <c r="J32" i="352" s="1"/>
  <c r="B32" i="352"/>
  <c r="Q31" i="352"/>
  <c r="J31" i="352" s="1"/>
  <c r="B31" i="352"/>
  <c r="Q30" i="352"/>
  <c r="N30" i="352" s="1" a="1"/>
  <c r="N30" i="352" s="1"/>
  <c r="B30" i="352"/>
  <c r="Q29" i="352"/>
  <c r="N29" i="352" s="1" a="1"/>
  <c r="N29" i="352" s="1"/>
  <c r="B29" i="352"/>
  <c r="Q28" i="352"/>
  <c r="N28" i="352" s="1" a="1"/>
  <c r="N28" i="352" s="1"/>
  <c r="B28" i="352"/>
  <c r="Q27" i="352"/>
  <c r="N27" i="352" s="1" a="1"/>
  <c r="N27" i="352" s="1"/>
  <c r="B27" i="352"/>
  <c r="Q26" i="352"/>
  <c r="Z26" i="352" s="1"/>
  <c r="B26" i="352"/>
  <c r="Q25" i="352"/>
  <c r="Z25" i="352" s="1"/>
  <c r="B25" i="352"/>
  <c r="Q24" i="352"/>
  <c r="B24" i="352"/>
  <c r="Q23" i="352"/>
  <c r="O23" i="352" s="1"/>
  <c r="B23" i="352"/>
  <c r="Q22" i="352"/>
  <c r="O22" i="352" s="1"/>
  <c r="B22" i="352"/>
  <c r="Q21" i="352"/>
  <c r="B21" i="352"/>
  <c r="Q20" i="352"/>
  <c r="B20" i="352"/>
  <c r="Q19" i="352"/>
  <c r="O19" i="352" s="1"/>
  <c r="B19" i="352"/>
  <c r="Q18" i="352"/>
  <c r="M18" i="352" s="1" a="1"/>
  <c r="M18" i="352" s="1"/>
  <c r="B18" i="352"/>
  <c r="Q17" i="352"/>
  <c r="B17" i="352"/>
  <c r="Q16" i="352"/>
  <c r="M16" i="352" s="1" a="1"/>
  <c r="M16" i="352" s="1"/>
  <c r="B16" i="352"/>
  <c r="Q15" i="352"/>
  <c r="M15" i="352" s="1" a="1"/>
  <c r="M15" i="352" s="1"/>
  <c r="B15" i="352"/>
  <c r="Q14" i="352"/>
  <c r="M14" i="352" s="1" a="1"/>
  <c r="M14" i="352" s="1"/>
  <c r="B14" i="352"/>
  <c r="Q13" i="352"/>
  <c r="I13" i="352" s="1"/>
  <c r="B13" i="352"/>
  <c r="Q12" i="352"/>
  <c r="J12" i="352" s="1"/>
  <c r="B12" i="352"/>
  <c r="Q11" i="352"/>
  <c r="J11" i="352" s="1"/>
  <c r="B11" i="352"/>
  <c r="Q10" i="352"/>
  <c r="N10" i="352" s="1" a="1"/>
  <c r="N10" i="352" s="1"/>
  <c r="B10" i="352"/>
  <c r="Q9" i="352"/>
  <c r="I9" i="352" s="1"/>
  <c r="B9" i="352"/>
  <c r="Q8" i="352"/>
  <c r="B8" i="352"/>
  <c r="AA7" i="352"/>
  <c r="AA7" i="352" a="1"/>
  <c r="Q7" i="352"/>
  <c r="N7" i="352" s="1" a="1"/>
  <c r="N7" i="352" s="1"/>
  <c r="B7" i="352"/>
  <c r="X5" i="352"/>
  <c r="H1" i="352"/>
  <c r="A1" i="352"/>
  <c r="G37" i="350"/>
  <c r="F37" i="350"/>
  <c r="E37" i="350"/>
  <c r="Q36" i="350"/>
  <c r="B36" i="350"/>
  <c r="Q35" i="350"/>
  <c r="J35" i="350" s="1"/>
  <c r="B35" i="350"/>
  <c r="Q34" i="350"/>
  <c r="B34" i="350"/>
  <c r="Q33" i="350"/>
  <c r="N33" i="350" s="1" a="1"/>
  <c r="N33" i="350" s="1"/>
  <c r="B33" i="350"/>
  <c r="Q32" i="350"/>
  <c r="N32" i="350" s="1" a="1"/>
  <c r="N32" i="350" s="1"/>
  <c r="B32" i="350"/>
  <c r="Q31" i="350"/>
  <c r="J31" i="350" s="1"/>
  <c r="B31" i="350"/>
  <c r="Q30" i="350"/>
  <c r="B30" i="350"/>
  <c r="Q29" i="350"/>
  <c r="B29" i="350"/>
  <c r="Q28" i="350"/>
  <c r="N28" i="350" s="1" a="1"/>
  <c r="N28" i="350" s="1"/>
  <c r="B28" i="350"/>
  <c r="Q27" i="350"/>
  <c r="N27" i="350" s="1" a="1"/>
  <c r="N27" i="350" s="1"/>
  <c r="B27" i="350"/>
  <c r="Q26" i="350"/>
  <c r="Z26" i="350" s="1"/>
  <c r="B26" i="350"/>
  <c r="Q25" i="350"/>
  <c r="O25" i="350" s="1"/>
  <c r="B25" i="350"/>
  <c r="Q24" i="350"/>
  <c r="Z24" i="350" s="1"/>
  <c r="B24" i="350"/>
  <c r="Q23" i="350"/>
  <c r="M23" i="350" s="1" a="1"/>
  <c r="M23" i="350" s="1"/>
  <c r="B23" i="350"/>
  <c r="Q22" i="350"/>
  <c r="O22" i="350" s="1"/>
  <c r="B22" i="350"/>
  <c r="Q21" i="350"/>
  <c r="M21" i="350" s="1" a="1"/>
  <c r="M21" i="350" s="1"/>
  <c r="B21" i="350"/>
  <c r="Q20" i="350"/>
  <c r="B20" i="350"/>
  <c r="Q19" i="350"/>
  <c r="M19" i="350" s="1" a="1"/>
  <c r="M19" i="350" s="1"/>
  <c r="B19" i="350"/>
  <c r="Q18" i="350"/>
  <c r="O18" i="350" s="1"/>
  <c r="B18" i="350"/>
  <c r="Q17" i="350"/>
  <c r="M17" i="350" s="1" a="1"/>
  <c r="M17" i="350" s="1"/>
  <c r="B17" i="350"/>
  <c r="Q16" i="350"/>
  <c r="B16" i="350"/>
  <c r="Q15" i="350"/>
  <c r="M15" i="350" s="1" a="1"/>
  <c r="M15" i="350" s="1"/>
  <c r="B15" i="350"/>
  <c r="Q14" i="350"/>
  <c r="B14" i="350"/>
  <c r="Q13" i="350"/>
  <c r="B13" i="350"/>
  <c r="Q12" i="350"/>
  <c r="J12" i="350" s="1"/>
  <c r="B12" i="350"/>
  <c r="Q11" i="350"/>
  <c r="B11" i="350"/>
  <c r="Q10" i="350"/>
  <c r="B10" i="350"/>
  <c r="Q9" i="350"/>
  <c r="J9" i="350" s="1"/>
  <c r="B9" i="350"/>
  <c r="Q8" i="350"/>
  <c r="B8" i="350"/>
  <c r="AA7" i="350" a="1"/>
  <c r="AA7" i="350" s="1"/>
  <c r="Q7" i="350"/>
  <c r="P7" i="350" s="1" a="1"/>
  <c r="P7" i="350" s="1"/>
  <c r="B7" i="350"/>
  <c r="X5" i="350"/>
  <c r="S8" i="350" s="1" a="1"/>
  <c r="S8" i="350" s="1"/>
  <c r="H1" i="350"/>
  <c r="A1" i="350"/>
  <c r="G37" i="349"/>
  <c r="F37" i="349"/>
  <c r="E37" i="349"/>
  <c r="Q36" i="349"/>
  <c r="Z36" i="349" s="1"/>
  <c r="I36" i="349"/>
  <c r="B36" i="349"/>
  <c r="Q35" i="349"/>
  <c r="O35" i="349" s="1"/>
  <c r="B35" i="349"/>
  <c r="Q34" i="349"/>
  <c r="O34" i="349" s="1"/>
  <c r="B34" i="349"/>
  <c r="Q33" i="349"/>
  <c r="O33" i="349" s="1"/>
  <c r="L33" i="349" a="1"/>
  <c r="L33" i="349" s="1"/>
  <c r="B33" i="349"/>
  <c r="Z32" i="349"/>
  <c r="Q32" i="349"/>
  <c r="O32" i="349" s="1"/>
  <c r="B32" i="349"/>
  <c r="Q31" i="349"/>
  <c r="O31" i="349" s="1"/>
  <c r="B31" i="349"/>
  <c r="Q30" i="349"/>
  <c r="O30" i="349" s="1"/>
  <c r="B30" i="349"/>
  <c r="Q29" i="349"/>
  <c r="O29" i="349" s="1"/>
  <c r="B29" i="349"/>
  <c r="Q28" i="349"/>
  <c r="O28" i="349" s="1"/>
  <c r="M28" i="349" a="1"/>
  <c r="M28" i="349" s="1"/>
  <c r="B28" i="349"/>
  <c r="Q27" i="349"/>
  <c r="O27" i="349" s="1"/>
  <c r="N27" i="349" a="1"/>
  <c r="N27" i="349" s="1"/>
  <c r="B27" i="349"/>
  <c r="Q26" i="349"/>
  <c r="Z26" i="349" s="1"/>
  <c r="M26" i="349" a="1"/>
  <c r="M26" i="349" s="1"/>
  <c r="B26" i="349"/>
  <c r="Q25" i="349"/>
  <c r="N25" i="349" s="1" a="1"/>
  <c r="N25" i="349" s="1"/>
  <c r="B25" i="349"/>
  <c r="Q24" i="349"/>
  <c r="Z24" i="349" s="1"/>
  <c r="L24" i="349" a="1"/>
  <c r="L24" i="349" s="1"/>
  <c r="I24" i="349"/>
  <c r="B24" i="349"/>
  <c r="Q23" i="349"/>
  <c r="N23" i="349" s="1" a="1"/>
  <c r="N23" i="349" s="1"/>
  <c r="B23" i="349"/>
  <c r="Q22" i="349"/>
  <c r="Z22" i="349" s="1"/>
  <c r="B22" i="349"/>
  <c r="Q21" i="349"/>
  <c r="O21" i="349" s="1"/>
  <c r="B21" i="349"/>
  <c r="Q20" i="349"/>
  <c r="Z20" i="349" s="1"/>
  <c r="B20" i="349"/>
  <c r="Q19" i="349"/>
  <c r="N19" i="349" s="1" a="1"/>
  <c r="N19" i="349" s="1"/>
  <c r="O19" i="349"/>
  <c r="L19" i="349" a="1"/>
  <c r="L19" i="349" s="1"/>
  <c r="J19" i="349"/>
  <c r="B19" i="349"/>
  <c r="Q18" i="349"/>
  <c r="O18" i="349" s="1"/>
  <c r="B18" i="349"/>
  <c r="Z17" i="349"/>
  <c r="Q17" i="349"/>
  <c r="O17" i="349"/>
  <c r="N17" i="349" a="1"/>
  <c r="N17" i="349" s="1"/>
  <c r="M17" i="349" a="1"/>
  <c r="M17" i="349" s="1"/>
  <c r="J17" i="349"/>
  <c r="I17" i="349"/>
  <c r="B17" i="349"/>
  <c r="Q16" i="349"/>
  <c r="O16" i="349" s="1"/>
  <c r="B16" i="349"/>
  <c r="Q15" i="349"/>
  <c r="N15" i="349" s="1" a="1"/>
  <c r="N15" i="349" s="1"/>
  <c r="O15" i="349"/>
  <c r="L15" i="349" a="1"/>
  <c r="L15" i="349" s="1"/>
  <c r="J15" i="349"/>
  <c r="B15" i="349"/>
  <c r="Q14" i="349"/>
  <c r="O14" i="349" s="1"/>
  <c r="B14" i="349"/>
  <c r="Q13" i="349"/>
  <c r="Z13" i="349" s="1"/>
  <c r="B13" i="349"/>
  <c r="Q12" i="349"/>
  <c r="N12" i="349" s="1" a="1"/>
  <c r="N12" i="349" s="1"/>
  <c r="O12" i="349"/>
  <c r="M12" i="349" a="1"/>
  <c r="M12" i="349" s="1"/>
  <c r="J12" i="349"/>
  <c r="B12" i="349"/>
  <c r="Q11" i="349"/>
  <c r="O11" i="349" s="1"/>
  <c r="B11" i="349"/>
  <c r="Q10" i="349"/>
  <c r="O10" i="349" s="1"/>
  <c r="B10" i="349"/>
  <c r="Q9" i="349"/>
  <c r="N9" i="349" s="1" a="1"/>
  <c r="N9" i="349" s="1"/>
  <c r="B9" i="349"/>
  <c r="Q8" i="349"/>
  <c r="O8" i="349" s="1"/>
  <c r="B8" i="349"/>
  <c r="AA7" i="349" a="1"/>
  <c r="AA7" i="349" s="1"/>
  <c r="Q7" i="349"/>
  <c r="M7" i="349" s="1" a="1"/>
  <c r="M7" i="349" s="1"/>
  <c r="O7" i="349"/>
  <c r="B7" i="349"/>
  <c r="X5" i="349"/>
  <c r="S7" i="349" s="1" a="1"/>
  <c r="S7" i="349" s="1"/>
  <c r="H1" i="349"/>
  <c r="A1" i="349"/>
  <c r="G37" i="348"/>
  <c r="F37" i="348"/>
  <c r="E37" i="348"/>
  <c r="Q36" i="348"/>
  <c r="N36" i="348" s="1" a="1"/>
  <c r="N36" i="348" s="1"/>
  <c r="B36" i="348"/>
  <c r="Q35" i="348"/>
  <c r="Z35" i="348" s="1"/>
  <c r="B35" i="348"/>
  <c r="Q34" i="348"/>
  <c r="O34" i="348" s="1"/>
  <c r="B34" i="348"/>
  <c r="Q33" i="348"/>
  <c r="N33" i="348" s="1" a="1"/>
  <c r="N33" i="348" s="1"/>
  <c r="B33" i="348"/>
  <c r="Q32" i="348"/>
  <c r="J32" i="348" s="1"/>
  <c r="B32" i="348"/>
  <c r="Q31" i="348"/>
  <c r="O31" i="348" s="1"/>
  <c r="B31" i="348"/>
  <c r="Q30" i="348"/>
  <c r="O30" i="348" s="1"/>
  <c r="B30" i="348"/>
  <c r="Q29" i="348"/>
  <c r="N29" i="348" s="1" a="1"/>
  <c r="N29" i="348" s="1"/>
  <c r="B29" i="348"/>
  <c r="Q28" i="348"/>
  <c r="M28" i="348" s="1" a="1"/>
  <c r="M28" i="348" s="1"/>
  <c r="B28" i="348"/>
  <c r="Q27" i="348"/>
  <c r="N27" i="348" s="1" a="1"/>
  <c r="N27" i="348" s="1"/>
  <c r="B27" i="348"/>
  <c r="Q26" i="348"/>
  <c r="Z26" i="348" s="1"/>
  <c r="B26" i="348"/>
  <c r="Q25" i="348"/>
  <c r="Z25" i="348" s="1"/>
  <c r="B25" i="348"/>
  <c r="Q24" i="348"/>
  <c r="Z24" i="348" s="1"/>
  <c r="I24" i="348"/>
  <c r="B24" i="348"/>
  <c r="Q23" i="348"/>
  <c r="Z23" i="348" s="1"/>
  <c r="I23" i="348"/>
  <c r="B23" i="348"/>
  <c r="Q22" i="348"/>
  <c r="Z22" i="348" s="1"/>
  <c r="B22" i="348"/>
  <c r="Q21" i="348"/>
  <c r="J21" i="348" s="1"/>
  <c r="N21" i="348" a="1"/>
  <c r="N21" i="348" s="1"/>
  <c r="L21" i="348" a="1"/>
  <c r="L21" i="348" s="1"/>
  <c r="B21" i="348"/>
  <c r="Q20" i="348"/>
  <c r="N20" i="348" s="1" a="1"/>
  <c r="N20" i="348" s="1"/>
  <c r="B20" i="348"/>
  <c r="Q19" i="348"/>
  <c r="N19" i="348" s="1" a="1"/>
  <c r="N19" i="348" s="1"/>
  <c r="J19" i="348"/>
  <c r="B19" i="348"/>
  <c r="Q18" i="348"/>
  <c r="Z18" i="348" s="1"/>
  <c r="B18" i="348"/>
  <c r="Q17" i="348"/>
  <c r="Z17" i="348" s="1"/>
  <c r="B17" i="348"/>
  <c r="Q16" i="348"/>
  <c r="Z16" i="348" s="1"/>
  <c r="B16" i="348"/>
  <c r="Q15" i="348"/>
  <c r="Z15" i="348" s="1"/>
  <c r="N15" i="348" a="1"/>
  <c r="N15" i="348" s="1"/>
  <c r="J15" i="348"/>
  <c r="B15" i="348"/>
  <c r="Q14" i="348"/>
  <c r="O14" i="348" s="1"/>
  <c r="B14" i="348"/>
  <c r="Q13" i="348"/>
  <c r="Z13" i="348" s="1"/>
  <c r="B13" i="348"/>
  <c r="Q12" i="348"/>
  <c r="Z12" i="348" s="1"/>
  <c r="B12" i="348"/>
  <c r="Q11" i="348"/>
  <c r="Z11" i="348" s="1"/>
  <c r="B11" i="348"/>
  <c r="Q10" i="348"/>
  <c r="O10" i="348" s="1"/>
  <c r="B10" i="348"/>
  <c r="Q9" i="348"/>
  <c r="L9" i="348" s="1" a="1"/>
  <c r="L9" i="348" s="1"/>
  <c r="B9" i="348"/>
  <c r="Q8" i="348"/>
  <c r="B8" i="348"/>
  <c r="AA7" i="348"/>
  <c r="AA7" i="348" a="1"/>
  <c r="Q7" i="348"/>
  <c r="P7" i="348" s="1" a="1"/>
  <c r="P7" i="348" s="1"/>
  <c r="C7" i="348" s="1" a="1"/>
  <c r="C7" i="348" s="1"/>
  <c r="D7" i="348" s="1" a="1"/>
  <c r="D7" i="348" s="1"/>
  <c r="M7" i="348" a="1"/>
  <c r="M7" i="348" s="1"/>
  <c r="B7" i="348"/>
  <c r="X5" i="348"/>
  <c r="S10" i="348" s="1" a="1"/>
  <c r="S10" i="348" s="1"/>
  <c r="H1" i="348"/>
  <c r="A1" i="348"/>
  <c r="G37" i="346"/>
  <c r="F37" i="346"/>
  <c r="E37" i="346"/>
  <c r="Q36" i="346"/>
  <c r="Z36" i="346" s="1"/>
  <c r="B36" i="346"/>
  <c r="Q35" i="346"/>
  <c r="O35" i="346" s="1"/>
  <c r="B35" i="346"/>
  <c r="Q34" i="346"/>
  <c r="O34" i="346" s="1"/>
  <c r="B34" i="346"/>
  <c r="Q33" i="346"/>
  <c r="Z33" i="346" s="1"/>
  <c r="B33" i="346"/>
  <c r="Q32" i="346"/>
  <c r="O32" i="346" s="1"/>
  <c r="B32" i="346"/>
  <c r="Q31" i="346"/>
  <c r="Z31" i="346" s="1"/>
  <c r="B31" i="346"/>
  <c r="Q30" i="346"/>
  <c r="J30" i="346" s="1"/>
  <c r="B30" i="346"/>
  <c r="Q29" i="346"/>
  <c r="M29" i="346" s="1" a="1"/>
  <c r="M29" i="346" s="1"/>
  <c r="B29" i="346"/>
  <c r="Q28" i="346"/>
  <c r="Z28" i="346" s="1"/>
  <c r="B28" i="346"/>
  <c r="Q27" i="346"/>
  <c r="Z27" i="346" s="1"/>
  <c r="B27" i="346"/>
  <c r="Q26" i="346"/>
  <c r="O26" i="346" s="1"/>
  <c r="B26" i="346"/>
  <c r="Q25" i="346"/>
  <c r="M25" i="346" s="1" a="1"/>
  <c r="M25" i="346" s="1"/>
  <c r="B25" i="346"/>
  <c r="Q24" i="346"/>
  <c r="O24" i="346" s="1"/>
  <c r="B24" i="346"/>
  <c r="Z23" i="346"/>
  <c r="Q23" i="346"/>
  <c r="O23" i="346" s="1"/>
  <c r="J23" i="346"/>
  <c r="B23" i="346"/>
  <c r="Q22" i="346"/>
  <c r="N22" i="346" s="1" a="1"/>
  <c r="N22" i="346" s="1"/>
  <c r="B22" i="346"/>
  <c r="Q21" i="346"/>
  <c r="Z21" i="346" s="1"/>
  <c r="B21" i="346"/>
  <c r="Q20" i="346"/>
  <c r="Z20" i="346" s="1"/>
  <c r="B20" i="346"/>
  <c r="Q19" i="346"/>
  <c r="Z19" i="346" s="1"/>
  <c r="B19" i="346"/>
  <c r="Q18" i="346"/>
  <c r="Z18" i="346" s="1"/>
  <c r="B18" i="346"/>
  <c r="Q17" i="346"/>
  <c r="Z17" i="346" s="1"/>
  <c r="B17" i="346"/>
  <c r="Q16" i="346"/>
  <c r="Z16" i="346" s="1"/>
  <c r="B16" i="346"/>
  <c r="Q15" i="346"/>
  <c r="Z15" i="346" s="1"/>
  <c r="B15" i="346"/>
  <c r="Q14" i="346"/>
  <c r="Z14" i="346" s="1"/>
  <c r="B14" i="346"/>
  <c r="Q13" i="346"/>
  <c r="Z13" i="346" s="1"/>
  <c r="B13" i="346"/>
  <c r="Q12" i="346"/>
  <c r="N12" i="346" s="1" a="1"/>
  <c r="N12" i="346" s="1"/>
  <c r="B12" i="346"/>
  <c r="Q11" i="346"/>
  <c r="M11" i="346" s="1" a="1"/>
  <c r="M11" i="346" s="1"/>
  <c r="B11" i="346"/>
  <c r="Q10" i="346"/>
  <c r="M10" i="346" s="1" a="1"/>
  <c r="M10" i="346" s="1"/>
  <c r="B10" i="346"/>
  <c r="Q9" i="346"/>
  <c r="M9" i="346" s="1" a="1"/>
  <c r="M9" i="346" s="1"/>
  <c r="B9" i="346"/>
  <c r="Q8" i="346"/>
  <c r="Z8" i="346" s="1"/>
  <c r="B8" i="346"/>
  <c r="AA7" i="346" a="1"/>
  <c r="AA7" i="346" s="1"/>
  <c r="Q7" i="346"/>
  <c r="M7" i="346" s="1" a="1"/>
  <c r="M7" i="346" s="1"/>
  <c r="B7" i="346"/>
  <c r="X5" i="346"/>
  <c r="S16" i="346" s="1" a="1"/>
  <c r="S16" i="346" s="1"/>
  <c r="H1" i="346"/>
  <c r="A1" i="346"/>
  <c r="G37" i="344"/>
  <c r="F37" i="344"/>
  <c r="E37" i="344"/>
  <c r="Q36" i="344"/>
  <c r="Z36" i="344" s="1"/>
  <c r="B36" i="344"/>
  <c r="Q35" i="344"/>
  <c r="Z35" i="344" s="1"/>
  <c r="B35" i="344"/>
  <c r="Q34" i="344"/>
  <c r="Z34" i="344" s="1"/>
  <c r="B34" i="344"/>
  <c r="Q33" i="344"/>
  <c r="Z33" i="344" s="1"/>
  <c r="B33" i="344"/>
  <c r="Q32" i="344"/>
  <c r="B32" i="344"/>
  <c r="Q31" i="344"/>
  <c r="J31" i="344" s="1"/>
  <c r="B31" i="344"/>
  <c r="Q30" i="344"/>
  <c r="B30" i="344"/>
  <c r="Q29" i="344"/>
  <c r="Z29" i="344" s="1"/>
  <c r="B29" i="344"/>
  <c r="Q28" i="344"/>
  <c r="M28" i="344" s="1" a="1"/>
  <c r="M28" i="344" s="1"/>
  <c r="B28" i="344"/>
  <c r="Q27" i="344"/>
  <c r="O27" i="344" s="1"/>
  <c r="B27" i="344"/>
  <c r="Q26" i="344"/>
  <c r="O26" i="344" s="1"/>
  <c r="B26" i="344"/>
  <c r="Q25" i="344"/>
  <c r="O25" i="344" s="1"/>
  <c r="B25" i="344"/>
  <c r="Q24" i="344"/>
  <c r="B24" i="344"/>
  <c r="Q23" i="344"/>
  <c r="Z23" i="344" s="1"/>
  <c r="B23" i="344"/>
  <c r="Q22" i="344"/>
  <c r="O22" i="344" s="1"/>
  <c r="B22" i="344"/>
  <c r="Q21" i="344"/>
  <c r="O21" i="344" s="1"/>
  <c r="B21" i="344"/>
  <c r="Q20" i="344"/>
  <c r="O20" i="344" s="1"/>
  <c r="B20" i="344"/>
  <c r="Q19" i="344"/>
  <c r="O19" i="344" s="1"/>
  <c r="B19" i="344"/>
  <c r="Q18" i="344"/>
  <c r="O18" i="344" s="1"/>
  <c r="J18" i="344"/>
  <c r="B18" i="344"/>
  <c r="Q17" i="344"/>
  <c r="O17" i="344" s="1"/>
  <c r="B17" i="344"/>
  <c r="Q16" i="344"/>
  <c r="Z16" i="344" s="1"/>
  <c r="B16" i="344"/>
  <c r="Q15" i="344"/>
  <c r="O15" i="344" s="1"/>
  <c r="B15" i="344"/>
  <c r="Q14" i="344"/>
  <c r="Z14" i="344" s="1"/>
  <c r="B14" i="344"/>
  <c r="Q13" i="344"/>
  <c r="O13" i="344" s="1"/>
  <c r="B13" i="344"/>
  <c r="Q12" i="344"/>
  <c r="O12" i="344" s="1"/>
  <c r="B12" i="344"/>
  <c r="Q11" i="344"/>
  <c r="Z11" i="344" s="1"/>
  <c r="B11" i="344"/>
  <c r="Q10" i="344"/>
  <c r="O10" i="344" s="1"/>
  <c r="B10" i="344"/>
  <c r="Q9" i="344"/>
  <c r="O9" i="344" s="1"/>
  <c r="B9" i="344"/>
  <c r="Q8" i="344"/>
  <c r="B8" i="344"/>
  <c r="AA7" i="344" a="1"/>
  <c r="AA7" i="344" s="1"/>
  <c r="Q7" i="344"/>
  <c r="P7" i="344" s="1" a="1"/>
  <c r="P7" i="344" s="1"/>
  <c r="B7" i="344"/>
  <c r="X5" i="344"/>
  <c r="S13" i="344" s="1" a="1"/>
  <c r="S13" i="344" s="1"/>
  <c r="H1" i="344"/>
  <c r="A1" i="344"/>
  <c r="G37" i="343"/>
  <c r="F37" i="343"/>
  <c r="E37" i="343"/>
  <c r="Q36" i="343"/>
  <c r="B36" i="343"/>
  <c r="Q35" i="343"/>
  <c r="N35" i="343" s="1" a="1"/>
  <c r="N35" i="343" s="1"/>
  <c r="B35" i="343"/>
  <c r="Q34" i="343"/>
  <c r="B34" i="343"/>
  <c r="Q33" i="343"/>
  <c r="N33" i="343" a="1"/>
  <c r="N33" i="343" s="1"/>
  <c r="B33" i="343"/>
  <c r="Q32" i="343"/>
  <c r="N32" i="343" s="1" a="1"/>
  <c r="N32" i="343" s="1"/>
  <c r="B32" i="343"/>
  <c r="Q31" i="343"/>
  <c r="I31" i="343" s="1"/>
  <c r="B31" i="343"/>
  <c r="Q30" i="343"/>
  <c r="J30" i="343" s="1"/>
  <c r="B30" i="343"/>
  <c r="Q29" i="343"/>
  <c r="N29" i="343" s="1" a="1"/>
  <c r="N29" i="343" s="1"/>
  <c r="B29" i="343"/>
  <c r="Q28" i="343"/>
  <c r="I28" i="343" s="1"/>
  <c r="B28" i="343"/>
  <c r="Q27" i="343"/>
  <c r="N27" i="343" s="1" a="1"/>
  <c r="N27" i="343" s="1"/>
  <c r="B27" i="343"/>
  <c r="Q26" i="343"/>
  <c r="N26" i="343" s="1" a="1"/>
  <c r="N26" i="343" s="1"/>
  <c r="B26" i="343"/>
  <c r="Q25" i="343"/>
  <c r="Z25" i="343" s="1"/>
  <c r="B25" i="343"/>
  <c r="Q24" i="343"/>
  <c r="O24" i="343" s="1"/>
  <c r="B24" i="343"/>
  <c r="Q23" i="343"/>
  <c r="O23" i="343" s="1"/>
  <c r="B23" i="343"/>
  <c r="Q22" i="343"/>
  <c r="N22" i="343" s="1" a="1"/>
  <c r="N22" i="343" s="1"/>
  <c r="O22" i="343"/>
  <c r="J22" i="343"/>
  <c r="B22" i="343"/>
  <c r="Q21" i="343"/>
  <c r="Z21" i="343" s="1"/>
  <c r="B21" i="343"/>
  <c r="Q20" i="343"/>
  <c r="O20" i="343" s="1"/>
  <c r="B20" i="343"/>
  <c r="Q19" i="343"/>
  <c r="O19" i="343" s="1"/>
  <c r="B19" i="343"/>
  <c r="Q18" i="343"/>
  <c r="N18" i="343" s="1" a="1"/>
  <c r="N18" i="343" s="1"/>
  <c r="B18" i="343"/>
  <c r="Q17" i="343"/>
  <c r="B17" i="343"/>
  <c r="Q16" i="343"/>
  <c r="Z16" i="343" s="1"/>
  <c r="B16" i="343"/>
  <c r="Q15" i="343"/>
  <c r="Z15" i="343" s="1"/>
  <c r="B15" i="343"/>
  <c r="Q14" i="343"/>
  <c r="O14" i="343" s="1"/>
  <c r="B14" i="343"/>
  <c r="Q13" i="343"/>
  <c r="N13" i="343" s="1" a="1"/>
  <c r="N13" i="343" s="1"/>
  <c r="B13" i="343"/>
  <c r="Q12" i="343"/>
  <c r="N12" i="343" s="1" a="1"/>
  <c r="N12" i="343" s="1"/>
  <c r="B12" i="343"/>
  <c r="Q11" i="343"/>
  <c r="O11" i="343" s="1"/>
  <c r="B11" i="343"/>
  <c r="Q10" i="343"/>
  <c r="N10" i="343" s="1" a="1"/>
  <c r="N10" i="343" s="1"/>
  <c r="B10" i="343"/>
  <c r="Q9" i="343"/>
  <c r="Z9" i="343" s="1"/>
  <c r="B9" i="343"/>
  <c r="Q8" i="343"/>
  <c r="Z8" i="343" s="1"/>
  <c r="B8" i="343"/>
  <c r="AA7" i="343" a="1"/>
  <c r="AA7" i="343" s="1"/>
  <c r="Q7" i="343"/>
  <c r="Z7" i="343" s="1"/>
  <c r="B7" i="343"/>
  <c r="X5" i="343"/>
  <c r="S26" i="343" s="1" a="1"/>
  <c r="S26" i="343" s="1"/>
  <c r="H1" i="343"/>
  <c r="A1" i="343"/>
  <c r="G37" i="342"/>
  <c r="F37" i="342"/>
  <c r="E37" i="342"/>
  <c r="Q36" i="342"/>
  <c r="N36" i="342" s="1" a="1"/>
  <c r="N36" i="342" s="1"/>
  <c r="B36" i="342"/>
  <c r="Q35" i="342"/>
  <c r="J35" i="342" s="1"/>
  <c r="B35" i="342"/>
  <c r="Q34" i="342"/>
  <c r="N34" i="342" s="1" a="1"/>
  <c r="N34" i="342" s="1"/>
  <c r="B34" i="342"/>
  <c r="Q33" i="342"/>
  <c r="I33" i="342" s="1"/>
  <c r="B33" i="342"/>
  <c r="Q32" i="342"/>
  <c r="I32" i="342" s="1"/>
  <c r="B32" i="342"/>
  <c r="Q31" i="342"/>
  <c r="J31" i="342" s="1"/>
  <c r="B31" i="342"/>
  <c r="Q30" i="342"/>
  <c r="I30" i="342" s="1"/>
  <c r="B30" i="342"/>
  <c r="Q29" i="342"/>
  <c r="I29" i="342" s="1"/>
  <c r="B29" i="342"/>
  <c r="Q28" i="342"/>
  <c r="B28" i="342"/>
  <c r="Q27" i="342"/>
  <c r="O27" i="342" s="1"/>
  <c r="B27" i="342"/>
  <c r="Q26" i="342"/>
  <c r="O26" i="342" s="1"/>
  <c r="B26" i="342"/>
  <c r="Q25" i="342"/>
  <c r="O25" i="342" s="1"/>
  <c r="B25" i="342"/>
  <c r="Q24" i="342"/>
  <c r="M24" i="342" s="1" a="1"/>
  <c r="M24" i="342" s="1"/>
  <c r="B24" i="342"/>
  <c r="Q23" i="342"/>
  <c r="Z23" i="342" s="1"/>
  <c r="N23" i="342" a="1"/>
  <c r="N23" i="342" s="1"/>
  <c r="J23" i="342"/>
  <c r="B23" i="342"/>
  <c r="Q22" i="342"/>
  <c r="N22" i="342" s="1" a="1"/>
  <c r="N22" i="342" s="1"/>
  <c r="B22" i="342"/>
  <c r="Q21" i="342"/>
  <c r="J21" i="342" s="1"/>
  <c r="B21" i="342"/>
  <c r="Q20" i="342"/>
  <c r="N20" i="342" s="1" a="1"/>
  <c r="N20" i="342" s="1"/>
  <c r="B20" i="342"/>
  <c r="Q19" i="342"/>
  <c r="O19" i="342" s="1"/>
  <c r="B19" i="342"/>
  <c r="Q18" i="342"/>
  <c r="N18" i="342" s="1" a="1"/>
  <c r="N18" i="342" s="1"/>
  <c r="B18" i="342"/>
  <c r="Q17" i="342"/>
  <c r="J17" i="342" s="1"/>
  <c r="B17" i="342"/>
  <c r="Q16" i="342"/>
  <c r="O16" i="342" s="1"/>
  <c r="B16" i="342"/>
  <c r="Q15" i="342"/>
  <c r="O15" i="342" s="1"/>
  <c r="B15" i="342"/>
  <c r="Q14" i="342"/>
  <c r="N14" i="342" s="1" a="1"/>
  <c r="N14" i="342" s="1"/>
  <c r="B14" i="342"/>
  <c r="Q13" i="342"/>
  <c r="J13" i="342" s="1"/>
  <c r="B13" i="342"/>
  <c r="Q12" i="342"/>
  <c r="O12" i="342" s="1"/>
  <c r="B12" i="342"/>
  <c r="Q11" i="342"/>
  <c r="O11" i="342" s="1"/>
  <c r="B11" i="342"/>
  <c r="Q10" i="342"/>
  <c r="B10" i="342"/>
  <c r="Q9" i="342"/>
  <c r="N9" i="342" s="1" a="1"/>
  <c r="N9" i="342" s="1"/>
  <c r="B9" i="342"/>
  <c r="Q8" i="342"/>
  <c r="L8" i="342" s="1" a="1"/>
  <c r="L8" i="342" s="1"/>
  <c r="B8" i="342"/>
  <c r="AA7" i="342"/>
  <c r="AA7" i="342" a="1"/>
  <c r="Q7" i="342"/>
  <c r="L7" i="342" s="1" a="1"/>
  <c r="L7" i="342" s="1"/>
  <c r="B7" i="342"/>
  <c r="X5" i="342"/>
  <c r="H1" i="342"/>
  <c r="A1" i="342"/>
  <c r="G37" i="341"/>
  <c r="F37" i="341"/>
  <c r="E37" i="341"/>
  <c r="Q36" i="341"/>
  <c r="Z36" i="341" s="1"/>
  <c r="B36" i="341"/>
  <c r="Q35" i="341"/>
  <c r="O35" i="341" s="1"/>
  <c r="B35" i="341"/>
  <c r="Q34" i="341"/>
  <c r="O34" i="341" s="1"/>
  <c r="B34" i="341"/>
  <c r="Q33" i="341"/>
  <c r="O33" i="341" s="1"/>
  <c r="B33" i="341"/>
  <c r="Q32" i="341"/>
  <c r="N32" i="341" s="1" a="1"/>
  <c r="N32" i="341" s="1"/>
  <c r="B32" i="341"/>
  <c r="Q31" i="341"/>
  <c r="O31" i="341" s="1"/>
  <c r="B31" i="341"/>
  <c r="Q30" i="341"/>
  <c r="Z30" i="341" s="1"/>
  <c r="B30" i="341"/>
  <c r="Q29" i="341"/>
  <c r="Z29" i="341" s="1"/>
  <c r="B29" i="341"/>
  <c r="Q28" i="341"/>
  <c r="N28" i="341" s="1" a="1"/>
  <c r="N28" i="341" s="1"/>
  <c r="B28" i="341"/>
  <c r="Q27" i="341"/>
  <c r="N27" i="341" s="1" a="1"/>
  <c r="N27" i="341" s="1"/>
  <c r="B27" i="341"/>
  <c r="Q26" i="341"/>
  <c r="O26" i="341" s="1"/>
  <c r="B26" i="341"/>
  <c r="Q25" i="341"/>
  <c r="N25" i="341" s="1" a="1"/>
  <c r="N25" i="341" s="1"/>
  <c r="B25" i="341"/>
  <c r="Q24" i="341"/>
  <c r="Z24" i="341" s="1"/>
  <c r="B24" i="341"/>
  <c r="Q23" i="341"/>
  <c r="O23" i="341" s="1"/>
  <c r="B23" i="341"/>
  <c r="Q22" i="341"/>
  <c r="Z22" i="341" s="1"/>
  <c r="M22" i="341" a="1"/>
  <c r="M22" i="341" s="1"/>
  <c r="J22" i="341"/>
  <c r="I22" i="341"/>
  <c r="B22" i="341"/>
  <c r="Q21" i="341"/>
  <c r="O21" i="341" s="1"/>
  <c r="B21" i="341"/>
  <c r="Q20" i="341"/>
  <c r="N20" i="341" s="1" a="1"/>
  <c r="N20" i="341" s="1"/>
  <c r="B20" i="341"/>
  <c r="Q19" i="341"/>
  <c r="Z19" i="341" s="1"/>
  <c r="B19" i="341"/>
  <c r="Q18" i="341"/>
  <c r="O18" i="341" s="1"/>
  <c r="B18" i="341"/>
  <c r="Q17" i="341"/>
  <c r="Z17" i="341" s="1"/>
  <c r="B17" i="341"/>
  <c r="Q16" i="341"/>
  <c r="Z16" i="341" s="1"/>
  <c r="B16" i="341"/>
  <c r="Q15" i="341"/>
  <c r="Z15" i="341" s="1"/>
  <c r="B15" i="341"/>
  <c r="Q14" i="341"/>
  <c r="Z14" i="341" s="1"/>
  <c r="B14" i="341"/>
  <c r="Q13" i="341"/>
  <c r="Z13" i="341" s="1"/>
  <c r="B13" i="341"/>
  <c r="Q12" i="341"/>
  <c r="Z12" i="341" s="1"/>
  <c r="B12" i="341"/>
  <c r="Q11" i="341"/>
  <c r="Z11" i="341" s="1"/>
  <c r="B11" i="341"/>
  <c r="Q10" i="341"/>
  <c r="Z10" i="341" s="1"/>
  <c r="B10" i="341"/>
  <c r="Q9" i="341"/>
  <c r="B9" i="341"/>
  <c r="Q8" i="341"/>
  <c r="J8" i="341" s="1"/>
  <c r="B8" i="341"/>
  <c r="AA7" i="341" a="1"/>
  <c r="AA7" i="341" s="1"/>
  <c r="Q7" i="341"/>
  <c r="P7" i="341" s="1" a="1"/>
  <c r="P7" i="341" s="1"/>
  <c r="B7" i="341"/>
  <c r="X5" i="341"/>
  <c r="S15" i="341" s="1" a="1"/>
  <c r="S15" i="341" s="1"/>
  <c r="H1" i="341"/>
  <c r="A1" i="341"/>
  <c r="G37" i="340"/>
  <c r="F37" i="340"/>
  <c r="E37" i="340"/>
  <c r="Q36" i="340"/>
  <c r="N36" i="340" s="1" a="1"/>
  <c r="N36" i="340" s="1"/>
  <c r="B36" i="340"/>
  <c r="Q35" i="340"/>
  <c r="Z35" i="340" s="1"/>
  <c r="B35" i="340"/>
  <c r="Q34" i="340"/>
  <c r="O34" i="340" s="1"/>
  <c r="B34" i="340"/>
  <c r="Q33" i="340"/>
  <c r="N33" i="340" s="1" a="1"/>
  <c r="N33" i="340" s="1"/>
  <c r="B33" i="340"/>
  <c r="Q32" i="340"/>
  <c r="J32" i="340" s="1"/>
  <c r="B32" i="340"/>
  <c r="Q31" i="340"/>
  <c r="O31" i="340" s="1"/>
  <c r="B31" i="340"/>
  <c r="Q30" i="340"/>
  <c r="O30" i="340" s="1"/>
  <c r="B30" i="340"/>
  <c r="Q29" i="340"/>
  <c r="N29" i="340" s="1" a="1"/>
  <c r="N29" i="340" s="1"/>
  <c r="B29" i="340"/>
  <c r="Q28" i="340"/>
  <c r="N28" i="340" s="1" a="1"/>
  <c r="N28" i="340" s="1"/>
  <c r="B28" i="340"/>
  <c r="Q27" i="340"/>
  <c r="O27" i="340" s="1"/>
  <c r="B27" i="340"/>
  <c r="Q26" i="340"/>
  <c r="O26" i="340" s="1"/>
  <c r="B26" i="340"/>
  <c r="Q25" i="340"/>
  <c r="O25" i="340" s="1"/>
  <c r="B25" i="340"/>
  <c r="Q24" i="340"/>
  <c r="N24" i="340" s="1" a="1"/>
  <c r="N24" i="340" s="1"/>
  <c r="M24" i="340" a="1"/>
  <c r="M24" i="340" s="1"/>
  <c r="B24" i="340"/>
  <c r="Q23" i="340"/>
  <c r="O23" i="340" s="1"/>
  <c r="B23" i="340"/>
  <c r="Z22" i="340"/>
  <c r="Q22" i="340"/>
  <c r="O22" i="340"/>
  <c r="N22" i="340" a="1"/>
  <c r="N22" i="340" s="1"/>
  <c r="M22" i="340" a="1"/>
  <c r="M22" i="340" s="1"/>
  <c r="L22" i="340" a="1"/>
  <c r="L22" i="340" s="1"/>
  <c r="J22" i="340"/>
  <c r="I22" i="340"/>
  <c r="B22" i="340"/>
  <c r="Q21" i="340"/>
  <c r="M21" i="340" s="1" a="1"/>
  <c r="M21" i="340" s="1"/>
  <c r="B21" i="340"/>
  <c r="Q20" i="340"/>
  <c r="O20" i="340" s="1"/>
  <c r="B20" i="340"/>
  <c r="Q19" i="340"/>
  <c r="O19" i="340" s="1"/>
  <c r="B19" i="340"/>
  <c r="Q18" i="340"/>
  <c r="B18" i="340"/>
  <c r="Q17" i="340"/>
  <c r="M17" i="340" s="1" a="1"/>
  <c r="M17" i="340" s="1"/>
  <c r="B17" i="340"/>
  <c r="Q16" i="340"/>
  <c r="Z16" i="340" s="1"/>
  <c r="B16" i="340"/>
  <c r="Q15" i="340"/>
  <c r="O15" i="340" s="1"/>
  <c r="B15" i="340"/>
  <c r="Q14" i="340"/>
  <c r="B14" i="340"/>
  <c r="Q13" i="340"/>
  <c r="M13" i="340" s="1" a="1"/>
  <c r="M13" i="340" s="1"/>
  <c r="B13" i="340"/>
  <c r="Q12" i="340"/>
  <c r="Z12" i="340" s="1"/>
  <c r="B12" i="340"/>
  <c r="Q11" i="340"/>
  <c r="J11" i="340" s="1"/>
  <c r="B11" i="340"/>
  <c r="Q10" i="340"/>
  <c r="B10" i="340"/>
  <c r="Q9" i="340"/>
  <c r="B9" i="340"/>
  <c r="Q8" i="340"/>
  <c r="N8" i="340" s="1" a="1"/>
  <c r="N8" i="340" s="1"/>
  <c r="B8" i="340"/>
  <c r="AA7" i="340" a="1"/>
  <c r="AA7" i="340" s="1"/>
  <c r="Q7" i="340"/>
  <c r="Z7" i="340" s="1"/>
  <c r="B7" i="340"/>
  <c r="X5" i="340"/>
  <c r="S26" i="340" s="1" a="1"/>
  <c r="S26" i="340" s="1"/>
  <c r="H1" i="340"/>
  <c r="A1" i="340"/>
  <c r="G37" i="339"/>
  <c r="F37" i="339"/>
  <c r="E37" i="339"/>
  <c r="Q36" i="339"/>
  <c r="O36" i="339" s="1"/>
  <c r="B36" i="339"/>
  <c r="Q35" i="339"/>
  <c r="N35" i="339" s="1" a="1"/>
  <c r="N35" i="339" s="1"/>
  <c r="B35" i="339"/>
  <c r="Q34" i="339"/>
  <c r="Z34" i="339" s="1"/>
  <c r="B34" i="339"/>
  <c r="Q33" i="339"/>
  <c r="O33" i="339" s="1"/>
  <c r="B33" i="339"/>
  <c r="Q32" i="339"/>
  <c r="O32" i="339" s="1"/>
  <c r="B32" i="339"/>
  <c r="Q31" i="339"/>
  <c r="O31" i="339" s="1"/>
  <c r="B31" i="339"/>
  <c r="Q30" i="339"/>
  <c r="O30" i="339" s="1"/>
  <c r="B30" i="339"/>
  <c r="Q29" i="339"/>
  <c r="O29" i="339" s="1"/>
  <c r="B29" i="339"/>
  <c r="Q28" i="339"/>
  <c r="O28" i="339" s="1"/>
  <c r="B28" i="339"/>
  <c r="Q27" i="339"/>
  <c r="N27" i="339" s="1" a="1"/>
  <c r="N27" i="339" s="1"/>
  <c r="B27" i="339"/>
  <c r="Q26" i="339"/>
  <c r="N26" i="339" s="1" a="1"/>
  <c r="N26" i="339" s="1"/>
  <c r="B26" i="339"/>
  <c r="Q25" i="339"/>
  <c r="O25" i="339" s="1"/>
  <c r="B25" i="339"/>
  <c r="Q24" i="339"/>
  <c r="O24" i="339" s="1"/>
  <c r="B24" i="339"/>
  <c r="Q23" i="339"/>
  <c r="N23" i="339" s="1" a="1"/>
  <c r="N23" i="339" s="1"/>
  <c r="B23" i="339"/>
  <c r="Q22" i="339"/>
  <c r="N22" i="339" a="1"/>
  <c r="N22" i="339" s="1"/>
  <c r="J22" i="339"/>
  <c r="B22" i="339"/>
  <c r="Q21" i="339"/>
  <c r="I21" i="339" s="1"/>
  <c r="N21" i="339" a="1"/>
  <c r="N21" i="339" s="1"/>
  <c r="J21" i="339"/>
  <c r="B21" i="339"/>
  <c r="Q20" i="339"/>
  <c r="J20" i="339" s="1"/>
  <c r="B20" i="339"/>
  <c r="Q19" i="339"/>
  <c r="I19" i="339" s="1"/>
  <c r="B19" i="339"/>
  <c r="Q18" i="339"/>
  <c r="J18" i="339" s="1"/>
  <c r="B18" i="339"/>
  <c r="Q17" i="339"/>
  <c r="N17" i="339" s="1" a="1"/>
  <c r="N17" i="339" s="1"/>
  <c r="B17" i="339"/>
  <c r="Q16" i="339"/>
  <c r="N16" i="339" s="1" a="1"/>
  <c r="N16" i="339" s="1"/>
  <c r="B16" i="339"/>
  <c r="Q15" i="339"/>
  <c r="N15" i="339" s="1" a="1"/>
  <c r="N15" i="339" s="1"/>
  <c r="J15" i="339"/>
  <c r="B15" i="339"/>
  <c r="Q14" i="339"/>
  <c r="J14" i="339" s="1"/>
  <c r="B14" i="339"/>
  <c r="Q13" i="339"/>
  <c r="N13" i="339" s="1" a="1"/>
  <c r="N13" i="339" s="1"/>
  <c r="B13" i="339"/>
  <c r="Q12" i="339"/>
  <c r="N12" i="339" s="1" a="1"/>
  <c r="N12" i="339" s="1"/>
  <c r="B12" i="339"/>
  <c r="Q11" i="339"/>
  <c r="J11" i="339" s="1"/>
  <c r="B11" i="339"/>
  <c r="Q10" i="339"/>
  <c r="I10" i="339" s="1"/>
  <c r="B10" i="339"/>
  <c r="Q9" i="339"/>
  <c r="L9" i="339" s="1" a="1"/>
  <c r="L9" i="339" s="1"/>
  <c r="B9" i="339"/>
  <c r="Q8" i="339"/>
  <c r="I8" i="339" s="1"/>
  <c r="B8" i="339"/>
  <c r="AA7" i="339" a="1"/>
  <c r="AA7" i="339" s="1"/>
  <c r="Q7" i="339"/>
  <c r="N7" i="339" s="1" a="1"/>
  <c r="N7" i="339" s="1"/>
  <c r="B7" i="339"/>
  <c r="X5" i="339"/>
  <c r="S7" i="339" s="1" a="1"/>
  <c r="S7" i="339" s="1"/>
  <c r="H1" i="339"/>
  <c r="A1" i="339"/>
  <c r="G37" i="335"/>
  <c r="F37" i="335"/>
  <c r="E37" i="335"/>
  <c r="Q36" i="335"/>
  <c r="Z36" i="335" s="1"/>
  <c r="B36" i="335"/>
  <c r="Q35" i="335"/>
  <c r="O35" i="335" s="1"/>
  <c r="B35" i="335"/>
  <c r="Q34" i="335"/>
  <c r="O34" i="335" s="1"/>
  <c r="J34" i="335"/>
  <c r="B34" i="335"/>
  <c r="Q33" i="335"/>
  <c r="Z33" i="335" s="1"/>
  <c r="B33" i="335"/>
  <c r="Q32" i="335"/>
  <c r="N32" i="335" s="1" a="1"/>
  <c r="N32" i="335" s="1"/>
  <c r="B32" i="335"/>
  <c r="Q31" i="335"/>
  <c r="O31" i="335" s="1"/>
  <c r="B31" i="335"/>
  <c r="Q30" i="335"/>
  <c r="Z30" i="335" s="1"/>
  <c r="B30" i="335"/>
  <c r="Q29" i="335"/>
  <c r="Z29" i="335" s="1"/>
  <c r="B29" i="335"/>
  <c r="Q28" i="335"/>
  <c r="N28" i="335" s="1" a="1"/>
  <c r="N28" i="335" s="1"/>
  <c r="B28" i="335"/>
  <c r="Q27" i="335"/>
  <c r="O27" i="335" s="1"/>
  <c r="B27" i="335"/>
  <c r="Q26" i="335"/>
  <c r="Z26" i="335" s="1"/>
  <c r="B26" i="335"/>
  <c r="Q25" i="335"/>
  <c r="O25" i="335" s="1"/>
  <c r="B25" i="335"/>
  <c r="Q24" i="335"/>
  <c r="O24" i="335" s="1"/>
  <c r="B24" i="335"/>
  <c r="Z23" i="335"/>
  <c r="Q23" i="335"/>
  <c r="O23" i="335"/>
  <c r="N23" i="335" a="1"/>
  <c r="N23" i="335" s="1"/>
  <c r="M23" i="335" a="1"/>
  <c r="M23" i="335" s="1"/>
  <c r="L23" i="335" a="1"/>
  <c r="L23" i="335" s="1"/>
  <c r="J23" i="335"/>
  <c r="I23" i="335"/>
  <c r="B23" i="335"/>
  <c r="Q22" i="335"/>
  <c r="N22" i="335" a="1"/>
  <c r="N22" i="335" s="1"/>
  <c r="B22" i="335"/>
  <c r="Q21" i="335"/>
  <c r="O21" i="335" s="1"/>
  <c r="B21" i="335"/>
  <c r="Q20" i="335"/>
  <c r="O20" i="335" s="1"/>
  <c r="B20" i="335"/>
  <c r="Q19" i="335"/>
  <c r="B19" i="335"/>
  <c r="Q18" i="335"/>
  <c r="B18" i="335"/>
  <c r="Q17" i="335"/>
  <c r="J17" i="335" s="1"/>
  <c r="B17" i="335"/>
  <c r="Q16" i="335"/>
  <c r="B16" i="335"/>
  <c r="Q15" i="335"/>
  <c r="J15" i="335" s="1"/>
  <c r="B15" i="335"/>
  <c r="Q14" i="335"/>
  <c r="J14" i="335" s="1"/>
  <c r="B14" i="335"/>
  <c r="Q13" i="335"/>
  <c r="J13" i="335" s="1"/>
  <c r="B13" i="335"/>
  <c r="Z12" i="335"/>
  <c r="Q12" i="335"/>
  <c r="O12" i="335" s="1"/>
  <c r="J12" i="335"/>
  <c r="I12" i="335"/>
  <c r="B12" i="335"/>
  <c r="Q11" i="335"/>
  <c r="O11" i="335" s="1"/>
  <c r="B11" i="335"/>
  <c r="Q10" i="335"/>
  <c r="N10" i="335" s="1" a="1"/>
  <c r="N10" i="335" s="1"/>
  <c r="B10" i="335"/>
  <c r="Q9" i="335"/>
  <c r="Z9" i="335" s="1"/>
  <c r="B9" i="335"/>
  <c r="Z8" i="335"/>
  <c r="Q8" i="335"/>
  <c r="O8" i="335" s="1"/>
  <c r="M8" i="335" a="1"/>
  <c r="M8" i="335" s="1"/>
  <c r="B8" i="335"/>
  <c r="AA7" i="335" a="1"/>
  <c r="AA7" i="335" s="1"/>
  <c r="Q7" i="335"/>
  <c r="B7" i="335"/>
  <c r="X5" i="335"/>
  <c r="S28" i="335" s="1" a="1"/>
  <c r="S28" i="335" s="1"/>
  <c r="H1" i="335"/>
  <c r="A1" i="335"/>
  <c r="G37" i="331"/>
  <c r="F37" i="331"/>
  <c r="E37" i="331"/>
  <c r="Q36" i="331"/>
  <c r="Z36" i="331" s="1"/>
  <c r="B36" i="331"/>
  <c r="Q35" i="331"/>
  <c r="O35" i="331" s="1"/>
  <c r="B35" i="331"/>
  <c r="Q34" i="331"/>
  <c r="N34" i="331" s="1" a="1"/>
  <c r="N34" i="331" s="1"/>
  <c r="B34" i="331"/>
  <c r="Q33" i="331"/>
  <c r="N33" i="331" s="1" a="1"/>
  <c r="N33" i="331" s="1"/>
  <c r="O33" i="331"/>
  <c r="J33" i="331"/>
  <c r="B33" i="331"/>
  <c r="Q32" i="331"/>
  <c r="Z32" i="331" s="1"/>
  <c r="B32" i="331"/>
  <c r="Q31" i="331"/>
  <c r="O31" i="331" s="1"/>
  <c r="B31" i="331"/>
  <c r="Q30" i="331"/>
  <c r="O30" i="331" s="1"/>
  <c r="B30" i="331"/>
  <c r="Q29" i="331"/>
  <c r="N29" i="331" s="1" a="1"/>
  <c r="N29" i="331" s="1"/>
  <c r="B29" i="331"/>
  <c r="Q28" i="331"/>
  <c r="Z28" i="331" s="1"/>
  <c r="B28" i="331"/>
  <c r="Q27" i="331"/>
  <c r="O27" i="331" s="1"/>
  <c r="B27" i="331"/>
  <c r="Q26" i="331"/>
  <c r="O26" i="331" s="1"/>
  <c r="B26" i="331"/>
  <c r="Q25" i="331"/>
  <c r="Z25" i="331" s="1"/>
  <c r="B25" i="331"/>
  <c r="Q24" i="331"/>
  <c r="N24" i="331" s="1" a="1"/>
  <c r="N24" i="331" s="1"/>
  <c r="B24" i="331"/>
  <c r="Q23" i="331"/>
  <c r="O23" i="331" s="1"/>
  <c r="B23" i="331"/>
  <c r="Q22" i="331"/>
  <c r="Z22" i="331" s="1"/>
  <c r="B22" i="331"/>
  <c r="Q21" i="331"/>
  <c r="N21" i="331" s="1" a="1"/>
  <c r="N21" i="331" s="1"/>
  <c r="B21" i="331"/>
  <c r="Q20" i="331"/>
  <c r="Z20" i="331" s="1"/>
  <c r="B20" i="331"/>
  <c r="Q19" i="331"/>
  <c r="O19" i="331" s="1"/>
  <c r="B19" i="331"/>
  <c r="Q18" i="331"/>
  <c r="B18" i="331"/>
  <c r="Q17" i="331"/>
  <c r="J17" i="331" s="1"/>
  <c r="B17" i="331"/>
  <c r="Q16" i="331"/>
  <c r="O16" i="331" s="1"/>
  <c r="B16" i="331"/>
  <c r="Q15" i="331"/>
  <c r="O15" i="331" s="1"/>
  <c r="B15" i="331"/>
  <c r="Q14" i="331"/>
  <c r="O14" i="331" s="1"/>
  <c r="B14" i="331"/>
  <c r="Q13" i="331"/>
  <c r="N13" i="331" s="1" a="1"/>
  <c r="N13" i="331" s="1"/>
  <c r="B13" i="331"/>
  <c r="Q12" i="331"/>
  <c r="B12" i="331"/>
  <c r="Q11" i="331"/>
  <c r="B11" i="331"/>
  <c r="Q10" i="331"/>
  <c r="B10" i="331"/>
  <c r="Q9" i="331"/>
  <c r="B9" i="331"/>
  <c r="Q8" i="331"/>
  <c r="B8" i="331"/>
  <c r="AA7" i="331" a="1"/>
  <c r="AA7" i="331" s="1"/>
  <c r="Q7" i="331"/>
  <c r="J7" i="331" s="1"/>
  <c r="B7" i="331"/>
  <c r="X5" i="331"/>
  <c r="S16" i="331" s="1" a="1"/>
  <c r="S16" i="331" s="1"/>
  <c r="H1" i="331"/>
  <c r="A1" i="331"/>
  <c r="G37" i="330"/>
  <c r="F37" i="330"/>
  <c r="E37" i="330"/>
  <c r="Q36" i="330"/>
  <c r="B36" i="330"/>
  <c r="Q35" i="330"/>
  <c r="J35" i="330" s="1"/>
  <c r="B35" i="330"/>
  <c r="Q34" i="330"/>
  <c r="B34" i="330"/>
  <c r="Q33" i="330"/>
  <c r="N33" i="330" s="1" a="1"/>
  <c r="N33" i="330" s="1"/>
  <c r="B33" i="330"/>
  <c r="Q32" i="330"/>
  <c r="J32" i="330" s="1"/>
  <c r="B32" i="330"/>
  <c r="Q31" i="330"/>
  <c r="J31" i="330" s="1"/>
  <c r="B31" i="330"/>
  <c r="Q30" i="330"/>
  <c r="B30" i="330"/>
  <c r="Q29" i="330"/>
  <c r="B29" i="330"/>
  <c r="Q28" i="330"/>
  <c r="N28" i="330" s="1" a="1"/>
  <c r="N28" i="330" s="1"/>
  <c r="B28" i="330"/>
  <c r="Q27" i="330"/>
  <c r="N27" i="330" s="1" a="1"/>
  <c r="N27" i="330" s="1"/>
  <c r="B27" i="330"/>
  <c r="Q26" i="330"/>
  <c r="O26" i="330" s="1"/>
  <c r="B26" i="330"/>
  <c r="Q25" i="330"/>
  <c r="Z25" i="330" s="1"/>
  <c r="B25" i="330"/>
  <c r="Q24" i="330"/>
  <c r="O24" i="330" s="1"/>
  <c r="B24" i="330"/>
  <c r="Q23" i="330"/>
  <c r="O23" i="330" s="1"/>
  <c r="B23" i="330"/>
  <c r="Q22" i="330"/>
  <c r="O22" i="330" s="1"/>
  <c r="B22" i="330"/>
  <c r="Q21" i="330"/>
  <c r="O21" i="330" s="1"/>
  <c r="B21" i="330"/>
  <c r="Q20" i="330"/>
  <c r="O20" i="330" s="1"/>
  <c r="B20" i="330"/>
  <c r="Q19" i="330"/>
  <c r="B19" i="330"/>
  <c r="Q18" i="330"/>
  <c r="M18" i="330" s="1" a="1"/>
  <c r="M18" i="330" s="1"/>
  <c r="B18" i="330"/>
  <c r="Q17" i="330"/>
  <c r="O17" i="330" s="1"/>
  <c r="B17" i="330"/>
  <c r="Q16" i="330"/>
  <c r="Z16" i="330" s="1"/>
  <c r="B16" i="330"/>
  <c r="Q15" i="330"/>
  <c r="O15" i="330" s="1"/>
  <c r="B15" i="330"/>
  <c r="Q14" i="330"/>
  <c r="O14" i="330" s="1"/>
  <c r="B14" i="330"/>
  <c r="Q13" i="330"/>
  <c r="O13" i="330" s="1"/>
  <c r="B13" i="330"/>
  <c r="Q12" i="330"/>
  <c r="M12" i="330" s="1" a="1"/>
  <c r="M12" i="330" s="1"/>
  <c r="B12" i="330"/>
  <c r="Q11" i="330"/>
  <c r="Z11" i="330" s="1"/>
  <c r="B11" i="330"/>
  <c r="Q10" i="330"/>
  <c r="Z10" i="330" s="1"/>
  <c r="B10" i="330"/>
  <c r="Q9" i="330"/>
  <c r="Z9" i="330" s="1"/>
  <c r="B9" i="330"/>
  <c r="Q8" i="330"/>
  <c r="Z8" i="330" s="1"/>
  <c r="B8" i="330"/>
  <c r="AA7" i="330" a="1"/>
  <c r="AA7" i="330" s="1"/>
  <c r="Q7" i="330"/>
  <c r="P7" i="330" s="1" a="1"/>
  <c r="P7" i="330" s="1"/>
  <c r="B7" i="330"/>
  <c r="X5" i="330"/>
  <c r="S20" i="330" s="1" a="1"/>
  <c r="S20" i="330" s="1"/>
  <c r="H1" i="330"/>
  <c r="A1" i="330"/>
  <c r="G37" i="329"/>
  <c r="F37" i="329"/>
  <c r="E37" i="329"/>
  <c r="Q36" i="329"/>
  <c r="Z36" i="329" s="1"/>
  <c r="B36" i="329"/>
  <c r="Q35" i="329"/>
  <c r="O35" i="329" s="1"/>
  <c r="B35" i="329"/>
  <c r="Q34" i="329"/>
  <c r="O34" i="329" s="1"/>
  <c r="B34" i="329"/>
  <c r="Q33" i="329"/>
  <c r="O33" i="329" s="1"/>
  <c r="B33" i="329"/>
  <c r="Q32" i="329"/>
  <c r="Z32" i="329" s="1"/>
  <c r="B32" i="329"/>
  <c r="Q31" i="329"/>
  <c r="N31" i="329" s="1" a="1"/>
  <c r="N31" i="329" s="1"/>
  <c r="B31" i="329"/>
  <c r="Q30" i="329"/>
  <c r="O30" i="329" s="1"/>
  <c r="B30" i="329"/>
  <c r="Q29" i="329"/>
  <c r="O29" i="329" s="1"/>
  <c r="B29" i="329"/>
  <c r="Q28" i="329"/>
  <c r="O28" i="329" s="1"/>
  <c r="B28" i="329"/>
  <c r="Q27" i="329"/>
  <c r="N27" i="329" s="1" a="1"/>
  <c r="N27" i="329" s="1"/>
  <c r="B27" i="329"/>
  <c r="Q26" i="329"/>
  <c r="O26" i="329" s="1"/>
  <c r="B26" i="329"/>
  <c r="Q25" i="329"/>
  <c r="O25" i="329" s="1"/>
  <c r="B25" i="329"/>
  <c r="Q24" i="329"/>
  <c r="Z24" i="329" s="1"/>
  <c r="B24" i="329"/>
  <c r="Q23" i="329"/>
  <c r="O23" i="329" s="1"/>
  <c r="B23" i="329"/>
  <c r="Q22" i="329"/>
  <c r="Z22" i="329" s="1"/>
  <c r="B22" i="329"/>
  <c r="Q21" i="329"/>
  <c r="O21" i="329" s="1"/>
  <c r="B21" i="329"/>
  <c r="Q20" i="329"/>
  <c r="O20" i="329" s="1"/>
  <c r="B20" i="329"/>
  <c r="Q19" i="329"/>
  <c r="Z19" i="329" s="1"/>
  <c r="B19" i="329"/>
  <c r="Q18" i="329"/>
  <c r="O18" i="329" s="1"/>
  <c r="B18" i="329"/>
  <c r="Q17" i="329"/>
  <c r="Z17" i="329" s="1"/>
  <c r="B17" i="329"/>
  <c r="Q16" i="329"/>
  <c r="N16" i="329" s="1" a="1"/>
  <c r="N16" i="329" s="1"/>
  <c r="B16" i="329"/>
  <c r="Q15" i="329"/>
  <c r="Z15" i="329" s="1"/>
  <c r="B15" i="329"/>
  <c r="Q14" i="329"/>
  <c r="Z14" i="329" s="1"/>
  <c r="B14" i="329"/>
  <c r="Q13" i="329"/>
  <c r="Z13" i="329" s="1"/>
  <c r="B13" i="329"/>
  <c r="Q12" i="329"/>
  <c r="Z12" i="329" s="1"/>
  <c r="B12" i="329"/>
  <c r="Q11" i="329"/>
  <c r="Z11" i="329" s="1"/>
  <c r="B11" i="329"/>
  <c r="Q10" i="329"/>
  <c r="Z10" i="329" s="1"/>
  <c r="B10" i="329"/>
  <c r="Q9" i="329"/>
  <c r="Z9" i="329" s="1"/>
  <c r="B9" i="329"/>
  <c r="Q8" i="329"/>
  <c r="Z8" i="329" s="1"/>
  <c r="B8" i="329"/>
  <c r="AA7" i="329" a="1"/>
  <c r="AA7" i="329" s="1"/>
  <c r="Q7" i="329"/>
  <c r="O7" i="329" s="1"/>
  <c r="B7" i="329"/>
  <c r="X5" i="329"/>
  <c r="S25" i="329" s="1" a="1"/>
  <c r="S25" i="329" s="1"/>
  <c r="H1" i="329"/>
  <c r="A1" i="329"/>
  <c r="G37" i="328"/>
  <c r="F37" i="328"/>
  <c r="E37" i="328"/>
  <c r="Q36" i="328"/>
  <c r="B36" i="328"/>
  <c r="Q35" i="328"/>
  <c r="I35" i="328" s="1"/>
  <c r="B35" i="328"/>
  <c r="Q34" i="328"/>
  <c r="B34" i="328"/>
  <c r="Q33" i="328"/>
  <c r="N33" i="328" s="1" a="1"/>
  <c r="N33" i="328" s="1"/>
  <c r="B33" i="328"/>
  <c r="Q32" i="328"/>
  <c r="J32" i="328" s="1"/>
  <c r="B32" i="328"/>
  <c r="Q31" i="328"/>
  <c r="I31" i="328" s="1"/>
  <c r="N31" i="328" a="1"/>
  <c r="N31" i="328" s="1"/>
  <c r="B31" i="328"/>
  <c r="Q30" i="328"/>
  <c r="J30" i="328" s="1"/>
  <c r="B30" i="328"/>
  <c r="Q29" i="328"/>
  <c r="N29" i="328" s="1" a="1"/>
  <c r="N29" i="328" s="1"/>
  <c r="B29" i="328"/>
  <c r="Q28" i="328"/>
  <c r="N28" i="328" s="1" a="1"/>
  <c r="N28" i="328" s="1"/>
  <c r="B28" i="328"/>
  <c r="Q27" i="328"/>
  <c r="O27" i="328" s="1"/>
  <c r="B27" i="328"/>
  <c r="Q26" i="328"/>
  <c r="O26" i="328" s="1"/>
  <c r="B26" i="328"/>
  <c r="Q25" i="328"/>
  <c r="O25" i="328" s="1"/>
  <c r="B25" i="328"/>
  <c r="Q24" i="328"/>
  <c r="O24" i="328" s="1"/>
  <c r="B24" i="328"/>
  <c r="Q23" i="328"/>
  <c r="O23" i="328" s="1"/>
  <c r="B23" i="328"/>
  <c r="Q22" i="328"/>
  <c r="O22" i="328" s="1"/>
  <c r="B22" i="328"/>
  <c r="Q21" i="328"/>
  <c r="N21" i="328" s="1" a="1"/>
  <c r="N21" i="328" s="1"/>
  <c r="B21" i="328"/>
  <c r="Q20" i="328"/>
  <c r="O20" i="328" s="1"/>
  <c r="B20" i="328"/>
  <c r="Q19" i="328"/>
  <c r="O19" i="328" s="1"/>
  <c r="B19" i="328"/>
  <c r="Q18" i="328"/>
  <c r="Z18" i="328" s="1"/>
  <c r="B18" i="328"/>
  <c r="Z17" i="328"/>
  <c r="Q17" i="328"/>
  <c r="O17" i="328" s="1"/>
  <c r="B17" i="328"/>
  <c r="Q16" i="328"/>
  <c r="O16" i="328" s="1"/>
  <c r="B16" i="328"/>
  <c r="Q15" i="328"/>
  <c r="N15" i="328" s="1" a="1"/>
  <c r="N15" i="328" s="1"/>
  <c r="B15" i="328"/>
  <c r="Q14" i="328"/>
  <c r="O14" i="328" s="1"/>
  <c r="B14" i="328"/>
  <c r="Q13" i="328"/>
  <c r="O13" i="328" s="1"/>
  <c r="B13" i="328"/>
  <c r="Q12" i="328"/>
  <c r="N12" i="328" s="1" a="1"/>
  <c r="N12" i="328" s="1"/>
  <c r="B12" i="328"/>
  <c r="Q11" i="328"/>
  <c r="O11" i="328" s="1"/>
  <c r="B11" i="328"/>
  <c r="Q10" i="328"/>
  <c r="Z10" i="328" s="1"/>
  <c r="B10" i="328"/>
  <c r="Q9" i="328"/>
  <c r="N9" i="328" s="1" a="1"/>
  <c r="N9" i="328" s="1"/>
  <c r="B9" i="328"/>
  <c r="Q8" i="328"/>
  <c r="I8" i="328" s="1"/>
  <c r="B8" i="328"/>
  <c r="AA7" i="328"/>
  <c r="AA7" i="328" a="1"/>
  <c r="Q7" i="328"/>
  <c r="B7" i="328"/>
  <c r="X5" i="328"/>
  <c r="S25" i="328" s="1" a="1"/>
  <c r="S25" i="328" s="1"/>
  <c r="H1" i="328"/>
  <c r="A1" i="328"/>
  <c r="G37" i="327"/>
  <c r="F37" i="327"/>
  <c r="E37" i="327"/>
  <c r="Q36" i="327"/>
  <c r="O36" i="327" s="1"/>
  <c r="B36" i="327"/>
  <c r="Q35" i="327"/>
  <c r="M35" i="327" s="1" a="1"/>
  <c r="M35" i="327" s="1"/>
  <c r="B35" i="327"/>
  <c r="Q34" i="327"/>
  <c r="O34" i="327" s="1"/>
  <c r="B34" i="327"/>
  <c r="Q33" i="327"/>
  <c r="M33" i="327" s="1" a="1"/>
  <c r="M33" i="327" s="1"/>
  <c r="B33" i="327"/>
  <c r="Q32" i="327"/>
  <c r="Z32" i="327" s="1"/>
  <c r="B32" i="327"/>
  <c r="Q31" i="327"/>
  <c r="M31" i="327" s="1" a="1"/>
  <c r="M31" i="327" s="1"/>
  <c r="B31" i="327"/>
  <c r="Q30" i="327"/>
  <c r="B30" i="327"/>
  <c r="Q29" i="327"/>
  <c r="M29" i="327" s="1" a="1"/>
  <c r="M29" i="327" s="1"/>
  <c r="B29" i="327"/>
  <c r="Q28" i="327"/>
  <c r="M28" i="327" s="1" a="1"/>
  <c r="M28" i="327" s="1"/>
  <c r="B28" i="327"/>
  <c r="Q27" i="327"/>
  <c r="O27" i="327" s="1"/>
  <c r="B27" i="327"/>
  <c r="Q26" i="327"/>
  <c r="O26" i="327" s="1"/>
  <c r="B26" i="327"/>
  <c r="Q25" i="327"/>
  <c r="N25" i="327" s="1" a="1"/>
  <c r="N25" i="327" s="1"/>
  <c r="B25" i="327"/>
  <c r="Q24" i="327"/>
  <c r="O24" i="327" s="1"/>
  <c r="B24" i="327"/>
  <c r="Q23" i="327"/>
  <c r="Z23" i="327" s="1"/>
  <c r="B23" i="327"/>
  <c r="Q22" i="327"/>
  <c r="J22" i="327" s="1"/>
  <c r="B22" i="327"/>
  <c r="Q21" i="327"/>
  <c r="B21" i="327"/>
  <c r="Q20" i="327"/>
  <c r="B20" i="327"/>
  <c r="Q19" i="327"/>
  <c r="N19" i="327" s="1" a="1"/>
  <c r="N19" i="327" s="1"/>
  <c r="B19" i="327"/>
  <c r="Q18" i="327"/>
  <c r="B18" i="327"/>
  <c r="Q17" i="327"/>
  <c r="N17" i="327" s="1" a="1"/>
  <c r="N17" i="327" s="1"/>
  <c r="B17" i="327"/>
  <c r="Q16" i="327"/>
  <c r="B16" i="327"/>
  <c r="Q15" i="327"/>
  <c r="J15" i="327" s="1"/>
  <c r="B15" i="327"/>
  <c r="Q14" i="327"/>
  <c r="B14" i="327"/>
  <c r="Q13" i="327"/>
  <c r="B13" i="327"/>
  <c r="Q12" i="327"/>
  <c r="Z12" i="327" s="1"/>
  <c r="J12" i="327"/>
  <c r="B12" i="327"/>
  <c r="Q11" i="327"/>
  <c r="Z11" i="327" s="1"/>
  <c r="B11" i="327"/>
  <c r="Q10" i="327"/>
  <c r="Z10" i="327" s="1"/>
  <c r="B10" i="327"/>
  <c r="Q9" i="327"/>
  <c r="Z9" i="327" s="1"/>
  <c r="B9" i="327"/>
  <c r="Q8" i="327"/>
  <c r="Z8" i="327" s="1"/>
  <c r="B8" i="327"/>
  <c r="AA7" i="327" a="1"/>
  <c r="AA7" i="327" s="1"/>
  <c r="Q7" i="327"/>
  <c r="P7" i="327" s="1" a="1"/>
  <c r="P7" i="327" s="1"/>
  <c r="C7" i="327" s="1" a="1"/>
  <c r="C7" i="327" s="1"/>
  <c r="B7" i="327"/>
  <c r="X5" i="327"/>
  <c r="S12" i="327" s="1" a="1"/>
  <c r="S12" i="327" s="1"/>
  <c r="H1" i="327"/>
  <c r="A1" i="327"/>
  <c r="O11" i="317"/>
  <c r="G37" i="321"/>
  <c r="F37" i="321"/>
  <c r="E37" i="321"/>
  <c r="Q36" i="321"/>
  <c r="B36" i="321"/>
  <c r="Z35" i="321"/>
  <c r="Q35" i="321"/>
  <c r="O35" i="321" a="1"/>
  <c r="O35" i="321" s="1"/>
  <c r="M35" i="321" a="1"/>
  <c r="M35" i="321" s="1"/>
  <c r="B35" i="321"/>
  <c r="Z34" i="321"/>
  <c r="Q34" i="321"/>
  <c r="O34" i="321" a="1"/>
  <c r="O34" i="321" s="1"/>
  <c r="N34" i="321" a="1"/>
  <c r="N34" i="321" s="1"/>
  <c r="M34" i="321" a="1"/>
  <c r="M34" i="321" s="1"/>
  <c r="L34" i="321" a="1"/>
  <c r="L34" i="321" s="1"/>
  <c r="I34" i="321"/>
  <c r="B34" i="321"/>
  <c r="Z33" i="321"/>
  <c r="Q33" i="321"/>
  <c r="O33" i="321" a="1"/>
  <c r="O33" i="321" s="1"/>
  <c r="N33" i="321" a="1"/>
  <c r="N33" i="321" s="1"/>
  <c r="M33" i="321" a="1"/>
  <c r="M33" i="321" s="1"/>
  <c r="L33" i="321" a="1"/>
  <c r="L33" i="321" s="1"/>
  <c r="J33" i="321"/>
  <c r="I33" i="321"/>
  <c r="B33" i="321"/>
  <c r="Q32" i="321"/>
  <c r="O32" i="321" a="1"/>
  <c r="O32" i="321" s="1"/>
  <c r="N32" i="321" a="1"/>
  <c r="N32" i="321" s="1"/>
  <c r="M32" i="321" a="1"/>
  <c r="M32" i="321" s="1"/>
  <c r="L32" i="321" a="1"/>
  <c r="L32" i="321" s="1"/>
  <c r="J32" i="321"/>
  <c r="I32" i="321"/>
  <c r="B32" i="321"/>
  <c r="Z31" i="321"/>
  <c r="Q31" i="321"/>
  <c r="O31" i="321" a="1"/>
  <c r="O31" i="321" s="1"/>
  <c r="M31" i="321" a="1"/>
  <c r="M31" i="321" s="1"/>
  <c r="J31" i="321"/>
  <c r="B31" i="321"/>
  <c r="Z30" i="321"/>
  <c r="Q30" i="321"/>
  <c r="O30" i="321" a="1"/>
  <c r="O30" i="321" s="1"/>
  <c r="N30" i="321" a="1"/>
  <c r="N30" i="321" s="1"/>
  <c r="M30" i="321" a="1"/>
  <c r="M30" i="321" s="1"/>
  <c r="L30" i="321" a="1"/>
  <c r="L30" i="321" s="1"/>
  <c r="I30" i="321"/>
  <c r="B30" i="321"/>
  <c r="Z29" i="321"/>
  <c r="Q29" i="321"/>
  <c r="O29" i="321" a="1"/>
  <c r="O29" i="321" s="1"/>
  <c r="N29" i="321" a="1"/>
  <c r="N29" i="321" s="1"/>
  <c r="M29" i="321" a="1"/>
  <c r="M29" i="321" s="1"/>
  <c r="L29" i="321" a="1"/>
  <c r="L29" i="321" s="1"/>
  <c r="J29" i="321"/>
  <c r="I29" i="321"/>
  <c r="B29" i="321"/>
  <c r="Q28" i="321"/>
  <c r="L28" i="321" a="1"/>
  <c r="L28" i="321" s="1"/>
  <c r="B28" i="321"/>
  <c r="Q27" i="321"/>
  <c r="O27" i="321" a="1"/>
  <c r="O27" i="321" s="1"/>
  <c r="B27" i="321"/>
  <c r="Q26" i="321"/>
  <c r="O26" i="321" a="1"/>
  <c r="O26" i="321" s="1"/>
  <c r="M26" i="321" a="1"/>
  <c r="M26" i="321" s="1"/>
  <c r="J26" i="321"/>
  <c r="B26" i="321"/>
  <c r="Q25" i="321"/>
  <c r="M25" i="321" a="1"/>
  <c r="M25" i="321" s="1"/>
  <c r="B25" i="321"/>
  <c r="Z24" i="321"/>
  <c r="Q24" i="321"/>
  <c r="O24" i="321" a="1"/>
  <c r="O24" i="321" s="1"/>
  <c r="N24" i="321" a="1"/>
  <c r="N24" i="321" s="1"/>
  <c r="M24" i="321" a="1"/>
  <c r="M24" i="321" s="1"/>
  <c r="L24" i="321" a="1"/>
  <c r="L24" i="321" s="1"/>
  <c r="I24" i="321"/>
  <c r="B24" i="321"/>
  <c r="Q23" i="321"/>
  <c r="O23" i="321" s="1" a="1"/>
  <c r="O23" i="321" s="1"/>
  <c r="B23" i="321"/>
  <c r="Q22" i="321"/>
  <c r="O22" i="321" s="1" a="1"/>
  <c r="O22" i="321" s="1"/>
  <c r="B22" i="321"/>
  <c r="Q21" i="321"/>
  <c r="M21" i="321" s="1" a="1"/>
  <c r="M21" i="321" s="1"/>
  <c r="B21" i="321"/>
  <c r="Q20" i="321"/>
  <c r="Z20" i="321" s="1"/>
  <c r="B20" i="321"/>
  <c r="Q19" i="321"/>
  <c r="O19" i="321" s="1" a="1"/>
  <c r="O19" i="321" s="1"/>
  <c r="B19" i="321"/>
  <c r="Q18" i="321"/>
  <c r="M18" i="321" s="1" a="1"/>
  <c r="M18" i="321" s="1"/>
  <c r="B18" i="321"/>
  <c r="Q17" i="321"/>
  <c r="O17" i="321" s="1" a="1"/>
  <c r="O17" i="321" s="1"/>
  <c r="B17" i="321"/>
  <c r="Q16" i="321"/>
  <c r="O16" i="321" s="1" a="1"/>
  <c r="O16" i="321" s="1"/>
  <c r="B16" i="321"/>
  <c r="Q15" i="321"/>
  <c r="O15" i="321" s="1" a="1"/>
  <c r="O15" i="321" s="1"/>
  <c r="B15" i="321"/>
  <c r="Q14" i="321"/>
  <c r="O14" i="321" s="1" a="1"/>
  <c r="O14" i="321" s="1"/>
  <c r="B14" i="321"/>
  <c r="Q13" i="321"/>
  <c r="O13" i="321" s="1" a="1"/>
  <c r="O13" i="321" s="1"/>
  <c r="M13" i="321" a="1"/>
  <c r="M13" i="321" s="1"/>
  <c r="B13" i="321"/>
  <c r="Q12" i="321"/>
  <c r="M12" i="321" s="1" a="1"/>
  <c r="M12" i="321" s="1"/>
  <c r="B12" i="321"/>
  <c r="Q11" i="321"/>
  <c r="Z11" i="321" s="1"/>
  <c r="B11" i="321"/>
  <c r="Q10" i="321"/>
  <c r="M10" i="321" s="1" a="1"/>
  <c r="M10" i="321" s="1"/>
  <c r="B10" i="321"/>
  <c r="Q9" i="321"/>
  <c r="M9" i="321" s="1" a="1"/>
  <c r="M9" i="321" s="1"/>
  <c r="B9" i="321"/>
  <c r="Q8" i="321"/>
  <c r="I8" i="321" s="1"/>
  <c r="B8" i="321"/>
  <c r="AA7" i="321"/>
  <c r="AA7" i="321" a="1"/>
  <c r="Q7" i="321"/>
  <c r="M7" i="321" s="1" a="1"/>
  <c r="M7" i="321" s="1"/>
  <c r="B7" i="321"/>
  <c r="X5" i="321"/>
  <c r="S20" i="321" s="1" a="1"/>
  <c r="S20" i="321" s="1"/>
  <c r="H1" i="321"/>
  <c r="A1" i="321"/>
  <c r="G37" i="320"/>
  <c r="F37" i="320"/>
  <c r="E37" i="320"/>
  <c r="Q36" i="320"/>
  <c r="M36" i="320" s="1" a="1"/>
  <c r="M36" i="320" s="1"/>
  <c r="B36" i="320"/>
  <c r="Q35" i="320"/>
  <c r="O35" i="320" s="1"/>
  <c r="B35" i="320"/>
  <c r="Z34" i="320"/>
  <c r="Q34" i="320"/>
  <c r="O34" i="320" s="1"/>
  <c r="B34" i="320"/>
  <c r="Q33" i="320"/>
  <c r="N33" i="320" s="1" a="1"/>
  <c r="N33" i="320" s="1"/>
  <c r="B33" i="320"/>
  <c r="Q32" i="320"/>
  <c r="O32" i="320" s="1"/>
  <c r="M32" i="320" a="1"/>
  <c r="M32" i="320" s="1"/>
  <c r="B32" i="320"/>
  <c r="Q31" i="320"/>
  <c r="Z31" i="320" s="1"/>
  <c r="B31" i="320"/>
  <c r="Q30" i="320"/>
  <c r="O30" i="320" s="1"/>
  <c r="B30" i="320"/>
  <c r="Q29" i="320"/>
  <c r="O29" i="320" s="1"/>
  <c r="B29" i="320"/>
  <c r="Q28" i="320"/>
  <c r="B28" i="320"/>
  <c r="Q27" i="320"/>
  <c r="O27" i="320" s="1"/>
  <c r="B27" i="320"/>
  <c r="Q26" i="320"/>
  <c r="O26" i="320" s="1"/>
  <c r="B26" i="320"/>
  <c r="Q25" i="320"/>
  <c r="O25" i="320" s="1"/>
  <c r="B25" i="320"/>
  <c r="Q24" i="320"/>
  <c r="M24" i="320" s="1" a="1"/>
  <c r="M24" i="320" s="1"/>
  <c r="I24" i="320"/>
  <c r="B24" i="320"/>
  <c r="Q23" i="320"/>
  <c r="O23" i="320" s="1"/>
  <c r="B23" i="320"/>
  <c r="Q22" i="320"/>
  <c r="O22" i="320" s="1"/>
  <c r="B22" i="320"/>
  <c r="Q21" i="320"/>
  <c r="M21" i="320" s="1" a="1"/>
  <c r="M21" i="320" s="1"/>
  <c r="B21" i="320"/>
  <c r="Q20" i="320"/>
  <c r="N20" i="320" s="1" a="1"/>
  <c r="N20" i="320" s="1"/>
  <c r="B20" i="320"/>
  <c r="Q19" i="320"/>
  <c r="M19" i="320" s="1" a="1"/>
  <c r="M19" i="320" s="1"/>
  <c r="B19" i="320"/>
  <c r="Q18" i="320"/>
  <c r="O18" i="320" s="1"/>
  <c r="B18" i="320"/>
  <c r="Q17" i="320"/>
  <c r="O17" i="320" s="1"/>
  <c r="B17" i="320"/>
  <c r="Q16" i="320"/>
  <c r="M16" i="320" s="1" a="1"/>
  <c r="M16" i="320" s="1"/>
  <c r="B16" i="320"/>
  <c r="Q15" i="320"/>
  <c r="N15" i="320" s="1" a="1"/>
  <c r="N15" i="320" s="1"/>
  <c r="B15" i="320"/>
  <c r="Q14" i="320"/>
  <c r="B14" i="320"/>
  <c r="Q13" i="320"/>
  <c r="N13" i="320" s="1" a="1"/>
  <c r="N13" i="320" s="1"/>
  <c r="B13" i="320"/>
  <c r="Q12" i="320"/>
  <c r="Z12" i="320" s="1"/>
  <c r="B12" i="320"/>
  <c r="Q11" i="320"/>
  <c r="O11" i="320" s="1"/>
  <c r="B11" i="320"/>
  <c r="Q10" i="320"/>
  <c r="B10" i="320"/>
  <c r="Q9" i="320"/>
  <c r="M9" i="320" s="1" a="1"/>
  <c r="M9" i="320" s="1"/>
  <c r="B9" i="320"/>
  <c r="Q8" i="320"/>
  <c r="M8" i="320" s="1" a="1"/>
  <c r="M8" i="320" s="1"/>
  <c r="B8" i="320"/>
  <c r="AA7" i="320"/>
  <c r="AA7" i="320" a="1"/>
  <c r="Q7" i="320"/>
  <c r="O7" i="320" s="1"/>
  <c r="B7" i="320"/>
  <c r="X5" i="320"/>
  <c r="S15" i="320" s="1" a="1"/>
  <c r="S15" i="320" s="1"/>
  <c r="H1" i="320"/>
  <c r="A1" i="320"/>
  <c r="G37" i="317"/>
  <c r="F37" i="317"/>
  <c r="E37" i="317"/>
  <c r="Q36" i="317"/>
  <c r="Z36" i="317" s="1"/>
  <c r="B36" i="317"/>
  <c r="Q35" i="317"/>
  <c r="O35" i="317" s="1"/>
  <c r="B35" i="317"/>
  <c r="Q34" i="317"/>
  <c r="O34" i="317" s="1"/>
  <c r="B34" i="317"/>
  <c r="Q33" i="317"/>
  <c r="O33" i="317" s="1"/>
  <c r="B33" i="317"/>
  <c r="Q32" i="317"/>
  <c r="Z32" i="317" s="1"/>
  <c r="B32" i="317"/>
  <c r="Q31" i="317"/>
  <c r="M31" i="317" s="1" a="1"/>
  <c r="M31" i="317" s="1"/>
  <c r="B31" i="317"/>
  <c r="Q30" i="317"/>
  <c r="N30" i="317" s="1" a="1"/>
  <c r="N30" i="317" s="1"/>
  <c r="B30" i="317"/>
  <c r="Q29" i="317"/>
  <c r="O29" i="317" s="1"/>
  <c r="B29" i="317"/>
  <c r="Q28" i="317"/>
  <c r="Z28" i="317" s="1"/>
  <c r="B28" i="317"/>
  <c r="Q27" i="317"/>
  <c r="O27" i="317" s="1"/>
  <c r="B27" i="317"/>
  <c r="Q26" i="317"/>
  <c r="O26" i="317" s="1"/>
  <c r="B26" i="317"/>
  <c r="Q25" i="317"/>
  <c r="O25" i="317" s="1"/>
  <c r="B25" i="317"/>
  <c r="Q24" i="317"/>
  <c r="Z24" i="317" s="1"/>
  <c r="B24" i="317"/>
  <c r="Q23" i="317"/>
  <c r="N23" i="317" s="1" a="1"/>
  <c r="N23" i="317" s="1"/>
  <c r="B23" i="317"/>
  <c r="Q22" i="317"/>
  <c r="O22" i="317" s="1"/>
  <c r="N22" i="317" a="1"/>
  <c r="N22" i="317" s="1"/>
  <c r="B22" i="317"/>
  <c r="Q21" i="317"/>
  <c r="M21" i="317" s="1" a="1"/>
  <c r="M21" i="317" s="1"/>
  <c r="B21" i="317"/>
  <c r="Q20" i="317"/>
  <c r="Z20" i="317" s="1"/>
  <c r="B20" i="317"/>
  <c r="Q19" i="317"/>
  <c r="Z19" i="317" s="1"/>
  <c r="B19" i="317"/>
  <c r="Q18" i="317"/>
  <c r="N18" i="317" s="1" a="1"/>
  <c r="N18" i="317" s="1"/>
  <c r="B18" i="317"/>
  <c r="Q17" i="317"/>
  <c r="Z17" i="317" s="1"/>
  <c r="B17" i="317"/>
  <c r="Q16" i="317"/>
  <c r="B16" i="317"/>
  <c r="Q15" i="317"/>
  <c r="O15" i="317" s="1"/>
  <c r="B15" i="317"/>
  <c r="Q14" i="317"/>
  <c r="O14" i="317" s="1"/>
  <c r="B14" i="317"/>
  <c r="Q13" i="317"/>
  <c r="Z13" i="317" s="1"/>
  <c r="B13" i="317"/>
  <c r="Q12" i="317"/>
  <c r="B12" i="317"/>
  <c r="Z11" i="317"/>
  <c r="Q11" i="317"/>
  <c r="M11" i="317" s="1" a="1"/>
  <c r="M11" i="317" s="1"/>
  <c r="N11" i="317" a="1"/>
  <c r="N11" i="317" s="1"/>
  <c r="L11" i="317" a="1"/>
  <c r="L11" i="317" s="1"/>
  <c r="J11" i="317"/>
  <c r="I11" i="317"/>
  <c r="B11" i="317"/>
  <c r="Q10" i="317"/>
  <c r="Z10" i="317" s="1"/>
  <c r="I10" i="317"/>
  <c r="B10" i="317"/>
  <c r="Q9" i="317"/>
  <c r="O9" i="317" s="1"/>
  <c r="B9" i="317"/>
  <c r="Q8" i="317"/>
  <c r="B8" i="317"/>
  <c r="AA7" i="317"/>
  <c r="AA7" i="317" a="1"/>
  <c r="Q7" i="317"/>
  <c r="P7" i="317" s="1" a="1"/>
  <c r="P7" i="317" s="1"/>
  <c r="B7" i="317"/>
  <c r="X5" i="317"/>
  <c r="S11" i="317" s="1" a="1"/>
  <c r="S11" i="317" s="1"/>
  <c r="H1" i="317"/>
  <c r="A1" i="317"/>
  <c r="A1" i="311"/>
  <c r="AA7" i="311" a="1"/>
  <c r="AA7" i="311" s="1"/>
  <c r="X5" i="311"/>
  <c r="G37" i="311"/>
  <c r="F37" i="311"/>
  <c r="E37" i="311"/>
  <c r="I36" i="331" l="1"/>
  <c r="I36" i="341"/>
  <c r="I36" i="339"/>
  <c r="J36" i="402"/>
  <c r="N36" i="402" a="1"/>
  <c r="N36" i="402" s="1"/>
  <c r="I36" i="408"/>
  <c r="J36" i="401"/>
  <c r="N36" i="401" a="1"/>
  <c r="N36" i="401" s="1"/>
  <c r="I36" i="356"/>
  <c r="I36" i="354"/>
  <c r="J36" i="400"/>
  <c r="N36" i="400" a="1"/>
  <c r="N36" i="400" s="1"/>
  <c r="J36" i="348"/>
  <c r="M36" i="348" a="1"/>
  <c r="M36" i="348" s="1"/>
  <c r="I36" i="406"/>
  <c r="N36" i="406" a="1"/>
  <c r="N36" i="406" s="1"/>
  <c r="O36" i="320"/>
  <c r="N36" i="397" a="1"/>
  <c r="N36" i="397" s="1"/>
  <c r="J36" i="396"/>
  <c r="N36" i="396" a="1"/>
  <c r="N36" i="396" s="1"/>
  <c r="I36" i="393"/>
  <c r="J36" i="393"/>
  <c r="N36" i="393" a="1"/>
  <c r="N36" i="393" s="1"/>
  <c r="N35" i="382" a="1"/>
  <c r="N35" i="382" s="1"/>
  <c r="N35" i="403" a="1"/>
  <c r="N35" i="403" s="1"/>
  <c r="J35" i="403"/>
  <c r="I35" i="331"/>
  <c r="M35" i="339" a="1"/>
  <c r="M35" i="339" s="1"/>
  <c r="I35" i="401"/>
  <c r="M35" i="401" a="1"/>
  <c r="M35" i="401" s="1"/>
  <c r="N35" i="401" a="1"/>
  <c r="N35" i="401" s="1"/>
  <c r="J35" i="401"/>
  <c r="N35" i="369" a="1"/>
  <c r="N35" i="369" s="1"/>
  <c r="J35" i="369"/>
  <c r="Z35" i="354"/>
  <c r="I35" i="354"/>
  <c r="M35" i="399" a="1"/>
  <c r="M35" i="399" s="1"/>
  <c r="N35" i="399" a="1"/>
  <c r="N35" i="399" s="1"/>
  <c r="J35" i="399"/>
  <c r="M35" i="398" a="1"/>
  <c r="M35" i="398" s="1"/>
  <c r="Z35" i="398"/>
  <c r="I35" i="398"/>
  <c r="N35" i="398" a="1"/>
  <c r="N35" i="398" s="1"/>
  <c r="J35" i="398"/>
  <c r="N35" i="406" a="1"/>
  <c r="N35" i="406" s="1"/>
  <c r="I35" i="406"/>
  <c r="I35" i="375"/>
  <c r="M35" i="375" a="1"/>
  <c r="M35" i="375" s="1"/>
  <c r="N35" i="375" a="1"/>
  <c r="N35" i="375" s="1"/>
  <c r="I35" i="397"/>
  <c r="J35" i="397"/>
  <c r="M35" i="396" a="1"/>
  <c r="M35" i="396" s="1"/>
  <c r="N35" i="396" a="1"/>
  <c r="N35" i="396" s="1"/>
  <c r="J35" i="396"/>
  <c r="N35" i="394" a="1"/>
  <c r="N35" i="394" s="1"/>
  <c r="I35" i="394"/>
  <c r="M35" i="393" a="1"/>
  <c r="M35" i="393" s="1"/>
  <c r="N35" i="393" a="1"/>
  <c r="N35" i="393" s="1"/>
  <c r="J35" i="393"/>
  <c r="O28" i="406"/>
  <c r="M29" i="406" a="1"/>
  <c r="M29" i="406" s="1"/>
  <c r="O31" i="406"/>
  <c r="J32" i="406"/>
  <c r="I33" i="406"/>
  <c r="N33" i="406" a="1"/>
  <c r="N33" i="406" s="1"/>
  <c r="M34" i="406" a="1"/>
  <c r="M34" i="406" s="1"/>
  <c r="Z34" i="406"/>
  <c r="N29" i="406" a="1"/>
  <c r="N29" i="406" s="1"/>
  <c r="J33" i="406"/>
  <c r="I34" i="406"/>
  <c r="N34" i="406" a="1"/>
  <c r="N34" i="406" s="1"/>
  <c r="J34" i="406"/>
  <c r="M28" i="406" a="1"/>
  <c r="M28" i="406" s="1"/>
  <c r="Z28" i="406"/>
  <c r="M26" i="406" a="1"/>
  <c r="M26" i="406" s="1"/>
  <c r="I26" i="406"/>
  <c r="N26" i="406" a="1"/>
  <c r="N26" i="406" s="1"/>
  <c r="M27" i="406" a="1"/>
  <c r="M27" i="406" s="1"/>
  <c r="Z27" i="406"/>
  <c r="J29" i="406"/>
  <c r="I30" i="406"/>
  <c r="N30" i="406" a="1"/>
  <c r="N30" i="406" s="1"/>
  <c r="M31" i="406" a="1"/>
  <c r="M31" i="406" s="1"/>
  <c r="Z31" i="406"/>
  <c r="Z26" i="406"/>
  <c r="M30" i="406" a="1"/>
  <c r="M30" i="406" s="1"/>
  <c r="Z30" i="406"/>
  <c r="J26" i="406"/>
  <c r="I27" i="406"/>
  <c r="J30" i="406"/>
  <c r="I31" i="406"/>
  <c r="O23" i="387"/>
  <c r="I33" i="387"/>
  <c r="J34" i="387"/>
  <c r="I23" i="387"/>
  <c r="J23" i="387"/>
  <c r="N23" i="387" a="1"/>
  <c r="N23" i="387" s="1"/>
  <c r="N24" i="384" a="1"/>
  <c r="N24" i="384" s="1"/>
  <c r="O24" i="384"/>
  <c r="I25" i="384"/>
  <c r="I24" i="382"/>
  <c r="N24" i="382" a="1"/>
  <c r="N24" i="382" s="1"/>
  <c r="I31" i="382"/>
  <c r="J28" i="382"/>
  <c r="J24" i="382"/>
  <c r="O24" i="382"/>
  <c r="J27" i="382"/>
  <c r="J31" i="382"/>
  <c r="M24" i="382" a="1"/>
  <c r="M24" i="382" s="1"/>
  <c r="O26" i="381"/>
  <c r="J33" i="381"/>
  <c r="J26" i="381"/>
  <c r="Z33" i="381"/>
  <c r="J27" i="381"/>
  <c r="M29" i="381" a="1"/>
  <c r="M29" i="381" s="1"/>
  <c r="I29" i="381"/>
  <c r="O29" i="381"/>
  <c r="J23" i="381"/>
  <c r="N23" i="381" a="1"/>
  <c r="N23" i="381" s="1"/>
  <c r="I23" i="381"/>
  <c r="O23" i="381"/>
  <c r="J33" i="389"/>
  <c r="I24" i="403"/>
  <c r="J24" i="403"/>
  <c r="O24" i="403"/>
  <c r="M24" i="403" a="1"/>
  <c r="M24" i="403" s="1"/>
  <c r="Z24" i="403"/>
  <c r="J26" i="403"/>
  <c r="J23" i="403"/>
  <c r="O26" i="403"/>
  <c r="I25" i="403"/>
  <c r="N25" i="403" a="1"/>
  <c r="N25" i="403" s="1"/>
  <c r="M26" i="403" a="1"/>
  <c r="M26" i="403" s="1"/>
  <c r="Z26" i="403"/>
  <c r="J31" i="403"/>
  <c r="M25" i="403" a="1"/>
  <c r="M25" i="403" s="1"/>
  <c r="Z25" i="403"/>
  <c r="M23" i="403" a="1"/>
  <c r="M23" i="403" s="1"/>
  <c r="J25" i="403"/>
  <c r="I26" i="403"/>
  <c r="I34" i="331"/>
  <c r="J34" i="331"/>
  <c r="O34" i="331"/>
  <c r="I26" i="331"/>
  <c r="N26" i="331" a="1"/>
  <c r="N26" i="331" s="1"/>
  <c r="I24" i="335"/>
  <c r="Z24" i="335"/>
  <c r="Z27" i="335"/>
  <c r="I29" i="335"/>
  <c r="M24" i="335" a="1"/>
  <c r="M24" i="335" s="1"/>
  <c r="N24" i="335" a="1"/>
  <c r="N24" i="335" s="1"/>
  <c r="M27" i="335" a="1"/>
  <c r="M27" i="335" s="1"/>
  <c r="Z25" i="335"/>
  <c r="I33" i="335"/>
  <c r="M25" i="335" a="1"/>
  <c r="M25" i="335" s="1"/>
  <c r="I30" i="335"/>
  <c r="O33" i="335"/>
  <c r="J29" i="341"/>
  <c r="I30" i="341"/>
  <c r="N29" i="341" a="1"/>
  <c r="N29" i="341" s="1"/>
  <c r="O30" i="341"/>
  <c r="J30" i="341"/>
  <c r="N30" i="341" a="1"/>
  <c r="N30" i="341" s="1"/>
  <c r="I24" i="339"/>
  <c r="J23" i="339"/>
  <c r="N24" i="339" a="1"/>
  <c r="N24" i="339" s="1"/>
  <c r="I35" i="408"/>
  <c r="J35" i="408"/>
  <c r="J33" i="408"/>
  <c r="S8" i="408" a="1"/>
  <c r="S8" i="408" s="1"/>
  <c r="S10" i="408" a="1"/>
  <c r="S10" i="408" s="1"/>
  <c r="N31" i="408" a="1"/>
  <c r="N31" i="408" s="1"/>
  <c r="S22" i="408" a="1"/>
  <c r="S22" i="408" s="1"/>
  <c r="M25" i="408" a="1"/>
  <c r="M25" i="408" s="1"/>
  <c r="Z25" i="408"/>
  <c r="J27" i="408"/>
  <c r="P32" i="408" a="1"/>
  <c r="P32" i="408" s="1"/>
  <c r="S12" i="408" a="1"/>
  <c r="S12" i="408" s="1"/>
  <c r="O25" i="408"/>
  <c r="L27" i="408" a="1"/>
  <c r="L27" i="408" s="1"/>
  <c r="J28" i="408"/>
  <c r="J29" i="408"/>
  <c r="S14" i="408" a="1"/>
  <c r="S14" i="408" s="1"/>
  <c r="S15" i="408" a="1"/>
  <c r="S15" i="408" s="1"/>
  <c r="J25" i="408"/>
  <c r="P25" i="408" a="1"/>
  <c r="P25" i="408" s="1"/>
  <c r="C25" i="408" s="1" a="1"/>
  <c r="C25" i="408" s="1"/>
  <c r="D25" i="408" s="1" a="1"/>
  <c r="D25" i="408" s="1"/>
  <c r="O27" i="408"/>
  <c r="N28" i="408" a="1"/>
  <c r="N28" i="408" s="1"/>
  <c r="L26" i="408" a="1"/>
  <c r="L26" i="408" s="1"/>
  <c r="M26" i="408" a="1"/>
  <c r="M26" i="408" s="1"/>
  <c r="Z26" i="408"/>
  <c r="S9" i="408" a="1"/>
  <c r="S9" i="408" s="1"/>
  <c r="S11" i="408" a="1"/>
  <c r="S11" i="408" s="1"/>
  <c r="S13" i="408" a="1"/>
  <c r="S13" i="408" s="1"/>
  <c r="S18" i="408" a="1"/>
  <c r="S18" i="408" s="1"/>
  <c r="S19" i="408" a="1"/>
  <c r="S19" i="408" s="1"/>
  <c r="S23" i="408" a="1"/>
  <c r="S23" i="408" s="1"/>
  <c r="I26" i="408"/>
  <c r="N26" i="408" a="1"/>
  <c r="N26" i="408" s="1"/>
  <c r="M27" i="408" a="1"/>
  <c r="M27" i="408" s="1"/>
  <c r="S7" i="408" a="1"/>
  <c r="S7" i="408" s="1"/>
  <c r="S16" i="408" a="1"/>
  <c r="S16" i="408" s="1"/>
  <c r="S17" i="408" a="1"/>
  <c r="S17" i="408" s="1"/>
  <c r="S31" i="408" a="1"/>
  <c r="S31" i="408" s="1"/>
  <c r="S20" i="408" a="1"/>
  <c r="S20" i="408" s="1"/>
  <c r="S21" i="408" a="1"/>
  <c r="S21" i="408" s="1"/>
  <c r="I25" i="408"/>
  <c r="S25" i="408" a="1"/>
  <c r="S25" i="408" s="1"/>
  <c r="J26" i="408"/>
  <c r="I27" i="408"/>
  <c r="Y23" i="408" a="1"/>
  <c r="Y23" i="408" s="1"/>
  <c r="X23" i="408" a="1"/>
  <c r="X23" i="408" s="1"/>
  <c r="W23" i="408" a="1"/>
  <c r="W23" i="408" s="1"/>
  <c r="D21" i="408" a="1"/>
  <c r="D21" i="408" s="1"/>
  <c r="D13" i="408" a="1"/>
  <c r="D13" i="408" s="1"/>
  <c r="D8" i="408" a="1"/>
  <c r="D8" i="408" s="1"/>
  <c r="H8" i="408" a="1"/>
  <c r="H8" i="408" s="1"/>
  <c r="AA8" i="408" s="1" a="1"/>
  <c r="AA8" i="408" s="1"/>
  <c r="D10" i="408" a="1"/>
  <c r="D10" i="408" s="1"/>
  <c r="D12" i="408" a="1"/>
  <c r="D12" i="408" s="1"/>
  <c r="D14" i="408" a="1"/>
  <c r="D14" i="408" s="1"/>
  <c r="D15" i="408" a="1"/>
  <c r="D15" i="408" s="1"/>
  <c r="H9" i="408" a="1"/>
  <c r="H9" i="408" s="1"/>
  <c r="AA9" i="408" s="1" a="1"/>
  <c r="AA9" i="408" s="1"/>
  <c r="D9" i="408" a="1"/>
  <c r="D9" i="408" s="1"/>
  <c r="D11" i="408" a="1"/>
  <c r="D11" i="408" s="1"/>
  <c r="D19" i="408" a="1"/>
  <c r="D19" i="408" s="1"/>
  <c r="X7" i="408" a="1"/>
  <c r="X7" i="408" s="1"/>
  <c r="Y7" i="408" a="1"/>
  <c r="Y7" i="408" s="1"/>
  <c r="W7" i="408" a="1"/>
  <c r="W7" i="408" s="1"/>
  <c r="D17" i="408" a="1"/>
  <c r="D17" i="408" s="1"/>
  <c r="D16" i="408" a="1"/>
  <c r="D16" i="408" s="1"/>
  <c r="D20" i="408" a="1"/>
  <c r="D20" i="408" s="1"/>
  <c r="D22" i="408" a="1"/>
  <c r="D22" i="408" s="1"/>
  <c r="Z34" i="408"/>
  <c r="O34" i="408"/>
  <c r="M34" i="408" a="1"/>
  <c r="M34" i="408" s="1"/>
  <c r="J34" i="408"/>
  <c r="P34" i="408" a="1"/>
  <c r="P34" i="408" s="1"/>
  <c r="C34" i="408" s="1" a="1"/>
  <c r="C34" i="408" s="1"/>
  <c r="D34" i="408" s="1" a="1"/>
  <c r="D34" i="408" s="1"/>
  <c r="I34" i="408"/>
  <c r="N34" i="408" a="1"/>
  <c r="N34" i="408" s="1"/>
  <c r="K9" i="408" a="1"/>
  <c r="K9" i="408" s="1"/>
  <c r="K13" i="408" a="1"/>
  <c r="K13" i="408" s="1"/>
  <c r="P36" i="408" a="1"/>
  <c r="P36" i="408" s="1"/>
  <c r="C36" i="408" s="1" a="1"/>
  <c r="C36" i="408" s="1"/>
  <c r="D18" i="408" a="1"/>
  <c r="D18" i="408" s="1"/>
  <c r="K23" i="408" a="1"/>
  <c r="K23" i="408" s="1"/>
  <c r="Z30" i="408"/>
  <c r="O30" i="408"/>
  <c r="M30" i="408" a="1"/>
  <c r="M30" i="408" s="1"/>
  <c r="J30" i="408"/>
  <c r="P30" i="408" a="1"/>
  <c r="P30" i="408" s="1"/>
  <c r="C30" i="408" s="1" a="1"/>
  <c r="C30" i="408" s="1"/>
  <c r="D30" i="408" s="1" a="1"/>
  <c r="D30" i="408" s="1"/>
  <c r="I30" i="408"/>
  <c r="L30" i="408" a="1"/>
  <c r="L30" i="408" s="1"/>
  <c r="S36" i="408" a="1"/>
  <c r="S36" i="408" s="1"/>
  <c r="S32" i="408" a="1"/>
  <c r="S32" i="408" s="1"/>
  <c r="S28" i="408" a="1"/>
  <c r="S28" i="408" s="1"/>
  <c r="S33" i="408" a="1"/>
  <c r="S33" i="408" s="1"/>
  <c r="S29" i="408" a="1"/>
  <c r="S29" i="408" s="1"/>
  <c r="S34" i="408" a="1"/>
  <c r="S34" i="408" s="1"/>
  <c r="S30" i="408" a="1"/>
  <c r="S30" i="408" s="1"/>
  <c r="S26" i="408" a="1"/>
  <c r="S26" i="408" s="1"/>
  <c r="P35" i="408" a="1"/>
  <c r="P35" i="408" s="1"/>
  <c r="C35" i="408" s="1" a="1"/>
  <c r="C35" i="408" s="1"/>
  <c r="P31" i="408" a="1"/>
  <c r="P31" i="408" s="1"/>
  <c r="C31" i="408" s="1" a="1"/>
  <c r="C31" i="408" s="1"/>
  <c r="P27" i="408" a="1"/>
  <c r="P27" i="408" s="1"/>
  <c r="C27" i="408" s="1" a="1"/>
  <c r="C27" i="408" s="1"/>
  <c r="P26" i="408" a="1"/>
  <c r="P26" i="408" s="1"/>
  <c r="C26" i="408" s="1" a="1"/>
  <c r="C26" i="408" s="1"/>
  <c r="P24" i="408" a="1"/>
  <c r="P24" i="408" s="1"/>
  <c r="C24" i="408" s="1" a="1"/>
  <c r="C24" i="408" s="1"/>
  <c r="S24" i="408" a="1"/>
  <c r="S24" i="408" s="1"/>
  <c r="P28" i="408" a="1"/>
  <c r="P28" i="408" s="1"/>
  <c r="S35" i="408" a="1"/>
  <c r="S35" i="408" s="1"/>
  <c r="Z29" i="408"/>
  <c r="O29" i="408"/>
  <c r="M29" i="408" a="1"/>
  <c r="M29" i="408" s="1"/>
  <c r="Z33" i="408"/>
  <c r="O33" i="408"/>
  <c r="M33" i="408" a="1"/>
  <c r="M33" i="408" s="1"/>
  <c r="Z28" i="408"/>
  <c r="O28" i="408"/>
  <c r="M28" i="408" a="1"/>
  <c r="M28" i="408" s="1"/>
  <c r="C28" i="408" a="1"/>
  <c r="C28" i="408" s="1"/>
  <c r="Z32" i="408"/>
  <c r="O32" i="408"/>
  <c r="M32" i="408" a="1"/>
  <c r="M32" i="408" s="1"/>
  <c r="C32" i="408" a="1"/>
  <c r="C32" i="408" s="1"/>
  <c r="Z36" i="408"/>
  <c r="O36" i="408"/>
  <c r="M36" i="408" a="1"/>
  <c r="M36" i="408" s="1"/>
  <c r="Z27" i="408"/>
  <c r="L28" i="408" a="1"/>
  <c r="L28" i="408" s="1"/>
  <c r="I29" i="408"/>
  <c r="P29" i="408" a="1"/>
  <c r="P29" i="408" s="1"/>
  <c r="C29" i="408" s="1" a="1"/>
  <c r="C29" i="408" s="1"/>
  <c r="Z31" i="408"/>
  <c r="O31" i="408"/>
  <c r="M31" i="408" a="1"/>
  <c r="M31" i="408" s="1"/>
  <c r="L32" i="408" a="1"/>
  <c r="L32" i="408" s="1"/>
  <c r="I33" i="408"/>
  <c r="P33" i="408" a="1"/>
  <c r="P33" i="408" s="1"/>
  <c r="C33" i="408" s="1" a="1"/>
  <c r="C33" i="408" s="1"/>
  <c r="Z35" i="408"/>
  <c r="O35" i="408"/>
  <c r="M35" i="408" a="1"/>
  <c r="M35" i="408" s="1"/>
  <c r="J30" i="402"/>
  <c r="O31" i="402"/>
  <c r="J32" i="402"/>
  <c r="M33" i="402" a="1"/>
  <c r="M33" i="402" s="1"/>
  <c r="Z33" i="402"/>
  <c r="M32" i="402" a="1"/>
  <c r="M32" i="402" s="1"/>
  <c r="I33" i="402"/>
  <c r="N33" i="402" a="1"/>
  <c r="N33" i="402" s="1"/>
  <c r="J33" i="402"/>
  <c r="O30" i="402"/>
  <c r="J31" i="402"/>
  <c r="N32" i="402" a="1"/>
  <c r="N32" i="402" s="1"/>
  <c r="N31" i="402" a="1"/>
  <c r="N31" i="402" s="1"/>
  <c r="I29" i="402"/>
  <c r="N29" i="402" a="1"/>
  <c r="N29" i="402" s="1"/>
  <c r="M30" i="402" a="1"/>
  <c r="M30" i="402" s="1"/>
  <c r="Z30" i="402"/>
  <c r="M29" i="402" a="1"/>
  <c r="M29" i="402" s="1"/>
  <c r="Z29" i="402"/>
  <c r="J29" i="402"/>
  <c r="I30" i="402"/>
  <c r="M31" i="402" a="1"/>
  <c r="M31" i="402" s="1"/>
  <c r="I23" i="402"/>
  <c r="M23" i="402" a="1"/>
  <c r="M23" i="402" s="1"/>
  <c r="Z23" i="402"/>
  <c r="J24" i="402"/>
  <c r="I25" i="402"/>
  <c r="N25" i="402" a="1"/>
  <c r="N25" i="402" s="1"/>
  <c r="M26" i="402" a="1"/>
  <c r="M26" i="402" s="1"/>
  <c r="Z26" i="402"/>
  <c r="M25" i="402" a="1"/>
  <c r="M25" i="402" s="1"/>
  <c r="Z25" i="402"/>
  <c r="J25" i="402"/>
  <c r="I26" i="402"/>
  <c r="J33" i="401"/>
  <c r="M34" i="401" a="1"/>
  <c r="M34" i="401" s="1"/>
  <c r="Z34" i="401"/>
  <c r="I34" i="401"/>
  <c r="N34" i="401" a="1"/>
  <c r="N34" i="401" s="1"/>
  <c r="J28" i="401"/>
  <c r="O31" i="401"/>
  <c r="J34" i="401"/>
  <c r="M28" i="401" a="1"/>
  <c r="M28" i="401" s="1"/>
  <c r="Z28" i="401"/>
  <c r="N29" i="401" a="1"/>
  <c r="N29" i="401" s="1"/>
  <c r="M32" i="401" a="1"/>
  <c r="M32" i="401" s="1"/>
  <c r="Z32" i="401"/>
  <c r="M33" i="401" a="1"/>
  <c r="M33" i="401" s="1"/>
  <c r="J32" i="401"/>
  <c r="N28" i="401" a="1"/>
  <c r="N28" i="401" s="1"/>
  <c r="N32" i="401" a="1"/>
  <c r="N32" i="401" s="1"/>
  <c r="J27" i="401"/>
  <c r="I28" i="401"/>
  <c r="I29" i="401"/>
  <c r="Z29" i="401"/>
  <c r="J31" i="401"/>
  <c r="I32" i="401"/>
  <c r="I26" i="401"/>
  <c r="N26" i="401" a="1"/>
  <c r="N26" i="401" s="1"/>
  <c r="M27" i="401" a="1"/>
  <c r="M27" i="401" s="1"/>
  <c r="Z27" i="401"/>
  <c r="J29" i="401"/>
  <c r="I30" i="401"/>
  <c r="N30" i="401" a="1"/>
  <c r="N30" i="401" s="1"/>
  <c r="M31" i="401" a="1"/>
  <c r="M31" i="401" s="1"/>
  <c r="Z31" i="401"/>
  <c r="M26" i="401" a="1"/>
  <c r="M26" i="401" s="1"/>
  <c r="Z26" i="401"/>
  <c r="M30" i="401" a="1"/>
  <c r="M30" i="401" s="1"/>
  <c r="Z30" i="401"/>
  <c r="J26" i="401"/>
  <c r="I27" i="401"/>
  <c r="J30" i="401"/>
  <c r="I31" i="401"/>
  <c r="J24" i="401"/>
  <c r="O24" i="401"/>
  <c r="O25" i="401"/>
  <c r="M23" i="401" a="1"/>
  <c r="M23" i="401" s="1"/>
  <c r="Z23" i="401"/>
  <c r="I23" i="401"/>
  <c r="N23" i="401" a="1"/>
  <c r="N23" i="401" s="1"/>
  <c r="J23" i="401"/>
  <c r="I24" i="401"/>
  <c r="M32" i="372" a="1"/>
  <c r="M32" i="372" s="1"/>
  <c r="N29" i="369" a="1"/>
  <c r="N29" i="369" s="1"/>
  <c r="O27" i="369"/>
  <c r="J32" i="369"/>
  <c r="J27" i="369"/>
  <c r="N31" i="369" a="1"/>
  <c r="N31" i="369" s="1"/>
  <c r="J28" i="359"/>
  <c r="Z26" i="358"/>
  <c r="O26" i="358"/>
  <c r="J27" i="357"/>
  <c r="M27" i="357" a="1"/>
  <c r="M27" i="357" s="1"/>
  <c r="O27" i="357"/>
  <c r="O23" i="356"/>
  <c r="M27" i="356" a="1"/>
  <c r="M27" i="356" s="1"/>
  <c r="O27" i="356"/>
  <c r="I32" i="356"/>
  <c r="J23" i="356"/>
  <c r="J29" i="356"/>
  <c r="M24" i="353" a="1"/>
  <c r="M24" i="353" s="1"/>
  <c r="N30" i="355" a="1"/>
  <c r="N30" i="355" s="1"/>
  <c r="N32" i="354" a="1"/>
  <c r="N32" i="354" s="1"/>
  <c r="Z32" i="354"/>
  <c r="J30" i="354"/>
  <c r="M23" i="354" a="1"/>
  <c r="M23" i="354" s="1"/>
  <c r="N32" i="352" a="1"/>
  <c r="N32" i="352" s="1"/>
  <c r="J33" i="352"/>
  <c r="I32" i="350"/>
  <c r="J32" i="350"/>
  <c r="J27" i="350"/>
  <c r="O27" i="350"/>
  <c r="N25" i="400" a="1"/>
  <c r="N25" i="400" s="1"/>
  <c r="J28" i="400"/>
  <c r="N29" i="400" a="1"/>
  <c r="N29" i="400" s="1"/>
  <c r="J32" i="400"/>
  <c r="O27" i="400"/>
  <c r="O31" i="400"/>
  <c r="J24" i="400"/>
  <c r="M24" i="400" a="1"/>
  <c r="M24" i="400" s="1"/>
  <c r="Z24" i="400"/>
  <c r="M28" i="400" a="1"/>
  <c r="M28" i="400" s="1"/>
  <c r="Z28" i="400"/>
  <c r="M32" i="400" a="1"/>
  <c r="M32" i="400" s="1"/>
  <c r="Z32" i="400"/>
  <c r="N33" i="400" a="1"/>
  <c r="N33" i="400" s="1"/>
  <c r="N24" i="400" a="1"/>
  <c r="N24" i="400" s="1"/>
  <c r="N28" i="400" a="1"/>
  <c r="N28" i="400" s="1"/>
  <c r="N32" i="400" a="1"/>
  <c r="N32" i="400" s="1"/>
  <c r="J23" i="400"/>
  <c r="I24" i="400"/>
  <c r="I25" i="400"/>
  <c r="Z25" i="400"/>
  <c r="J27" i="400"/>
  <c r="I28" i="400"/>
  <c r="I29" i="400"/>
  <c r="Z29" i="400"/>
  <c r="J31" i="400"/>
  <c r="I32" i="400"/>
  <c r="Z33" i="400"/>
  <c r="M23" i="400" a="1"/>
  <c r="M23" i="400" s="1"/>
  <c r="Z23" i="400"/>
  <c r="J25" i="400"/>
  <c r="I26" i="400"/>
  <c r="N26" i="400" a="1"/>
  <c r="N26" i="400" s="1"/>
  <c r="M27" i="400" a="1"/>
  <c r="M27" i="400" s="1"/>
  <c r="Z27" i="400"/>
  <c r="J29" i="400"/>
  <c r="I30" i="400"/>
  <c r="N30" i="400" a="1"/>
  <c r="N30" i="400" s="1"/>
  <c r="M31" i="400" a="1"/>
  <c r="M31" i="400" s="1"/>
  <c r="Z31" i="400"/>
  <c r="J33" i="400"/>
  <c r="I34" i="400"/>
  <c r="N34" i="400" a="1"/>
  <c r="N34" i="400" s="1"/>
  <c r="M26" i="400" a="1"/>
  <c r="M26" i="400" s="1"/>
  <c r="Z26" i="400"/>
  <c r="M30" i="400" a="1"/>
  <c r="M30" i="400" s="1"/>
  <c r="Z30" i="400"/>
  <c r="M34" i="400" a="1"/>
  <c r="M34" i="400" s="1"/>
  <c r="Z34" i="400"/>
  <c r="I23" i="400"/>
  <c r="J26" i="400"/>
  <c r="I27" i="400"/>
  <c r="J30" i="400"/>
  <c r="I31" i="400"/>
  <c r="J34" i="400"/>
  <c r="N23" i="348" a="1"/>
  <c r="N23" i="348" s="1"/>
  <c r="J24" i="348"/>
  <c r="N32" i="399" a="1"/>
  <c r="N32" i="399" s="1"/>
  <c r="J31" i="399"/>
  <c r="I32" i="399"/>
  <c r="O32" i="399"/>
  <c r="O31" i="399"/>
  <c r="M32" i="399" a="1"/>
  <c r="M32" i="399" s="1"/>
  <c r="M31" i="399" a="1"/>
  <c r="M31" i="399" s="1"/>
  <c r="Z31" i="399"/>
  <c r="I31" i="399"/>
  <c r="J23" i="399"/>
  <c r="I24" i="399"/>
  <c r="N29" i="399" a="1"/>
  <c r="N29" i="399" s="1"/>
  <c r="O23" i="399"/>
  <c r="J24" i="399"/>
  <c r="J27" i="399"/>
  <c r="M24" i="399" a="1"/>
  <c r="M24" i="399" s="1"/>
  <c r="Z24" i="399"/>
  <c r="M28" i="399" a="1"/>
  <c r="M28" i="399" s="1"/>
  <c r="Z28" i="399"/>
  <c r="M23" i="399" a="1"/>
  <c r="M23" i="399" s="1"/>
  <c r="Z23" i="399"/>
  <c r="J25" i="399"/>
  <c r="I26" i="399"/>
  <c r="N26" i="399" a="1"/>
  <c r="N26" i="399" s="1"/>
  <c r="M27" i="399" a="1"/>
  <c r="M27" i="399" s="1"/>
  <c r="Z27" i="399"/>
  <c r="J29" i="399"/>
  <c r="M26" i="399" a="1"/>
  <c r="M26" i="399" s="1"/>
  <c r="Z26" i="399"/>
  <c r="I23" i="399"/>
  <c r="J26" i="399"/>
  <c r="I27" i="399"/>
  <c r="O28" i="344"/>
  <c r="I25" i="343"/>
  <c r="M23" i="343" a="1"/>
  <c r="M23" i="343" s="1"/>
  <c r="I26" i="343"/>
  <c r="Z26" i="343"/>
  <c r="J26" i="343"/>
  <c r="O26" i="343"/>
  <c r="J33" i="342"/>
  <c r="I31" i="342"/>
  <c r="J24" i="342"/>
  <c r="N24" i="342" a="1"/>
  <c r="N24" i="342" s="1"/>
  <c r="J33" i="379"/>
  <c r="M25" i="398" a="1"/>
  <c r="M25" i="398" s="1"/>
  <c r="N29" i="398" a="1"/>
  <c r="N29" i="398" s="1"/>
  <c r="J24" i="398"/>
  <c r="N25" i="398" a="1"/>
  <c r="N25" i="398" s="1"/>
  <c r="O31" i="398"/>
  <c r="O23" i="398"/>
  <c r="O27" i="398"/>
  <c r="J28" i="398"/>
  <c r="M24" i="398" a="1"/>
  <c r="M24" i="398" s="1"/>
  <c r="Z24" i="398"/>
  <c r="M28" i="398" a="1"/>
  <c r="M28" i="398" s="1"/>
  <c r="Z28" i="398"/>
  <c r="Z32" i="398"/>
  <c r="N24" i="398" a="1"/>
  <c r="N24" i="398" s="1"/>
  <c r="N28" i="398" a="1"/>
  <c r="N28" i="398" s="1"/>
  <c r="N32" i="398" a="1"/>
  <c r="N32" i="398" s="1"/>
  <c r="M32" i="398" a="1"/>
  <c r="M32" i="398" s="1"/>
  <c r="J23" i="398"/>
  <c r="I24" i="398"/>
  <c r="I25" i="398"/>
  <c r="Z25" i="398"/>
  <c r="J27" i="398"/>
  <c r="I28" i="398"/>
  <c r="I29" i="398"/>
  <c r="Z29" i="398"/>
  <c r="J31" i="398"/>
  <c r="I32" i="398"/>
  <c r="Z33" i="398"/>
  <c r="M26" i="398" a="1"/>
  <c r="M26" i="398" s="1"/>
  <c r="Z26" i="398"/>
  <c r="M34" i="398" a="1"/>
  <c r="M34" i="398" s="1"/>
  <c r="Z34" i="398"/>
  <c r="M23" i="398" a="1"/>
  <c r="M23" i="398" s="1"/>
  <c r="Z23" i="398"/>
  <c r="J25" i="398"/>
  <c r="I26" i="398"/>
  <c r="N26" i="398" a="1"/>
  <c r="N26" i="398" s="1"/>
  <c r="M27" i="398" a="1"/>
  <c r="M27" i="398" s="1"/>
  <c r="Z27" i="398"/>
  <c r="J29" i="398"/>
  <c r="I30" i="398"/>
  <c r="N30" i="398" a="1"/>
  <c r="N30" i="398" s="1"/>
  <c r="M31" i="398" a="1"/>
  <c r="M31" i="398" s="1"/>
  <c r="Z31" i="398"/>
  <c r="J33" i="398"/>
  <c r="I34" i="398"/>
  <c r="N34" i="398" a="1"/>
  <c r="N34" i="398" s="1"/>
  <c r="M30" i="398" a="1"/>
  <c r="M30" i="398" s="1"/>
  <c r="Z30" i="398"/>
  <c r="I23" i="398"/>
  <c r="J26" i="398"/>
  <c r="I27" i="398"/>
  <c r="J30" i="398"/>
  <c r="I31" i="398"/>
  <c r="J34" i="398"/>
  <c r="I27" i="378"/>
  <c r="J27" i="378"/>
  <c r="N27" i="378" a="1"/>
  <c r="N27" i="378" s="1"/>
  <c r="M27" i="378" a="1"/>
  <c r="M27" i="378" s="1"/>
  <c r="J28" i="378"/>
  <c r="J33" i="376"/>
  <c r="N24" i="376" a="1"/>
  <c r="N24" i="376" s="1"/>
  <c r="M25" i="330" a="1"/>
  <c r="M25" i="330" s="1"/>
  <c r="I31" i="329"/>
  <c r="J32" i="329"/>
  <c r="N32" i="328" a="1"/>
  <c r="N32" i="328" s="1"/>
  <c r="J31" i="328"/>
  <c r="M27" i="327" a="1"/>
  <c r="M27" i="327" s="1"/>
  <c r="Z27" i="327"/>
  <c r="J36" i="407"/>
  <c r="M36" i="407" a="1"/>
  <c r="M36" i="407" s="1"/>
  <c r="I36" i="407"/>
  <c r="N36" i="407" a="1"/>
  <c r="N36" i="407" s="1"/>
  <c r="M35" i="407" a="1"/>
  <c r="M35" i="407" s="1"/>
  <c r="Z35" i="407"/>
  <c r="N35" i="407" a="1"/>
  <c r="N35" i="407" s="1"/>
  <c r="I35" i="407"/>
  <c r="Z32" i="407"/>
  <c r="J32" i="407"/>
  <c r="N32" i="407" a="1"/>
  <c r="N32" i="407" s="1"/>
  <c r="I32" i="407"/>
  <c r="M31" i="407" a="1"/>
  <c r="M31" i="407" s="1"/>
  <c r="Z31" i="407"/>
  <c r="I31" i="407"/>
  <c r="N31" i="407" a="1"/>
  <c r="N31" i="407" s="1"/>
  <c r="J31" i="407"/>
  <c r="J30" i="407"/>
  <c r="O30" i="407"/>
  <c r="N28" i="407" a="1"/>
  <c r="N28" i="407" s="1"/>
  <c r="I28" i="407"/>
  <c r="Z28" i="407"/>
  <c r="M28" i="407" a="1"/>
  <c r="M28" i="407" s="1"/>
  <c r="J26" i="407"/>
  <c r="O26" i="407"/>
  <c r="L24" i="407" a="1"/>
  <c r="L24" i="407" s="1"/>
  <c r="Z24" i="407"/>
  <c r="M24" i="407" a="1"/>
  <c r="M24" i="407" s="1"/>
  <c r="N24" i="407" a="1"/>
  <c r="N24" i="407" s="1"/>
  <c r="S12" i="407" a="1"/>
  <c r="S12" i="407" s="1"/>
  <c r="M25" i="407" a="1"/>
  <c r="M25" i="407" s="1"/>
  <c r="L26" i="407" a="1"/>
  <c r="L26" i="407" s="1"/>
  <c r="Z29" i="407"/>
  <c r="J17" i="407"/>
  <c r="N20" i="407" a="1"/>
  <c r="N20" i="407" s="1"/>
  <c r="J21" i="407"/>
  <c r="J24" i="407"/>
  <c r="I25" i="407"/>
  <c r="N25" i="407" a="1"/>
  <c r="N25" i="407" s="1"/>
  <c r="M26" i="407" a="1"/>
  <c r="M26" i="407" s="1"/>
  <c r="Z26" i="407"/>
  <c r="J28" i="407"/>
  <c r="I29" i="407"/>
  <c r="N29" i="407" a="1"/>
  <c r="N29" i="407" s="1"/>
  <c r="M30" i="407" a="1"/>
  <c r="M30" i="407" s="1"/>
  <c r="Z30" i="407"/>
  <c r="L29" i="407" a="1"/>
  <c r="L29" i="407" s="1"/>
  <c r="Z25" i="407"/>
  <c r="M29" i="407" a="1"/>
  <c r="M29" i="407" s="1"/>
  <c r="J16" i="407"/>
  <c r="J25" i="407"/>
  <c r="I26" i="407"/>
  <c r="J29" i="407"/>
  <c r="I30" i="407"/>
  <c r="S8" i="407" a="1"/>
  <c r="S8" i="407" s="1"/>
  <c r="P10" i="407" a="1"/>
  <c r="P10" i="407" s="1"/>
  <c r="S13" i="407" a="1"/>
  <c r="S13" i="407" s="1"/>
  <c r="S14" i="407" a="1"/>
  <c r="S14" i="407" s="1"/>
  <c r="S15" i="407" a="1"/>
  <c r="S15" i="407" s="1"/>
  <c r="S16" i="407" a="1"/>
  <c r="S16" i="407" s="1"/>
  <c r="S17" i="407" a="1"/>
  <c r="S17" i="407" s="1"/>
  <c r="S18" i="407" a="1"/>
  <c r="S18" i="407" s="1"/>
  <c r="S10" i="407" a="1"/>
  <c r="S10" i="407" s="1"/>
  <c r="J12" i="407"/>
  <c r="J13" i="407"/>
  <c r="P25" i="407" a="1"/>
  <c r="P25" i="407" s="1"/>
  <c r="C25" i="407" s="1" a="1"/>
  <c r="C25" i="407" s="1"/>
  <c r="D25" i="407" s="1" a="1"/>
  <c r="D25" i="407" s="1"/>
  <c r="S27" i="407" a="1"/>
  <c r="S27" i="407" s="1"/>
  <c r="Z9" i="407"/>
  <c r="O9" i="407"/>
  <c r="M9" i="407" a="1"/>
  <c r="M9" i="407" s="1"/>
  <c r="N9" i="407" a="1"/>
  <c r="N9" i="407" s="1"/>
  <c r="L9" i="407" a="1"/>
  <c r="L9" i="407" s="1"/>
  <c r="I9" i="407"/>
  <c r="S7" i="407" a="1"/>
  <c r="S7" i="407" s="1"/>
  <c r="S9" i="407" a="1"/>
  <c r="S9" i="407" s="1"/>
  <c r="P19" i="407" a="1"/>
  <c r="P19" i="407" s="1"/>
  <c r="C19" i="407" s="1" a="1"/>
  <c r="C19" i="407" s="1"/>
  <c r="P36" i="407" a="1"/>
  <c r="P36" i="407" s="1"/>
  <c r="C36" i="407" s="1" a="1"/>
  <c r="C36" i="407" s="1"/>
  <c r="P31" i="407" a="1"/>
  <c r="P31" i="407" s="1"/>
  <c r="C31" i="407" s="1" a="1"/>
  <c r="C31" i="407" s="1"/>
  <c r="P29" i="407" a="1"/>
  <c r="P29" i="407" s="1"/>
  <c r="C29" i="407" s="1" a="1"/>
  <c r="C29" i="407" s="1"/>
  <c r="P33" i="407" a="1"/>
  <c r="P33" i="407" s="1"/>
  <c r="C33" i="407" s="1" a="1"/>
  <c r="C33" i="407" s="1"/>
  <c r="P26" i="407" a="1"/>
  <c r="P26" i="407" s="1"/>
  <c r="C26" i="407" s="1" a="1"/>
  <c r="C26" i="407" s="1"/>
  <c r="P21" i="407" a="1"/>
  <c r="P21" i="407" s="1"/>
  <c r="C21" i="407" s="1" a="1"/>
  <c r="C21" i="407" s="1"/>
  <c r="Z7" i="407"/>
  <c r="O7" i="407"/>
  <c r="M7" i="407" a="1"/>
  <c r="M7" i="407" s="1"/>
  <c r="P32" i="407" a="1"/>
  <c r="P32" i="407" s="1"/>
  <c r="C32" i="407" s="1" a="1"/>
  <c r="C32" i="407" s="1"/>
  <c r="P27" i="407" a="1"/>
  <c r="P27" i="407" s="1"/>
  <c r="C27" i="407" s="1" a="1"/>
  <c r="C27" i="407" s="1"/>
  <c r="P23" i="407" a="1"/>
  <c r="P23" i="407" s="1"/>
  <c r="C23" i="407" s="1" a="1"/>
  <c r="C23" i="407" s="1"/>
  <c r="P22" i="407" a="1"/>
  <c r="P22" i="407" s="1"/>
  <c r="C22" i="407" s="1" a="1"/>
  <c r="C22" i="407" s="1"/>
  <c r="P35" i="407" a="1"/>
  <c r="P35" i="407" s="1"/>
  <c r="C35" i="407" s="1" a="1"/>
  <c r="C35" i="407" s="1"/>
  <c r="P30" i="407" a="1"/>
  <c r="P30" i="407" s="1"/>
  <c r="C30" i="407" s="1" a="1"/>
  <c r="C30" i="407" s="1"/>
  <c r="P28" i="407" a="1"/>
  <c r="P28" i="407" s="1"/>
  <c r="C28" i="407" s="1" a="1"/>
  <c r="C28" i="407" s="1"/>
  <c r="P24" i="407" a="1"/>
  <c r="P24" i="407" s="1"/>
  <c r="C24" i="407" s="1" a="1"/>
  <c r="C24" i="407" s="1"/>
  <c r="N7" i="407" a="1"/>
  <c r="N7" i="407" s="1"/>
  <c r="L7" i="407" a="1"/>
  <c r="L7" i="407" s="1"/>
  <c r="I7" i="407"/>
  <c r="K7" i="407" s="1" a="1"/>
  <c r="K7" i="407" s="1"/>
  <c r="Z11" i="407"/>
  <c r="O11" i="407"/>
  <c r="M11" i="407" a="1"/>
  <c r="M11" i="407" s="1"/>
  <c r="N11" i="407" a="1"/>
  <c r="N11" i="407" s="1"/>
  <c r="L11" i="407" a="1"/>
  <c r="L11" i="407" s="1"/>
  <c r="I11" i="407"/>
  <c r="S35" i="407" a="1"/>
  <c r="S35" i="407" s="1"/>
  <c r="S34" i="407" a="1"/>
  <c r="S34" i="407" s="1"/>
  <c r="S33" i="407" a="1"/>
  <c r="S33" i="407" s="1"/>
  <c r="S32" i="407" a="1"/>
  <c r="S32" i="407" s="1"/>
  <c r="S36" i="407" a="1"/>
  <c r="S36" i="407" s="1"/>
  <c r="S31" i="407" a="1"/>
  <c r="S31" i="407" s="1"/>
  <c r="S29" i="407" a="1"/>
  <c r="S29" i="407" s="1"/>
  <c r="S30" i="407" a="1"/>
  <c r="S30" i="407" s="1"/>
  <c r="S28" i="407" a="1"/>
  <c r="S28" i="407" s="1"/>
  <c r="S24" i="407" a="1"/>
  <c r="S24" i="407" s="1"/>
  <c r="S20" i="407" a="1"/>
  <c r="S20" i="407" s="1"/>
  <c r="S25" i="407" a="1"/>
  <c r="S25" i="407" s="1"/>
  <c r="S21" i="407" a="1"/>
  <c r="S21" i="407" s="1"/>
  <c r="S26" i="407" a="1"/>
  <c r="S26" i="407" s="1"/>
  <c r="J7" i="407"/>
  <c r="Z8" i="407"/>
  <c r="O8" i="407"/>
  <c r="M8" i="407" a="1"/>
  <c r="M8" i="407" s="1"/>
  <c r="C8" i="407" a="1"/>
  <c r="C8" i="407" s="1"/>
  <c r="N8" i="407" a="1"/>
  <c r="N8" i="407" s="1"/>
  <c r="L8" i="407" a="1"/>
  <c r="L8" i="407" s="1"/>
  <c r="I8" i="407"/>
  <c r="D8" i="407" a="1"/>
  <c r="D8" i="407" s="1"/>
  <c r="X8" i="407" s="1" a="1"/>
  <c r="X8" i="407" s="1"/>
  <c r="J9" i="407"/>
  <c r="Z10" i="407"/>
  <c r="O10" i="407"/>
  <c r="M10" i="407" a="1"/>
  <c r="M10" i="407" s="1"/>
  <c r="C10" i="407" a="1"/>
  <c r="C10" i="407" s="1"/>
  <c r="N10" i="407" a="1"/>
  <c r="N10" i="407" s="1"/>
  <c r="L10" i="407" a="1"/>
  <c r="L10" i="407" s="1"/>
  <c r="I10" i="407"/>
  <c r="J11" i="407"/>
  <c r="P12" i="407" a="1"/>
  <c r="P12" i="407" s="1"/>
  <c r="P13" i="407" a="1"/>
  <c r="P13" i="407" s="1"/>
  <c r="C13" i="407" s="1" a="1"/>
  <c r="C13" i="407" s="1"/>
  <c r="P14" i="407" a="1"/>
  <c r="P14" i="407" s="1"/>
  <c r="C14" i="407" s="1" a="1"/>
  <c r="C14" i="407" s="1"/>
  <c r="D14" i="407" s="1" a="1"/>
  <c r="D14" i="407" s="1"/>
  <c r="P15" i="407" a="1"/>
  <c r="P15" i="407" s="1"/>
  <c r="P16" i="407" a="1"/>
  <c r="P16" i="407" s="1"/>
  <c r="P17" i="407" a="1"/>
  <c r="P17" i="407" s="1"/>
  <c r="C17" i="407" s="1" a="1"/>
  <c r="C17" i="407" s="1"/>
  <c r="P18" i="407" a="1"/>
  <c r="P18" i="407" s="1"/>
  <c r="C18" i="407" s="1" a="1"/>
  <c r="C18" i="407" s="1"/>
  <c r="S19" i="407" a="1"/>
  <c r="S19" i="407" s="1"/>
  <c r="P20" i="407" a="1"/>
  <c r="P20" i="407" s="1"/>
  <c r="S23" i="407" a="1"/>
  <c r="S23" i="407" s="1"/>
  <c r="P34" i="407" a="1"/>
  <c r="P34" i="407" s="1"/>
  <c r="C34" i="407" s="1" a="1"/>
  <c r="C34" i="407" s="1"/>
  <c r="P7" i="407" a="1"/>
  <c r="P7" i="407" s="1"/>
  <c r="C7" i="407" s="1" a="1"/>
  <c r="C7" i="407" s="1"/>
  <c r="D7" i="407" s="1" a="1"/>
  <c r="D7" i="407" s="1"/>
  <c r="P9" i="407" a="1"/>
  <c r="P9" i="407" s="1"/>
  <c r="C9" i="407" s="1" a="1"/>
  <c r="C9" i="407" s="1"/>
  <c r="P11" i="407" a="1"/>
  <c r="P11" i="407" s="1"/>
  <c r="C11" i="407" s="1" a="1"/>
  <c r="C11" i="407" s="1"/>
  <c r="S22" i="407" a="1"/>
  <c r="S22" i="407" s="1"/>
  <c r="I12" i="407"/>
  <c r="L12" i="407" a="1"/>
  <c r="L12" i="407" s="1"/>
  <c r="N12" i="407" a="1"/>
  <c r="N12" i="407" s="1"/>
  <c r="I13" i="407"/>
  <c r="L13" i="407" a="1"/>
  <c r="L13" i="407" s="1"/>
  <c r="N13" i="407" a="1"/>
  <c r="N13" i="407" s="1"/>
  <c r="I14" i="407"/>
  <c r="L14" i="407" a="1"/>
  <c r="L14" i="407" s="1"/>
  <c r="N14" i="407" a="1"/>
  <c r="N14" i="407" s="1"/>
  <c r="I15" i="407"/>
  <c r="L15" i="407" a="1"/>
  <c r="L15" i="407" s="1"/>
  <c r="N15" i="407" a="1"/>
  <c r="N15" i="407" s="1"/>
  <c r="I16" i="407"/>
  <c r="L16" i="407" a="1"/>
  <c r="L16" i="407" s="1"/>
  <c r="N16" i="407" a="1"/>
  <c r="N16" i="407" s="1"/>
  <c r="I17" i="407"/>
  <c r="L17" i="407" a="1"/>
  <c r="L17" i="407" s="1"/>
  <c r="N17" i="407" a="1"/>
  <c r="N17" i="407" s="1"/>
  <c r="I18" i="407"/>
  <c r="L18" i="407" a="1"/>
  <c r="L18" i="407" s="1"/>
  <c r="N18" i="407" a="1"/>
  <c r="N18" i="407" s="1"/>
  <c r="I19" i="407"/>
  <c r="Z21" i="407"/>
  <c r="O21" i="407"/>
  <c r="M21" i="407" a="1"/>
  <c r="M21" i="407" s="1"/>
  <c r="L22" i="407" a="1"/>
  <c r="L22" i="407" s="1"/>
  <c r="Z18" i="407"/>
  <c r="Z20" i="407"/>
  <c r="O20" i="407"/>
  <c r="M20" i="407" a="1"/>
  <c r="M20" i="407" s="1"/>
  <c r="C20" i="407" a="1"/>
  <c r="C20" i="407" s="1"/>
  <c r="C12" i="407" a="1"/>
  <c r="C12" i="407" s="1"/>
  <c r="M12" i="407" a="1"/>
  <c r="M12" i="407" s="1"/>
  <c r="O12" i="407"/>
  <c r="M13" i="407" a="1"/>
  <c r="M13" i="407" s="1"/>
  <c r="O13" i="407"/>
  <c r="M14" i="407" a="1"/>
  <c r="M14" i="407" s="1"/>
  <c r="O14" i="407"/>
  <c r="C15" i="407" a="1"/>
  <c r="C15" i="407" s="1"/>
  <c r="D15" i="407" s="1" a="1"/>
  <c r="D15" i="407" s="1"/>
  <c r="Y15" i="407" s="1" a="1"/>
  <c r="Y15" i="407" s="1"/>
  <c r="M15" i="407" a="1"/>
  <c r="M15" i="407" s="1"/>
  <c r="O15" i="407"/>
  <c r="C16" i="407" a="1"/>
  <c r="C16" i="407" s="1"/>
  <c r="M16" i="407" a="1"/>
  <c r="M16" i="407" s="1"/>
  <c r="O16" i="407"/>
  <c r="M17" i="407" a="1"/>
  <c r="M17" i="407" s="1"/>
  <c r="O17" i="407"/>
  <c r="M18" i="407" a="1"/>
  <c r="M18" i="407" s="1"/>
  <c r="O18" i="407"/>
  <c r="Z19" i="407"/>
  <c r="O19" i="407"/>
  <c r="M19" i="407" a="1"/>
  <c r="M19" i="407" s="1"/>
  <c r="L20" i="407" a="1"/>
  <c r="L20" i="407" s="1"/>
  <c r="O22" i="407"/>
  <c r="M22" i="407" a="1"/>
  <c r="M22" i="407" s="1"/>
  <c r="O36" i="407"/>
  <c r="Z27" i="320"/>
  <c r="I29" i="320"/>
  <c r="J29" i="320" s="1"/>
  <c r="Z29" i="320"/>
  <c r="M29" i="320" a="1"/>
  <c r="M29" i="320" s="1"/>
  <c r="M31" i="320" a="1"/>
  <c r="M31" i="320" s="1"/>
  <c r="I34" i="320"/>
  <c r="M27" i="320" a="1"/>
  <c r="M27" i="320" s="1"/>
  <c r="N29" i="320" a="1"/>
  <c r="N29" i="320" s="1"/>
  <c r="I30" i="320"/>
  <c r="O31" i="320"/>
  <c r="M26" i="320" a="1"/>
  <c r="M26" i="320" s="1"/>
  <c r="N30" i="320" a="1"/>
  <c r="N30" i="320" s="1"/>
  <c r="M34" i="320" a="1"/>
  <c r="M34" i="320" s="1"/>
  <c r="Z33" i="320"/>
  <c r="O28" i="320"/>
  <c r="Z26" i="320"/>
  <c r="Z30" i="320"/>
  <c r="M33" i="320" a="1"/>
  <c r="M33" i="320" s="1"/>
  <c r="N34" i="320" a="1"/>
  <c r="N34" i="320" s="1"/>
  <c r="O33" i="320"/>
  <c r="M30" i="320" a="1"/>
  <c r="M30" i="320" s="1"/>
  <c r="I33" i="320"/>
  <c r="J33" i="320" s="1"/>
  <c r="J24" i="320"/>
  <c r="Z24" i="320"/>
  <c r="O24" i="320"/>
  <c r="N24" i="320" a="1"/>
  <c r="N24" i="320" s="1"/>
  <c r="J25" i="373"/>
  <c r="I24" i="373"/>
  <c r="I25" i="397"/>
  <c r="I23" i="397"/>
  <c r="J25" i="397"/>
  <c r="N23" i="397" a="1"/>
  <c r="N23" i="397" s="1"/>
  <c r="I30" i="397"/>
  <c r="N26" i="397" a="1"/>
  <c r="N26" i="397" s="1"/>
  <c r="J30" i="397"/>
  <c r="M34" i="396" a="1"/>
  <c r="M34" i="396" s="1"/>
  <c r="Z34" i="396"/>
  <c r="I34" i="396"/>
  <c r="N34" i="396" a="1"/>
  <c r="N34" i="396" s="1"/>
  <c r="J34" i="396"/>
  <c r="N32" i="396" a="1"/>
  <c r="N32" i="396" s="1"/>
  <c r="Z32" i="396"/>
  <c r="J31" i="396"/>
  <c r="I32" i="396"/>
  <c r="O31" i="396"/>
  <c r="M31" i="396" a="1"/>
  <c r="M31" i="396" s="1"/>
  <c r="Z31" i="396"/>
  <c r="I31" i="396"/>
  <c r="I28" i="396"/>
  <c r="J28" i="396"/>
  <c r="N28" i="396" a="1"/>
  <c r="N28" i="396" s="1"/>
  <c r="O28" i="396"/>
  <c r="M28" i="396" a="1"/>
  <c r="M28" i="396" s="1"/>
  <c r="Z25" i="396"/>
  <c r="O25" i="396"/>
  <c r="I25" i="396"/>
  <c r="M26" i="396" a="1"/>
  <c r="M26" i="396" s="1"/>
  <c r="Z26" i="396"/>
  <c r="I26" i="396"/>
  <c r="N26" i="396" a="1"/>
  <c r="N26" i="396" s="1"/>
  <c r="J26" i="396"/>
  <c r="M23" i="396" a="1"/>
  <c r="M23" i="396" s="1"/>
  <c r="N23" i="396" a="1"/>
  <c r="N23" i="396" s="1"/>
  <c r="I34" i="394"/>
  <c r="I26" i="394"/>
  <c r="Z26" i="394"/>
  <c r="M23" i="394" a="1"/>
  <c r="M23" i="394" s="1"/>
  <c r="L26" i="394" a="1"/>
  <c r="L26" i="394" s="1"/>
  <c r="N26" i="394" a="1"/>
  <c r="N26" i="394" s="1"/>
  <c r="J27" i="394"/>
  <c r="Z24" i="394"/>
  <c r="M27" i="394" a="1"/>
  <c r="M27" i="394" s="1"/>
  <c r="I23" i="394"/>
  <c r="M24" i="394" a="1"/>
  <c r="M24" i="394" s="1"/>
  <c r="M26" i="394" a="1"/>
  <c r="M26" i="394" s="1"/>
  <c r="O27" i="394"/>
  <c r="N23" i="394" a="1"/>
  <c r="N23" i="394" s="1"/>
  <c r="L24" i="394" a="1"/>
  <c r="L24" i="394" s="1"/>
  <c r="J26" i="394"/>
  <c r="I27" i="394"/>
  <c r="I31" i="394"/>
  <c r="Z23" i="394"/>
  <c r="N30" i="394" a="1"/>
  <c r="N30" i="394" s="1"/>
  <c r="J31" i="394"/>
  <c r="J23" i="394"/>
  <c r="I24" i="394"/>
  <c r="N24" i="394" a="1"/>
  <c r="N24" i="394" s="1"/>
  <c r="M25" i="394" a="1"/>
  <c r="M25" i="394" s="1"/>
  <c r="Z25" i="394"/>
  <c r="J32" i="394"/>
  <c r="J24" i="394"/>
  <c r="I25" i="394"/>
  <c r="N25" i="394" a="1"/>
  <c r="N25" i="394" s="1"/>
  <c r="I30" i="394"/>
  <c r="J25" i="394"/>
  <c r="M28" i="393" a="1"/>
  <c r="M28" i="393" s="1"/>
  <c r="N29" i="393" a="1"/>
  <c r="N29" i="393" s="1"/>
  <c r="J30" i="393"/>
  <c r="O32" i="393"/>
  <c r="I30" i="393"/>
  <c r="N30" i="393" a="1"/>
  <c r="N30" i="393" s="1"/>
  <c r="J26" i="393"/>
  <c r="O30" i="393"/>
  <c r="I26" i="393"/>
  <c r="O26" i="393"/>
  <c r="O28" i="393"/>
  <c r="I33" i="393"/>
  <c r="J33" i="393"/>
  <c r="M26" i="393" a="1"/>
  <c r="M26" i="393" s="1"/>
  <c r="J28" i="393"/>
  <c r="Z28" i="393"/>
  <c r="M30" i="393" a="1"/>
  <c r="M30" i="393" s="1"/>
  <c r="J32" i="393"/>
  <c r="Z32" i="393"/>
  <c r="N33" i="393" a="1"/>
  <c r="N33" i="393" s="1"/>
  <c r="M27" i="393" a="1"/>
  <c r="M27" i="393" s="1"/>
  <c r="Z27" i="393"/>
  <c r="J29" i="393"/>
  <c r="O29" i="393"/>
  <c r="M31" i="393" a="1"/>
  <c r="M31" i="393" s="1"/>
  <c r="Z31" i="393"/>
  <c r="O33" i="393"/>
  <c r="I27" i="393"/>
  <c r="N27" i="393" a="1"/>
  <c r="N27" i="393" s="1"/>
  <c r="I31" i="393"/>
  <c r="N31" i="393" a="1"/>
  <c r="N31" i="393" s="1"/>
  <c r="J27" i="393"/>
  <c r="I28" i="393"/>
  <c r="M29" i="393" a="1"/>
  <c r="M29" i="393" s="1"/>
  <c r="J31" i="393"/>
  <c r="I32" i="393"/>
  <c r="M33" i="393" a="1"/>
  <c r="M33" i="393" s="1"/>
  <c r="N25" i="393" a="1"/>
  <c r="N25" i="393" s="1"/>
  <c r="O25" i="393"/>
  <c r="M23" i="393" a="1"/>
  <c r="M23" i="393" s="1"/>
  <c r="Z23" i="393"/>
  <c r="I23" i="393"/>
  <c r="N23" i="393" a="1"/>
  <c r="N23" i="393" s="1"/>
  <c r="M24" i="393" a="1"/>
  <c r="M24" i="393" s="1"/>
  <c r="Z24" i="393"/>
  <c r="J23" i="393"/>
  <c r="I24" i="393"/>
  <c r="M25" i="393" a="1"/>
  <c r="M25" i="393" s="1"/>
  <c r="N32" i="317" a="1"/>
  <c r="N32" i="317" s="1"/>
  <c r="M15" i="394" a="1"/>
  <c r="M15" i="394" s="1"/>
  <c r="I15" i="394"/>
  <c r="N15" i="394" a="1"/>
  <c r="N15" i="394" s="1"/>
  <c r="J15" i="394"/>
  <c r="J20" i="406"/>
  <c r="M20" i="406" a="1"/>
  <c r="M20" i="406" s="1"/>
  <c r="Z20" i="406"/>
  <c r="I20" i="406"/>
  <c r="N20" i="406" a="1"/>
  <c r="N20" i="406" s="1"/>
  <c r="O18" i="406"/>
  <c r="M18" i="406" a="1"/>
  <c r="M18" i="406" s="1"/>
  <c r="Z18" i="406"/>
  <c r="I18" i="406"/>
  <c r="Z17" i="406"/>
  <c r="J17" i="406"/>
  <c r="M17" i="406" a="1"/>
  <c r="M17" i="406" s="1"/>
  <c r="M10" i="406" a="1"/>
  <c r="M10" i="406" s="1"/>
  <c r="L11" i="406" a="1"/>
  <c r="L11" i="406" s="1"/>
  <c r="S14" i="406" a="1"/>
  <c r="S14" i="406" s="1"/>
  <c r="L9" i="406" a="1"/>
  <c r="L9" i="406" s="1"/>
  <c r="J12" i="406"/>
  <c r="M9" i="406" a="1"/>
  <c r="M9" i="406" s="1"/>
  <c r="P10" i="406" a="1"/>
  <c r="P10" i="406" s="1"/>
  <c r="C10" i="406" s="1" a="1"/>
  <c r="C10" i="406" s="1"/>
  <c r="L12" i="406" a="1"/>
  <c r="L12" i="406" s="1"/>
  <c r="J14" i="406"/>
  <c r="J16" i="406"/>
  <c r="Z16" i="406"/>
  <c r="O9" i="406"/>
  <c r="I10" i="406"/>
  <c r="Z10" i="406"/>
  <c r="N12" i="406" a="1"/>
  <c r="N12" i="406" s="1"/>
  <c r="M13" i="406" a="1"/>
  <c r="M13" i="406" s="1"/>
  <c r="M14" i="406" a="1"/>
  <c r="M14" i="406" s="1"/>
  <c r="M15" i="406" a="1"/>
  <c r="M15" i="406" s="1"/>
  <c r="M16" i="406" a="1"/>
  <c r="M16" i="406" s="1"/>
  <c r="J9" i="406"/>
  <c r="I12" i="406"/>
  <c r="O12" i="406"/>
  <c r="P25" i="406" a="1"/>
  <c r="P25" i="406" s="1"/>
  <c r="C25" i="406" s="1" a="1"/>
  <c r="C25" i="406" s="1"/>
  <c r="D25" i="406" s="1" a="1"/>
  <c r="D25" i="406" s="1"/>
  <c r="K25" i="406" s="1" a="1"/>
  <c r="K25" i="406" s="1"/>
  <c r="J10" i="406"/>
  <c r="O10" i="406"/>
  <c r="M11" i="406" a="1"/>
  <c r="M11" i="406" s="1"/>
  <c r="Z11" i="406"/>
  <c r="P13" i="406" a="1"/>
  <c r="P13" i="406" s="1"/>
  <c r="C13" i="406" s="1" a="1"/>
  <c r="C13" i="406" s="1"/>
  <c r="D13" i="406" s="1" a="1"/>
  <c r="D13" i="406" s="1"/>
  <c r="I9" i="406"/>
  <c r="N9" i="406" a="1"/>
  <c r="N9" i="406" s="1"/>
  <c r="Z9" i="406"/>
  <c r="L10" i="406" a="1"/>
  <c r="L10" i="406" s="1"/>
  <c r="I11" i="406"/>
  <c r="N11" i="406" a="1"/>
  <c r="N11" i="406" s="1"/>
  <c r="M12" i="406" a="1"/>
  <c r="M12" i="406" s="1"/>
  <c r="J11" i="406"/>
  <c r="P11" i="406" a="1"/>
  <c r="P11" i="406" s="1"/>
  <c r="C11" i="406" s="1" a="1"/>
  <c r="C11" i="406" s="1"/>
  <c r="P12" i="406" a="1"/>
  <c r="P12" i="406" s="1"/>
  <c r="C12" i="406" s="1" a="1"/>
  <c r="C12" i="406" s="1"/>
  <c r="D12" i="406" s="1" a="1"/>
  <c r="D12" i="406" s="1"/>
  <c r="Z14" i="406"/>
  <c r="O15" i="406"/>
  <c r="S7" i="406" a="1"/>
  <c r="S7" i="406" s="1"/>
  <c r="S22" i="406" a="1"/>
  <c r="S22" i="406" s="1"/>
  <c r="S8" i="406" a="1"/>
  <c r="S8" i="406" s="1"/>
  <c r="S9" i="406" a="1"/>
  <c r="S9" i="406" s="1"/>
  <c r="S10" i="406" a="1"/>
  <c r="S10" i="406" s="1"/>
  <c r="S11" i="406" a="1"/>
  <c r="S11" i="406" s="1"/>
  <c r="S12" i="406" a="1"/>
  <c r="S12" i="406" s="1"/>
  <c r="J15" i="406"/>
  <c r="H8" i="406" a="1"/>
  <c r="H8" i="406" s="1"/>
  <c r="AA8" i="406" s="1" a="1"/>
  <c r="AA8" i="406" s="1"/>
  <c r="D8" i="406" a="1"/>
  <c r="D8" i="406" s="1"/>
  <c r="D9" i="406" a="1"/>
  <c r="D9" i="406" s="1"/>
  <c r="D10" i="406" a="1"/>
  <c r="D10" i="406" s="1"/>
  <c r="K10" i="406" s="1" a="1"/>
  <c r="K10" i="406" s="1"/>
  <c r="D11" i="406" a="1"/>
  <c r="D11" i="406" s="1"/>
  <c r="X7" i="406" a="1"/>
  <c r="X7" i="406" s="1"/>
  <c r="Y7" i="406" a="1"/>
  <c r="Y7" i="406" s="1"/>
  <c r="W7" i="406" a="1"/>
  <c r="W7" i="406" s="1"/>
  <c r="N13" i="406" a="1"/>
  <c r="N13" i="406" s="1"/>
  <c r="I13" i="406"/>
  <c r="Z13" i="406"/>
  <c r="P18" i="406" a="1"/>
  <c r="P18" i="406" s="1"/>
  <c r="C18" i="406" s="1" a="1"/>
  <c r="C18" i="406" s="1"/>
  <c r="P27" i="406" a="1"/>
  <c r="P27" i="406" s="1"/>
  <c r="C27" i="406" s="1" a="1"/>
  <c r="C27" i="406" s="1"/>
  <c r="S36" i="406" a="1"/>
  <c r="S36" i="406" s="1"/>
  <c r="S35" i="406" a="1"/>
  <c r="S35" i="406" s="1"/>
  <c r="S34" i="406" a="1"/>
  <c r="S34" i="406" s="1"/>
  <c r="S33" i="406" a="1"/>
  <c r="S33" i="406" s="1"/>
  <c r="S32" i="406" a="1"/>
  <c r="S32" i="406" s="1"/>
  <c r="S31" i="406" a="1"/>
  <c r="S31" i="406" s="1"/>
  <c r="S30" i="406" a="1"/>
  <c r="S30" i="406" s="1"/>
  <c r="S28" i="406" a="1"/>
  <c r="S28" i="406" s="1"/>
  <c r="S26" i="406" a="1"/>
  <c r="S26" i="406" s="1"/>
  <c r="S24" i="406" a="1"/>
  <c r="S24" i="406" s="1"/>
  <c r="S29" i="406" a="1"/>
  <c r="S29" i="406" s="1"/>
  <c r="S27" i="406" a="1"/>
  <c r="S27" i="406" s="1"/>
  <c r="S25" i="406" a="1"/>
  <c r="S25" i="406" s="1"/>
  <c r="S23" i="406" a="1"/>
  <c r="S23" i="406" s="1"/>
  <c r="S21" i="406" a="1"/>
  <c r="S21" i="406" s="1"/>
  <c r="S19" i="406" a="1"/>
  <c r="S19" i="406" s="1"/>
  <c r="S17" i="406" a="1"/>
  <c r="S17" i="406" s="1"/>
  <c r="S16" i="406" a="1"/>
  <c r="S16" i="406" s="1"/>
  <c r="S15" i="406" a="1"/>
  <c r="S15" i="406" s="1"/>
  <c r="P36" i="406" a="1"/>
  <c r="P36" i="406" s="1"/>
  <c r="C36" i="406" s="1" a="1"/>
  <c r="C36" i="406" s="1"/>
  <c r="P35" i="406" a="1"/>
  <c r="P35" i="406" s="1"/>
  <c r="C35" i="406" s="1" a="1"/>
  <c r="C35" i="406" s="1"/>
  <c r="P34" i="406" a="1"/>
  <c r="P34" i="406" s="1"/>
  <c r="C34" i="406" s="1" a="1"/>
  <c r="C34" i="406" s="1"/>
  <c r="P33" i="406" a="1"/>
  <c r="P33" i="406" s="1"/>
  <c r="C33" i="406" s="1" a="1"/>
  <c r="C33" i="406" s="1"/>
  <c r="P32" i="406" a="1"/>
  <c r="P32" i="406" s="1"/>
  <c r="C32" i="406" s="1" a="1"/>
  <c r="C32" i="406" s="1"/>
  <c r="P30" i="406" a="1"/>
  <c r="P30" i="406" s="1"/>
  <c r="C30" i="406" s="1" a="1"/>
  <c r="C30" i="406" s="1"/>
  <c r="P28" i="406" a="1"/>
  <c r="P28" i="406" s="1"/>
  <c r="C28" i="406" s="1" a="1"/>
  <c r="C28" i="406" s="1"/>
  <c r="P26" i="406" a="1"/>
  <c r="P26" i="406" s="1"/>
  <c r="C26" i="406" s="1" a="1"/>
  <c r="C26" i="406" s="1"/>
  <c r="P24" i="406" a="1"/>
  <c r="P24" i="406" s="1"/>
  <c r="C24" i="406" s="1" a="1"/>
  <c r="C24" i="406" s="1"/>
  <c r="P23" i="406" a="1"/>
  <c r="P23" i="406" s="1"/>
  <c r="C23" i="406" s="1" a="1"/>
  <c r="C23" i="406" s="1"/>
  <c r="P21" i="406" a="1"/>
  <c r="P21" i="406" s="1"/>
  <c r="C21" i="406" s="1" a="1"/>
  <c r="C21" i="406" s="1"/>
  <c r="P19" i="406" a="1"/>
  <c r="P19" i="406" s="1"/>
  <c r="C19" i="406" s="1" a="1"/>
  <c r="C19" i="406" s="1"/>
  <c r="P16" i="406" a="1"/>
  <c r="P16" i="406" s="1"/>
  <c r="C16" i="406" s="1" a="1"/>
  <c r="C16" i="406" s="1"/>
  <c r="P15" i="406" a="1"/>
  <c r="P15" i="406" s="1"/>
  <c r="C15" i="406" s="1" a="1"/>
  <c r="C15" i="406" s="1"/>
  <c r="D15" i="406" s="1" a="1"/>
  <c r="D15" i="406" s="1"/>
  <c r="X15" i="406" s="1" a="1"/>
  <c r="X15" i="406" s="1"/>
  <c r="P14" i="406" a="1"/>
  <c r="P14" i="406" s="1"/>
  <c r="C14" i="406" s="1" a="1"/>
  <c r="C14" i="406" s="1"/>
  <c r="D14" i="406" s="1" a="1"/>
  <c r="D14" i="406" s="1"/>
  <c r="X14" i="406" s="1" a="1"/>
  <c r="X14" i="406" s="1"/>
  <c r="P20" i="406" a="1"/>
  <c r="P20" i="406" s="1"/>
  <c r="C20" i="406" s="1" a="1"/>
  <c r="C20" i="406" s="1"/>
  <c r="P22" i="406" a="1"/>
  <c r="P22" i="406" s="1"/>
  <c r="C22" i="406" s="1" a="1"/>
  <c r="C22" i="406" s="1"/>
  <c r="P29" i="406" a="1"/>
  <c r="P29" i="406" s="1"/>
  <c r="C29" i="406" s="1" a="1"/>
  <c r="C29" i="406" s="1"/>
  <c r="K7" i="406" a="1"/>
  <c r="K7" i="406" s="1"/>
  <c r="K8" i="406" a="1"/>
  <c r="K8" i="406" s="1"/>
  <c r="K11" i="406" a="1"/>
  <c r="K11" i="406" s="1"/>
  <c r="O13" i="406"/>
  <c r="S13" i="406" a="1"/>
  <c r="S13" i="406" s="1"/>
  <c r="S18" i="406" a="1"/>
  <c r="S18" i="406" s="1"/>
  <c r="P31" i="406" a="1"/>
  <c r="P31" i="406" s="1"/>
  <c r="C31" i="406" s="1" a="1"/>
  <c r="C31" i="406" s="1"/>
  <c r="P17" i="406" a="1"/>
  <c r="P17" i="406" s="1"/>
  <c r="C17" i="406" s="1" a="1"/>
  <c r="C17" i="406" s="1"/>
  <c r="D17" i="406" s="1" a="1"/>
  <c r="D17" i="406" s="1"/>
  <c r="I14" i="406"/>
  <c r="N14" i="406" a="1"/>
  <c r="N14" i="406" s="1"/>
  <c r="I15" i="406"/>
  <c r="N15" i="406" a="1"/>
  <c r="N15" i="406" s="1"/>
  <c r="I16" i="406"/>
  <c r="N16" i="406" a="1"/>
  <c r="N16" i="406" s="1"/>
  <c r="I17" i="406"/>
  <c r="N17" i="406" a="1"/>
  <c r="N17" i="406" s="1"/>
  <c r="M36" i="406" a="1"/>
  <c r="M36" i="406" s="1"/>
  <c r="O36" i="406"/>
  <c r="I7" i="340"/>
  <c r="O7" i="340"/>
  <c r="I16" i="405"/>
  <c r="L16" i="405" a="1"/>
  <c r="L16" i="405" s="1"/>
  <c r="Z16" i="405"/>
  <c r="M16" i="405" a="1"/>
  <c r="M16" i="405" s="1"/>
  <c r="N16" i="405" a="1"/>
  <c r="N16" i="405" s="1"/>
  <c r="J16" i="405"/>
  <c r="N12" i="405" a="1"/>
  <c r="N12" i="405" s="1"/>
  <c r="S8" i="405" a="1"/>
  <c r="S8" i="405" s="1"/>
  <c r="I12" i="405"/>
  <c r="M12" i="405" a="1"/>
  <c r="M12" i="405" s="1"/>
  <c r="S16" i="405" a="1"/>
  <c r="S16" i="405" s="1"/>
  <c r="S10" i="405" a="1"/>
  <c r="S10" i="405" s="1"/>
  <c r="S17" i="405" a="1"/>
  <c r="S17" i="405" s="1"/>
  <c r="M11" i="405" a="1"/>
  <c r="M11" i="405" s="1"/>
  <c r="P19" i="405" a="1"/>
  <c r="P19" i="405" s="1"/>
  <c r="C19" i="405" s="1" a="1"/>
  <c r="C19" i="405" s="1"/>
  <c r="D19" i="405" s="1" a="1"/>
  <c r="D19" i="405" s="1"/>
  <c r="K19" i="405" s="1" a="1"/>
  <c r="K19" i="405" s="1"/>
  <c r="I11" i="405"/>
  <c r="N11" i="405" a="1"/>
  <c r="N11" i="405" s="1"/>
  <c r="S11" i="405" a="1"/>
  <c r="S11" i="405" s="1"/>
  <c r="P14" i="405" a="1"/>
  <c r="P14" i="405" s="1"/>
  <c r="C14" i="405" s="1" a="1"/>
  <c r="C14" i="405" s="1"/>
  <c r="D14" i="405" s="1" a="1"/>
  <c r="D14" i="405" s="1"/>
  <c r="K14" i="405" s="1" a="1"/>
  <c r="K14" i="405" s="1"/>
  <c r="P15" i="405" a="1"/>
  <c r="P15" i="405" s="1"/>
  <c r="C15" i="405" s="1" a="1"/>
  <c r="C15" i="405" s="1"/>
  <c r="D15" i="405" s="1" a="1"/>
  <c r="D15" i="405" s="1"/>
  <c r="P21" i="405" a="1"/>
  <c r="P21" i="405" s="1"/>
  <c r="C21" i="405" s="1" a="1"/>
  <c r="C21" i="405" s="1"/>
  <c r="D21" i="405" s="1" a="1"/>
  <c r="D21" i="405" s="1"/>
  <c r="W21" i="405" s="1" a="1"/>
  <c r="W21" i="405" s="1"/>
  <c r="P23" i="405" a="1"/>
  <c r="P23" i="405" s="1"/>
  <c r="C23" i="405" s="1" a="1"/>
  <c r="C23" i="405" s="1"/>
  <c r="D23" i="405" s="1" a="1"/>
  <c r="D23" i="405" s="1"/>
  <c r="S29" i="405" a="1"/>
  <c r="S29" i="405" s="1"/>
  <c r="P13" i="405" a="1"/>
  <c r="P13" i="405" s="1"/>
  <c r="C13" i="405" s="1" a="1"/>
  <c r="C13" i="405" s="1"/>
  <c r="D13" i="405" s="1" a="1"/>
  <c r="D13" i="405" s="1"/>
  <c r="K13" i="405" s="1" a="1"/>
  <c r="K13" i="405" s="1"/>
  <c r="P27" i="405" a="1"/>
  <c r="P27" i="405" s="1"/>
  <c r="C27" i="405" s="1" a="1"/>
  <c r="C27" i="405" s="1"/>
  <c r="J11" i="405"/>
  <c r="O11" i="405"/>
  <c r="Z11" i="405"/>
  <c r="B2" i="405" s="1"/>
  <c r="J3" i="405" s="1" a="1"/>
  <c r="J3" i="405" s="1"/>
  <c r="B56" i="347" s="1"/>
  <c r="S12" i="405" a="1"/>
  <c r="S12" i="405" s="1"/>
  <c r="S13" i="405" a="1"/>
  <c r="S13" i="405" s="1"/>
  <c r="P16" i="405" a="1"/>
  <c r="P16" i="405" s="1"/>
  <c r="C16" i="405" s="1" a="1"/>
  <c r="C16" i="405" s="1"/>
  <c r="D16" i="405" s="1" a="1"/>
  <c r="D16" i="405" s="1"/>
  <c r="P17" i="405" a="1"/>
  <c r="P17" i="405" s="1"/>
  <c r="C17" i="405" s="1" a="1"/>
  <c r="C17" i="405" s="1"/>
  <c r="D17" i="405" s="1" a="1"/>
  <c r="D17" i="405" s="1"/>
  <c r="S19" i="405" a="1"/>
  <c r="S19" i="405" s="1"/>
  <c r="P12" i="405" a="1"/>
  <c r="P12" i="405" s="1"/>
  <c r="C12" i="405" s="1" a="1"/>
  <c r="C12" i="405" s="1"/>
  <c r="D12" i="405" s="1" a="1"/>
  <c r="D12" i="405" s="1"/>
  <c r="K12" i="405" s="1" a="1"/>
  <c r="K12" i="405" s="1"/>
  <c r="S7" i="405" a="1"/>
  <c r="S7" i="405" s="1"/>
  <c r="S9" i="405" a="1"/>
  <c r="S9" i="405" s="1"/>
  <c r="L11" i="405" a="1"/>
  <c r="L11" i="405" s="1"/>
  <c r="L12" i="405" a="1"/>
  <c r="L12" i="405" s="1"/>
  <c r="T20" i="405" s="1"/>
  <c r="O12" i="405"/>
  <c r="S14" i="405" a="1"/>
  <c r="S14" i="405" s="1"/>
  <c r="S15" i="405" a="1"/>
  <c r="S15" i="405" s="1"/>
  <c r="S21" i="405" a="1"/>
  <c r="S21" i="405" s="1"/>
  <c r="S23" i="405" a="1"/>
  <c r="S23" i="405" s="1"/>
  <c r="X7" i="405" a="1"/>
  <c r="X7" i="405" s="1"/>
  <c r="K7" i="405" a="1"/>
  <c r="K7" i="405" s="1"/>
  <c r="W7" i="405" a="1"/>
  <c r="W7" i="405" s="1"/>
  <c r="Y7" i="405" a="1"/>
  <c r="Y7" i="405" s="1"/>
  <c r="D9" i="405" a="1"/>
  <c r="D9" i="405" s="1"/>
  <c r="H8" i="405" a="1"/>
  <c r="H8" i="405" s="1"/>
  <c r="AA8" i="405" s="1" a="1"/>
  <c r="AA8" i="405" s="1"/>
  <c r="D8" i="405" a="1"/>
  <c r="D8" i="405" s="1"/>
  <c r="D10" i="405" a="1"/>
  <c r="D10" i="405" s="1"/>
  <c r="D11" i="405" a="1"/>
  <c r="D11" i="405" s="1"/>
  <c r="D27" i="405" a="1"/>
  <c r="D27" i="405" s="1"/>
  <c r="X19" i="405" a="1"/>
  <c r="X19" i="405" s="1"/>
  <c r="S25" i="405" a="1"/>
  <c r="S25" i="405" s="1"/>
  <c r="S36" i="405" a="1"/>
  <c r="S36" i="405" s="1"/>
  <c r="S35" i="405" a="1"/>
  <c r="S35" i="405" s="1"/>
  <c r="S34" i="405" a="1"/>
  <c r="S34" i="405" s="1"/>
  <c r="S33" i="405" a="1"/>
  <c r="S33" i="405" s="1"/>
  <c r="S32" i="405" a="1"/>
  <c r="S32" i="405" s="1"/>
  <c r="S30" i="405" a="1"/>
  <c r="S30" i="405" s="1"/>
  <c r="S28" i="405" a="1"/>
  <c r="S28" i="405" s="1"/>
  <c r="S26" i="405" a="1"/>
  <c r="S26" i="405" s="1"/>
  <c r="S24" i="405" a="1"/>
  <c r="S24" i="405" s="1"/>
  <c r="P36" i="405" a="1"/>
  <c r="P36" i="405" s="1"/>
  <c r="C36" i="405" s="1" a="1"/>
  <c r="C36" i="405" s="1"/>
  <c r="P35" i="405" a="1"/>
  <c r="P35" i="405" s="1"/>
  <c r="C35" i="405" s="1" a="1"/>
  <c r="C35" i="405" s="1"/>
  <c r="P34" i="405" a="1"/>
  <c r="P34" i="405" s="1"/>
  <c r="C34" i="405" s="1" a="1"/>
  <c r="C34" i="405" s="1"/>
  <c r="P33" i="405" a="1"/>
  <c r="P33" i="405" s="1"/>
  <c r="C33" i="405" s="1" a="1"/>
  <c r="C33" i="405" s="1"/>
  <c r="P32" i="405" a="1"/>
  <c r="P32" i="405" s="1"/>
  <c r="C32" i="405" s="1" a="1"/>
  <c r="C32" i="405" s="1"/>
  <c r="P30" i="405" a="1"/>
  <c r="P30" i="405" s="1"/>
  <c r="C30" i="405" s="1" a="1"/>
  <c r="C30" i="405" s="1"/>
  <c r="P28" i="405" a="1"/>
  <c r="P28" i="405" s="1"/>
  <c r="C28" i="405" s="1" a="1"/>
  <c r="C28" i="405" s="1"/>
  <c r="P26" i="405" a="1"/>
  <c r="P26" i="405" s="1"/>
  <c r="C26" i="405" s="1" a="1"/>
  <c r="C26" i="405" s="1"/>
  <c r="P24" i="405" a="1"/>
  <c r="P24" i="405" s="1"/>
  <c r="C24" i="405" s="1" a="1"/>
  <c r="C24" i="405" s="1"/>
  <c r="P18" i="405" a="1"/>
  <c r="P18" i="405" s="1"/>
  <c r="C18" i="405" s="1" a="1"/>
  <c r="C18" i="405" s="1"/>
  <c r="S18" i="405" a="1"/>
  <c r="S18" i="405" s="1"/>
  <c r="P20" i="405" a="1"/>
  <c r="P20" i="405" s="1"/>
  <c r="C20" i="405" s="1" a="1"/>
  <c r="C20" i="405" s="1"/>
  <c r="S20" i="405" a="1"/>
  <c r="S20" i="405" s="1"/>
  <c r="P22" i="405" a="1"/>
  <c r="P22" i="405" s="1"/>
  <c r="C22" i="405" s="1" a="1"/>
  <c r="C22" i="405" s="1"/>
  <c r="S22" i="405" a="1"/>
  <c r="S22" i="405" s="1"/>
  <c r="P25" i="405" a="1"/>
  <c r="P25" i="405" s="1"/>
  <c r="C25" i="405" s="1" a="1"/>
  <c r="C25" i="405" s="1"/>
  <c r="P29" i="405" a="1"/>
  <c r="P29" i="405" s="1"/>
  <c r="C29" i="405" s="1" a="1"/>
  <c r="C29" i="405" s="1"/>
  <c r="S27" i="405" a="1"/>
  <c r="S27" i="405" s="1"/>
  <c r="P31" i="405" a="1"/>
  <c r="P31" i="405" s="1"/>
  <c r="C31" i="405" s="1" a="1"/>
  <c r="C31" i="405" s="1"/>
  <c r="M36" i="405" a="1"/>
  <c r="M36" i="405" s="1"/>
  <c r="O36" i="405"/>
  <c r="O21" i="404"/>
  <c r="J21" i="404"/>
  <c r="Z21" i="404"/>
  <c r="J17" i="404"/>
  <c r="P32" i="404" a="1"/>
  <c r="P32" i="404" s="1"/>
  <c r="S23" i="404" a="1"/>
  <c r="S23" i="404" s="1"/>
  <c r="N8" i="404" a="1"/>
  <c r="N8" i="404" s="1"/>
  <c r="L8" i="404" a="1"/>
  <c r="L8" i="404" s="1"/>
  <c r="I8" i="404"/>
  <c r="P8" i="404" a="1"/>
  <c r="P8" i="404" s="1"/>
  <c r="M8" i="404" a="1"/>
  <c r="M8" i="404" s="1"/>
  <c r="M10" i="404" a="1"/>
  <c r="M10" i="404" s="1"/>
  <c r="M14" i="404" a="1"/>
  <c r="M14" i="404" s="1"/>
  <c r="P22" i="404" a="1"/>
  <c r="P22" i="404" s="1"/>
  <c r="C22" i="404" s="1" a="1"/>
  <c r="C22" i="404" s="1"/>
  <c r="D22" i="404" s="1" a="1"/>
  <c r="D22" i="404" s="1"/>
  <c r="P27" i="404" a="1"/>
  <c r="P27" i="404" s="1"/>
  <c r="C27" i="404" s="1" a="1"/>
  <c r="C27" i="404" s="1"/>
  <c r="D27" i="404" s="1" a="1"/>
  <c r="D27" i="404" s="1"/>
  <c r="W27" i="404" s="1" a="1"/>
  <c r="W27" i="404" s="1"/>
  <c r="S36" i="404" a="1"/>
  <c r="S36" i="404" s="1"/>
  <c r="S35" i="404" a="1"/>
  <c r="S35" i="404" s="1"/>
  <c r="S34" i="404" a="1"/>
  <c r="S34" i="404" s="1"/>
  <c r="S33" i="404" a="1"/>
  <c r="S33" i="404" s="1"/>
  <c r="S32" i="404" a="1"/>
  <c r="S32" i="404" s="1"/>
  <c r="S28" i="404" a="1"/>
  <c r="S28" i="404" s="1"/>
  <c r="S29" i="404" a="1"/>
  <c r="S29" i="404" s="1"/>
  <c r="S27" i="404" a="1"/>
  <c r="S27" i="404" s="1"/>
  <c r="S26" i="404" a="1"/>
  <c r="S26" i="404" s="1"/>
  <c r="S22" i="404" a="1"/>
  <c r="S22" i="404" s="1"/>
  <c r="S30" i="404" a="1"/>
  <c r="S30" i="404" s="1"/>
  <c r="S25" i="404" a="1"/>
  <c r="S25" i="404" s="1"/>
  <c r="S21" i="404" a="1"/>
  <c r="S21" i="404" s="1"/>
  <c r="S18" i="404" a="1"/>
  <c r="S18" i="404" s="1"/>
  <c r="S17" i="404" a="1"/>
  <c r="S17" i="404" s="1"/>
  <c r="S16" i="404" a="1"/>
  <c r="S16" i="404" s="1"/>
  <c r="S15" i="404" a="1"/>
  <c r="S15" i="404" s="1"/>
  <c r="S14" i="404" a="1"/>
  <c r="S14" i="404" s="1"/>
  <c r="S13" i="404" a="1"/>
  <c r="S13" i="404" s="1"/>
  <c r="S12" i="404" a="1"/>
  <c r="S12" i="404" s="1"/>
  <c r="S11" i="404" a="1"/>
  <c r="S11" i="404" s="1"/>
  <c r="S10" i="404" a="1"/>
  <c r="S10" i="404" s="1"/>
  <c r="S9" i="404" a="1"/>
  <c r="S9" i="404" s="1"/>
  <c r="S8" i="404" a="1"/>
  <c r="S8" i="404" s="1"/>
  <c r="S7" i="404" a="1"/>
  <c r="S7" i="404" s="1"/>
  <c r="M7" i="404" a="1"/>
  <c r="M7" i="404" s="1"/>
  <c r="J8" i="404"/>
  <c r="N9" i="404" a="1"/>
  <c r="N9" i="404" s="1"/>
  <c r="L9" i="404" a="1"/>
  <c r="L9" i="404" s="1"/>
  <c r="I9" i="404"/>
  <c r="P9" i="404" a="1"/>
  <c r="P9" i="404" s="1"/>
  <c r="C9" i="404" s="1" a="1"/>
  <c r="C9" i="404" s="1"/>
  <c r="D9" i="404" s="1" a="1"/>
  <c r="D9" i="404" s="1"/>
  <c r="N11" i="404" a="1"/>
  <c r="N11" i="404" s="1"/>
  <c r="L11" i="404" a="1"/>
  <c r="L11" i="404" s="1"/>
  <c r="I11" i="404"/>
  <c r="P11" i="404" a="1"/>
  <c r="P11" i="404" s="1"/>
  <c r="C11" i="404" s="1" a="1"/>
  <c r="C11" i="404" s="1"/>
  <c r="N13" i="404" a="1"/>
  <c r="N13" i="404" s="1"/>
  <c r="L13" i="404" a="1"/>
  <c r="L13" i="404" s="1"/>
  <c r="I13" i="404"/>
  <c r="P13" i="404" a="1"/>
  <c r="P13" i="404" s="1"/>
  <c r="C13" i="404" s="1" a="1"/>
  <c r="C13" i="404" s="1"/>
  <c r="N15" i="404" a="1"/>
  <c r="N15" i="404" s="1"/>
  <c r="L15" i="404" a="1"/>
  <c r="L15" i="404" s="1"/>
  <c r="I15" i="404"/>
  <c r="P15" i="404" a="1"/>
  <c r="P15" i="404" s="1"/>
  <c r="C15" i="404" s="1" a="1"/>
  <c r="C15" i="404" s="1"/>
  <c r="D15" i="404" s="1" a="1"/>
  <c r="D15" i="404" s="1"/>
  <c r="Z17" i="404"/>
  <c r="N17" i="404" a="1"/>
  <c r="N17" i="404" s="1"/>
  <c r="L17" i="404" a="1"/>
  <c r="L17" i="404" s="1"/>
  <c r="I17" i="404"/>
  <c r="P17" i="404" a="1"/>
  <c r="P17" i="404" s="1"/>
  <c r="C17" i="404" s="1" a="1"/>
  <c r="C17" i="404" s="1"/>
  <c r="D17" i="404" s="1" a="1"/>
  <c r="D17" i="404" s="1"/>
  <c r="Y17" i="404" s="1" a="1"/>
  <c r="Y17" i="404" s="1"/>
  <c r="S19" i="404" a="1"/>
  <c r="S19" i="404" s="1"/>
  <c r="Z29" i="404"/>
  <c r="O29" i="404"/>
  <c r="M29" i="404" a="1"/>
  <c r="M29" i="404" s="1"/>
  <c r="P29" i="404" a="1"/>
  <c r="P29" i="404" s="1"/>
  <c r="C29" i="404" s="1" a="1"/>
  <c r="C29" i="404" s="1"/>
  <c r="D29" i="404" s="1" a="1"/>
  <c r="D29" i="404" s="1"/>
  <c r="I29" i="404"/>
  <c r="L29" i="404" a="1"/>
  <c r="L29" i="404" s="1"/>
  <c r="J29" i="404"/>
  <c r="N29" i="404" a="1"/>
  <c r="N29" i="404" s="1"/>
  <c r="Z30" i="404"/>
  <c r="O30" i="404"/>
  <c r="M30" i="404" a="1"/>
  <c r="M30" i="404" s="1"/>
  <c r="J30" i="404"/>
  <c r="P30" i="404" a="1"/>
  <c r="P30" i="404" s="1"/>
  <c r="C30" i="404" s="1" a="1"/>
  <c r="C30" i="404" s="1"/>
  <c r="I30" i="404"/>
  <c r="N30" i="404" a="1"/>
  <c r="N30" i="404" s="1"/>
  <c r="S31" i="404" a="1"/>
  <c r="S31" i="404" s="1"/>
  <c r="N10" i="404" a="1"/>
  <c r="N10" i="404" s="1"/>
  <c r="L10" i="404" a="1"/>
  <c r="L10" i="404" s="1"/>
  <c r="I10" i="404"/>
  <c r="P10" i="404" a="1"/>
  <c r="P10" i="404" s="1"/>
  <c r="N12" i="404" a="1"/>
  <c r="N12" i="404" s="1"/>
  <c r="L12" i="404" a="1"/>
  <c r="L12" i="404" s="1"/>
  <c r="I12" i="404"/>
  <c r="P12" i="404" a="1"/>
  <c r="P12" i="404" s="1"/>
  <c r="C12" i="404" s="1" a="1"/>
  <c r="C12" i="404" s="1"/>
  <c r="N14" i="404" a="1"/>
  <c r="N14" i="404" s="1"/>
  <c r="L14" i="404" a="1"/>
  <c r="L14" i="404" s="1"/>
  <c r="I14" i="404"/>
  <c r="P14" i="404" a="1"/>
  <c r="P14" i="404" s="1"/>
  <c r="C14" i="404" s="1" a="1"/>
  <c r="C14" i="404" s="1"/>
  <c r="D14" i="404" s="1" a="1"/>
  <c r="D14" i="404" s="1"/>
  <c r="N16" i="404" a="1"/>
  <c r="N16" i="404" s="1"/>
  <c r="L16" i="404" a="1"/>
  <c r="L16" i="404" s="1"/>
  <c r="I16" i="404"/>
  <c r="P16" i="404" a="1"/>
  <c r="P16" i="404" s="1"/>
  <c r="C16" i="404" s="1" a="1"/>
  <c r="C16" i="404" s="1"/>
  <c r="N18" i="404" a="1"/>
  <c r="N18" i="404" s="1"/>
  <c r="L18" i="404" a="1"/>
  <c r="L18" i="404" s="1"/>
  <c r="I18" i="404"/>
  <c r="P18" i="404" a="1"/>
  <c r="P18" i="404" s="1"/>
  <c r="C18" i="404" s="1" a="1"/>
  <c r="C18" i="404" s="1"/>
  <c r="M18" i="404" a="1"/>
  <c r="M18" i="404" s="1"/>
  <c r="J18" i="404"/>
  <c r="Z18" i="404"/>
  <c r="O18" i="404"/>
  <c r="P31" i="404" a="1"/>
  <c r="P31" i="404" s="1"/>
  <c r="C31" i="404" s="1" a="1"/>
  <c r="C31" i="404" s="1"/>
  <c r="P28" i="404" a="1"/>
  <c r="P28" i="404" s="1"/>
  <c r="C28" i="404" s="1" a="1"/>
  <c r="C28" i="404" s="1"/>
  <c r="P25" i="404" a="1"/>
  <c r="P25" i="404" s="1"/>
  <c r="C25" i="404" s="1" a="1"/>
  <c r="C25" i="404" s="1"/>
  <c r="D25" i="404" s="1" a="1"/>
  <c r="D25" i="404" s="1"/>
  <c r="X25" i="404" s="1" a="1"/>
  <c r="X25" i="404" s="1"/>
  <c r="P21" i="404" a="1"/>
  <c r="P21" i="404" s="1"/>
  <c r="C21" i="404" s="1" a="1"/>
  <c r="C21" i="404" s="1"/>
  <c r="D21" i="404" s="1" a="1"/>
  <c r="D21" i="404" s="1"/>
  <c r="N7" i="404" a="1"/>
  <c r="N7" i="404" s="1"/>
  <c r="L7" i="404" a="1"/>
  <c r="L7" i="404" s="1"/>
  <c r="I7" i="404"/>
  <c r="C7" i="404" a="1"/>
  <c r="C7" i="404" s="1"/>
  <c r="D7" i="404" s="1" a="1"/>
  <c r="D7" i="404" s="1"/>
  <c r="P24" i="404" a="1"/>
  <c r="P24" i="404" s="1"/>
  <c r="C24" i="404" s="1" a="1"/>
  <c r="C24" i="404" s="1"/>
  <c r="D24" i="404" s="1" a="1"/>
  <c r="D24" i="404" s="1"/>
  <c r="X24" i="404" s="1" a="1"/>
  <c r="X24" i="404" s="1"/>
  <c r="P19" i="404" a="1"/>
  <c r="P19" i="404" s="1"/>
  <c r="C19" i="404" s="1" a="1"/>
  <c r="C19" i="404" s="1"/>
  <c r="D19" i="404" s="1" a="1"/>
  <c r="D19" i="404" s="1"/>
  <c r="X19" i="404" s="1" a="1"/>
  <c r="X19" i="404" s="1"/>
  <c r="P7" i="404" a="1"/>
  <c r="P7" i="404" s="1"/>
  <c r="M12" i="404" a="1"/>
  <c r="M12" i="404" s="1"/>
  <c r="M16" i="404" a="1"/>
  <c r="M16" i="404" s="1"/>
  <c r="J7" i="404"/>
  <c r="C8" i="404" a="1"/>
  <c r="C8" i="404" s="1"/>
  <c r="D8" i="404" s="1" a="1"/>
  <c r="D8" i="404" s="1"/>
  <c r="W8" i="404" s="1" a="1"/>
  <c r="W8" i="404" s="1"/>
  <c r="O8" i="404"/>
  <c r="Z8" i="404"/>
  <c r="M9" i="404" a="1"/>
  <c r="M9" i="404" s="1"/>
  <c r="C10" i="404" a="1"/>
  <c r="C10" i="404" s="1"/>
  <c r="O10" i="404"/>
  <c r="Z10" i="404"/>
  <c r="M11" i="404" a="1"/>
  <c r="M11" i="404" s="1"/>
  <c r="O12" i="404"/>
  <c r="Z12" i="404"/>
  <c r="M13" i="404" a="1"/>
  <c r="M13" i="404" s="1"/>
  <c r="O14" i="404"/>
  <c r="Z14" i="404"/>
  <c r="M15" i="404" a="1"/>
  <c r="M15" i="404" s="1"/>
  <c r="O16" i="404"/>
  <c r="Z16" i="404"/>
  <c r="M17" i="404" a="1"/>
  <c r="M17" i="404" s="1"/>
  <c r="P20" i="404" a="1"/>
  <c r="P20" i="404" s="1"/>
  <c r="C20" i="404" s="1" a="1"/>
  <c r="C20" i="404" s="1"/>
  <c r="D20" i="404" s="1" a="1"/>
  <c r="D20" i="404" s="1"/>
  <c r="X20" i="404" s="1" a="1"/>
  <c r="X20" i="404" s="1"/>
  <c r="P23" i="404" a="1"/>
  <c r="P23" i="404" s="1"/>
  <c r="C23" i="404" s="1" a="1"/>
  <c r="C23" i="404" s="1"/>
  <c r="D23" i="404" s="1" a="1"/>
  <c r="D23" i="404" s="1"/>
  <c r="X23" i="404" s="1" a="1"/>
  <c r="X23" i="404" s="1"/>
  <c r="S24" i="404" a="1"/>
  <c r="S24" i="404" s="1"/>
  <c r="P26" i="404" a="1"/>
  <c r="P26" i="404" s="1"/>
  <c r="C26" i="404" s="1" a="1"/>
  <c r="C26" i="404" s="1"/>
  <c r="D26" i="404" s="1" a="1"/>
  <c r="D26" i="404" s="1"/>
  <c r="P36" i="404" a="1"/>
  <c r="P36" i="404" s="1"/>
  <c r="Z36" i="404"/>
  <c r="O36" i="404"/>
  <c r="M36" i="404" a="1"/>
  <c r="M36" i="404" s="1"/>
  <c r="C36" i="404" a="1"/>
  <c r="C36" i="404" s="1"/>
  <c r="J36" i="404"/>
  <c r="N36" i="404" a="1"/>
  <c r="N36" i="404" s="1"/>
  <c r="I36" i="404"/>
  <c r="N20" i="404" a="1"/>
  <c r="N20" i="404" s="1"/>
  <c r="L20" i="404" a="1"/>
  <c r="L20" i="404" s="1"/>
  <c r="I20" i="404"/>
  <c r="Z20" i="404"/>
  <c r="L34" i="404" a="1"/>
  <c r="L34" i="404" s="1"/>
  <c r="L36" i="404" a="1"/>
  <c r="L36" i="404" s="1"/>
  <c r="P34" i="404" a="1"/>
  <c r="P34" i="404" s="1"/>
  <c r="C34" i="404" s="1" a="1"/>
  <c r="C34" i="404" s="1"/>
  <c r="Z34" i="404"/>
  <c r="O34" i="404"/>
  <c r="M34" i="404" a="1"/>
  <c r="M34" i="404" s="1"/>
  <c r="J34" i="404"/>
  <c r="N34" i="404" a="1"/>
  <c r="N34" i="404" s="1"/>
  <c r="I34" i="404"/>
  <c r="N19" i="404" a="1"/>
  <c r="N19" i="404" s="1"/>
  <c r="L19" i="404" a="1"/>
  <c r="L19" i="404" s="1"/>
  <c r="I19" i="404"/>
  <c r="I21" i="404"/>
  <c r="L21" i="404" a="1"/>
  <c r="L21" i="404" s="1"/>
  <c r="N21" i="404" a="1"/>
  <c r="N21" i="404" s="1"/>
  <c r="I22" i="404"/>
  <c r="L22" i="404" a="1"/>
  <c r="L22" i="404" s="1"/>
  <c r="N22" i="404" a="1"/>
  <c r="N22" i="404" s="1"/>
  <c r="I23" i="404"/>
  <c r="L23" i="404" a="1"/>
  <c r="L23" i="404" s="1"/>
  <c r="N23" i="404" a="1"/>
  <c r="N23" i="404" s="1"/>
  <c r="I24" i="404"/>
  <c r="L24" i="404" a="1"/>
  <c r="L24" i="404" s="1"/>
  <c r="N24" i="404" a="1"/>
  <c r="N24" i="404" s="1"/>
  <c r="I25" i="404"/>
  <c r="L25" i="404" a="1"/>
  <c r="L25" i="404" s="1"/>
  <c r="N25" i="404" a="1"/>
  <c r="N25" i="404" s="1"/>
  <c r="I26" i="404"/>
  <c r="L26" i="404" a="1"/>
  <c r="L26" i="404" s="1"/>
  <c r="N26" i="404" a="1"/>
  <c r="N26" i="404" s="1"/>
  <c r="I27" i="404"/>
  <c r="L27" i="404" a="1"/>
  <c r="L27" i="404" s="1"/>
  <c r="Z28" i="404"/>
  <c r="O28" i="404"/>
  <c r="M28" i="404" a="1"/>
  <c r="M28" i="404" s="1"/>
  <c r="Z32" i="404"/>
  <c r="O32" i="404"/>
  <c r="M32" i="404" a="1"/>
  <c r="M32" i="404" s="1"/>
  <c r="C32" i="404" a="1"/>
  <c r="C32" i="404" s="1"/>
  <c r="L33" i="404" a="1"/>
  <c r="L33" i="404" s="1"/>
  <c r="L35" i="404" a="1"/>
  <c r="L35" i="404" s="1"/>
  <c r="Z27" i="404"/>
  <c r="Z31" i="404"/>
  <c r="O31" i="404"/>
  <c r="M31" i="404" a="1"/>
  <c r="M31" i="404" s="1"/>
  <c r="P33" i="404" a="1"/>
  <c r="P33" i="404" s="1"/>
  <c r="C33" i="404" s="1" a="1"/>
  <c r="C33" i="404" s="1"/>
  <c r="Z33" i="404"/>
  <c r="O33" i="404"/>
  <c r="M33" i="404" a="1"/>
  <c r="M33" i="404" s="1"/>
  <c r="P35" i="404" a="1"/>
  <c r="P35" i="404" s="1"/>
  <c r="C35" i="404" s="1" a="1"/>
  <c r="C35" i="404" s="1"/>
  <c r="Z35" i="404"/>
  <c r="O35" i="404"/>
  <c r="M35" i="404" a="1"/>
  <c r="M35" i="404" s="1"/>
  <c r="J17" i="384"/>
  <c r="Z11" i="384"/>
  <c r="I11" i="384"/>
  <c r="J11" i="384"/>
  <c r="M11" i="384" a="1"/>
  <c r="M11" i="384" s="1"/>
  <c r="O11" i="384"/>
  <c r="I12" i="384"/>
  <c r="I7" i="383"/>
  <c r="Z7" i="383"/>
  <c r="M7" i="383" a="1"/>
  <c r="M7" i="383" s="1"/>
  <c r="J7" i="383"/>
  <c r="O7" i="383"/>
  <c r="P8" i="383" a="1"/>
  <c r="P8" i="383" s="1"/>
  <c r="C8" i="383" s="1" a="1"/>
  <c r="C8" i="383" s="1"/>
  <c r="L10" i="383" a="1"/>
  <c r="L10" i="383" s="1"/>
  <c r="L7" i="383" a="1"/>
  <c r="L7" i="383" s="1"/>
  <c r="M10" i="383" a="1"/>
  <c r="M10" i="383" s="1"/>
  <c r="Z22" i="382"/>
  <c r="J20" i="382"/>
  <c r="M22" i="382" a="1"/>
  <c r="M22" i="382" s="1"/>
  <c r="M20" i="382" a="1"/>
  <c r="M20" i="382" s="1"/>
  <c r="O22" i="382"/>
  <c r="Z16" i="382"/>
  <c r="L11" i="382" a="1"/>
  <c r="L11" i="382" s="1"/>
  <c r="N7" i="382" a="1"/>
  <c r="N7" i="382" s="1"/>
  <c r="Z21" i="381"/>
  <c r="J21" i="381"/>
  <c r="J13" i="381"/>
  <c r="Z13" i="381"/>
  <c r="M17" i="366" a="1"/>
  <c r="M17" i="366" s="1"/>
  <c r="N17" i="366" a="1"/>
  <c r="N17" i="366" s="1"/>
  <c r="N7" i="366" a="1"/>
  <c r="N7" i="366" s="1"/>
  <c r="Z7" i="366"/>
  <c r="L8" i="366" a="1"/>
  <c r="L8" i="366" s="1"/>
  <c r="M7" i="366" a="1"/>
  <c r="M7" i="366" s="1"/>
  <c r="M8" i="366" a="1"/>
  <c r="M8" i="366" s="1"/>
  <c r="I8" i="366"/>
  <c r="I20" i="389"/>
  <c r="M19" i="389" a="1"/>
  <c r="M19" i="389" s="1"/>
  <c r="J20" i="389"/>
  <c r="N22" i="389" a="1"/>
  <c r="N22" i="389" s="1"/>
  <c r="O20" i="389"/>
  <c r="M20" i="389" a="1"/>
  <c r="M20" i="389" s="1"/>
  <c r="Z20" i="389"/>
  <c r="I22" i="389"/>
  <c r="O22" i="389"/>
  <c r="J14" i="389"/>
  <c r="L7" i="389" a="1"/>
  <c r="L7" i="389" s="1"/>
  <c r="J7" i="389"/>
  <c r="Z7" i="389"/>
  <c r="N7" i="389" a="1"/>
  <c r="N7" i="389" s="1"/>
  <c r="I7" i="389"/>
  <c r="M8" i="389" a="1"/>
  <c r="M8" i="389" s="1"/>
  <c r="M11" i="389" a="1"/>
  <c r="M11" i="389" s="1"/>
  <c r="J12" i="389"/>
  <c r="O10" i="389"/>
  <c r="O11" i="389"/>
  <c r="J8" i="389"/>
  <c r="I17" i="403"/>
  <c r="Z17" i="403"/>
  <c r="M17" i="403" a="1"/>
  <c r="M17" i="403" s="1"/>
  <c r="N17" i="403" a="1"/>
  <c r="N17" i="403" s="1"/>
  <c r="O19" i="403"/>
  <c r="M18" i="403" a="1"/>
  <c r="M18" i="403" s="1"/>
  <c r="Z18" i="403"/>
  <c r="J17" i="403"/>
  <c r="I18" i="403"/>
  <c r="N18" i="403" a="1"/>
  <c r="N18" i="403" s="1"/>
  <c r="M19" i="403" a="1"/>
  <c r="M19" i="403" s="1"/>
  <c r="Z19" i="403"/>
  <c r="J18" i="403"/>
  <c r="I19" i="403"/>
  <c r="I13" i="403"/>
  <c r="M13" i="403" a="1"/>
  <c r="M13" i="403" s="1"/>
  <c r="N13" i="403" a="1"/>
  <c r="N13" i="403" s="1"/>
  <c r="M14" i="403" a="1"/>
  <c r="M14" i="403" s="1"/>
  <c r="I15" i="403"/>
  <c r="O15" i="403"/>
  <c r="J13" i="403"/>
  <c r="Z13" i="403"/>
  <c r="Z14" i="403"/>
  <c r="M15" i="403" a="1"/>
  <c r="M15" i="403" s="1"/>
  <c r="I14" i="403"/>
  <c r="N14" i="403" a="1"/>
  <c r="N14" i="403" s="1"/>
  <c r="J14" i="403"/>
  <c r="L9" i="403" a="1"/>
  <c r="L9" i="403" s="1"/>
  <c r="P11" i="403" a="1"/>
  <c r="P11" i="403" s="1"/>
  <c r="M9" i="403" a="1"/>
  <c r="M9" i="403" s="1"/>
  <c r="J9" i="403"/>
  <c r="I11" i="403"/>
  <c r="S11" i="403" a="1"/>
  <c r="S11" i="403" s="1"/>
  <c r="P23" i="403" a="1"/>
  <c r="P23" i="403" s="1"/>
  <c r="C23" i="403" s="1" a="1"/>
  <c r="C23" i="403" s="1"/>
  <c r="D23" i="403" s="1" a="1"/>
  <c r="D23" i="403" s="1"/>
  <c r="K23" i="403" s="1" a="1"/>
  <c r="K23" i="403" s="1"/>
  <c r="L23" i="403" s="1" a="1"/>
  <c r="L23" i="403" s="1"/>
  <c r="P10" i="403" a="1"/>
  <c r="P10" i="403" s="1"/>
  <c r="J11" i="403"/>
  <c r="S19" i="403" a="1"/>
  <c r="S19" i="403" s="1"/>
  <c r="N11" i="403" a="1"/>
  <c r="N11" i="403" s="1"/>
  <c r="S15" i="403" a="1"/>
  <c r="S15" i="403" s="1"/>
  <c r="S31" i="403" a="1"/>
  <c r="S31" i="403" s="1"/>
  <c r="I8" i="403"/>
  <c r="P9" i="403" a="1"/>
  <c r="P9" i="403" s="1"/>
  <c r="C9" i="403" s="1" a="1"/>
  <c r="C9" i="403" s="1"/>
  <c r="D9" i="403" s="1" a="1"/>
  <c r="D9" i="403" s="1"/>
  <c r="P21" i="403" a="1"/>
  <c r="P21" i="403" s="1"/>
  <c r="C21" i="403" s="1" a="1"/>
  <c r="C21" i="403" s="1"/>
  <c r="D21" i="403" s="1" a="1"/>
  <c r="D21" i="403" s="1"/>
  <c r="J8" i="403"/>
  <c r="N8" i="403" a="1"/>
  <c r="N8" i="403" s="1"/>
  <c r="S8" i="403" a="1"/>
  <c r="S8" i="403" s="1"/>
  <c r="C10" i="403" a="1"/>
  <c r="C10" i="403" s="1"/>
  <c r="D10" i="403" s="1" a="1"/>
  <c r="D10" i="403" s="1"/>
  <c r="M10" i="403" a="1"/>
  <c r="M10" i="403" s="1"/>
  <c r="L11" i="403" a="1"/>
  <c r="L11" i="403" s="1"/>
  <c r="O11" i="403"/>
  <c r="Z11" i="403"/>
  <c r="S12" i="403" a="1"/>
  <c r="S12" i="403" s="1"/>
  <c r="P14" i="403" a="1"/>
  <c r="P14" i="403" s="1"/>
  <c r="C14" i="403" s="1" a="1"/>
  <c r="C14" i="403" s="1"/>
  <c r="D14" i="403" s="1" a="1"/>
  <c r="D14" i="403" s="1"/>
  <c r="S16" i="403" a="1"/>
  <c r="S16" i="403" s="1"/>
  <c r="P18" i="403" a="1"/>
  <c r="P18" i="403" s="1"/>
  <c r="C18" i="403" s="1" a="1"/>
  <c r="C18" i="403" s="1"/>
  <c r="D18" i="403" s="1" a="1"/>
  <c r="D18" i="403" s="1"/>
  <c r="S20" i="403" a="1"/>
  <c r="S20" i="403" s="1"/>
  <c r="P22" i="403" a="1"/>
  <c r="P22" i="403" s="1"/>
  <c r="C22" i="403" s="1" a="1"/>
  <c r="C22" i="403" s="1"/>
  <c r="D22" i="403" s="1" a="1"/>
  <c r="D22" i="403" s="1"/>
  <c r="S23" i="403" a="1"/>
  <c r="S23" i="403" s="1"/>
  <c r="P27" i="403" a="1"/>
  <c r="P27" i="403" s="1"/>
  <c r="C27" i="403" s="1" a="1"/>
  <c r="C27" i="403" s="1"/>
  <c r="D27" i="403" s="1" a="1"/>
  <c r="D27" i="403" s="1"/>
  <c r="W27" i="403" s="1" a="1"/>
  <c r="W27" i="403" s="1"/>
  <c r="P34" i="403" a="1"/>
  <c r="P34" i="403" s="1"/>
  <c r="C34" i="403" s="1" a="1"/>
  <c r="C34" i="403" s="1"/>
  <c r="D34" i="403" s="1" a="1"/>
  <c r="D34" i="403" s="1"/>
  <c r="S35" i="403" a="1"/>
  <c r="S35" i="403" s="1"/>
  <c r="P13" i="403" a="1"/>
  <c r="P13" i="403" s="1"/>
  <c r="C13" i="403" s="1" a="1"/>
  <c r="C13" i="403" s="1"/>
  <c r="D13" i="403" s="1" a="1"/>
  <c r="D13" i="403" s="1"/>
  <c r="P17" i="403" a="1"/>
  <c r="P17" i="403" s="1"/>
  <c r="C17" i="403" s="1" a="1"/>
  <c r="C17" i="403" s="1"/>
  <c r="D17" i="403" s="1" a="1"/>
  <c r="D17" i="403" s="1"/>
  <c r="P26" i="403" a="1"/>
  <c r="P26" i="403" s="1"/>
  <c r="C26" i="403" s="1" a="1"/>
  <c r="C26" i="403" s="1"/>
  <c r="D26" i="403" s="1" a="1"/>
  <c r="D26" i="403" s="1"/>
  <c r="L8" i="403" a="1"/>
  <c r="L8" i="403" s="1"/>
  <c r="O8" i="403"/>
  <c r="Z8" i="403"/>
  <c r="S9" i="403" a="1"/>
  <c r="S9" i="403" s="1"/>
  <c r="C11" i="403" a="1"/>
  <c r="C11" i="403" s="1"/>
  <c r="D11" i="403" s="1" a="1"/>
  <c r="D11" i="403" s="1"/>
  <c r="M11" i="403" a="1"/>
  <c r="M11" i="403" s="1"/>
  <c r="S13" i="403" a="1"/>
  <c r="S13" i="403" s="1"/>
  <c r="P15" i="403" a="1"/>
  <c r="P15" i="403" s="1"/>
  <c r="C15" i="403" s="1" a="1"/>
  <c r="C15" i="403" s="1"/>
  <c r="D15" i="403" s="1" a="1"/>
  <c r="D15" i="403" s="1"/>
  <c r="S17" i="403" a="1"/>
  <c r="S17" i="403" s="1"/>
  <c r="P19" i="403" a="1"/>
  <c r="P19" i="403" s="1"/>
  <c r="C19" i="403" s="1" a="1"/>
  <c r="C19" i="403" s="1"/>
  <c r="D19" i="403" s="1" a="1"/>
  <c r="D19" i="403" s="1"/>
  <c r="S21" i="403" a="1"/>
  <c r="S21" i="403" s="1"/>
  <c r="S25" i="403" a="1"/>
  <c r="S25" i="403" s="1"/>
  <c r="P30" i="403" a="1"/>
  <c r="P30" i="403" s="1"/>
  <c r="C30" i="403" s="1" a="1"/>
  <c r="C30" i="403" s="1"/>
  <c r="D30" i="403" s="1" a="1"/>
  <c r="D30" i="403" s="1"/>
  <c r="P25" i="403" a="1"/>
  <c r="P25" i="403" s="1"/>
  <c r="C25" i="403" s="1" a="1"/>
  <c r="C25" i="403" s="1"/>
  <c r="D25" i="403" s="1" a="1"/>
  <c r="D25" i="403" s="1"/>
  <c r="S7" i="403" a="1"/>
  <c r="S7" i="403" s="1"/>
  <c r="M8" i="403" a="1"/>
  <c r="M8" i="403" s="1"/>
  <c r="P8" i="403" a="1"/>
  <c r="P8" i="403" s="1"/>
  <c r="C8" i="403" s="1" a="1"/>
  <c r="C8" i="403" s="1"/>
  <c r="S10" i="403" a="1"/>
  <c r="S10" i="403" s="1"/>
  <c r="P12" i="403" a="1"/>
  <c r="P12" i="403" s="1"/>
  <c r="C12" i="403" s="1" a="1"/>
  <c r="C12" i="403" s="1"/>
  <c r="D12" i="403" s="1" a="1"/>
  <c r="D12" i="403" s="1"/>
  <c r="S14" i="403" a="1"/>
  <c r="S14" i="403" s="1"/>
  <c r="P16" i="403" a="1"/>
  <c r="P16" i="403" s="1"/>
  <c r="C16" i="403" s="1" a="1"/>
  <c r="C16" i="403" s="1"/>
  <c r="D16" i="403" s="1" a="1"/>
  <c r="D16" i="403" s="1"/>
  <c r="S18" i="403" a="1"/>
  <c r="S18" i="403" s="1"/>
  <c r="P20" i="403" a="1"/>
  <c r="P20" i="403" s="1"/>
  <c r="C20" i="403" s="1" a="1"/>
  <c r="C20" i="403" s="1"/>
  <c r="D20" i="403" s="1" a="1"/>
  <c r="D20" i="403" s="1"/>
  <c r="S22" i="403" a="1"/>
  <c r="S22" i="403" s="1"/>
  <c r="S27" i="403" a="1"/>
  <c r="S27" i="403" s="1"/>
  <c r="M18" i="364" a="1"/>
  <c r="M18" i="364" s="1"/>
  <c r="L8" i="364" a="1"/>
  <c r="L8" i="364" s="1"/>
  <c r="L7" i="364" a="1"/>
  <c r="L7" i="364" s="1"/>
  <c r="J8" i="364"/>
  <c r="Y7" i="403" a="1"/>
  <c r="Y7" i="403" s="1"/>
  <c r="W7" i="403" a="1"/>
  <c r="W7" i="403" s="1"/>
  <c r="K7" i="403" a="1"/>
  <c r="K7" i="403" s="1"/>
  <c r="X7" i="403" a="1"/>
  <c r="X7" i="403" s="1"/>
  <c r="Z33" i="403"/>
  <c r="O33" i="403"/>
  <c r="M33" i="403" a="1"/>
  <c r="M33" i="403" s="1"/>
  <c r="P33" i="403" a="1"/>
  <c r="P33" i="403" s="1"/>
  <c r="C33" i="403" s="1" a="1"/>
  <c r="C33" i="403" s="1"/>
  <c r="I33" i="403"/>
  <c r="N33" i="403" a="1"/>
  <c r="N33" i="403" s="1"/>
  <c r="J33" i="403"/>
  <c r="Z32" i="403"/>
  <c r="O32" i="403"/>
  <c r="M32" i="403" a="1"/>
  <c r="M32" i="403" s="1"/>
  <c r="P32" i="403" a="1"/>
  <c r="P32" i="403" s="1"/>
  <c r="C32" i="403" s="1" a="1"/>
  <c r="C32" i="403" s="1"/>
  <c r="N32" i="403" a="1"/>
  <c r="N32" i="403" s="1"/>
  <c r="J32" i="403"/>
  <c r="Z28" i="403"/>
  <c r="O28" i="403"/>
  <c r="M28" i="403" a="1"/>
  <c r="M28" i="403" s="1"/>
  <c r="P28" i="403" a="1"/>
  <c r="P28" i="403" s="1"/>
  <c r="C28" i="403" s="1" a="1"/>
  <c r="C28" i="403" s="1"/>
  <c r="P35" i="403" a="1"/>
  <c r="P35" i="403" s="1"/>
  <c r="C35" i="403" s="1" a="1"/>
  <c r="C35" i="403" s="1"/>
  <c r="N28" i="403" a="1"/>
  <c r="N28" i="403" s="1"/>
  <c r="J28" i="403"/>
  <c r="Z30" i="403"/>
  <c r="O30" i="403"/>
  <c r="M30" i="403" a="1"/>
  <c r="M30" i="403" s="1"/>
  <c r="J30" i="403"/>
  <c r="N30" i="403" a="1"/>
  <c r="N30" i="403" s="1"/>
  <c r="I30" i="403"/>
  <c r="P31" i="403" a="1"/>
  <c r="P31" i="403" s="1"/>
  <c r="C31" i="403" s="1" a="1"/>
  <c r="C31" i="403" s="1"/>
  <c r="Z29" i="403"/>
  <c r="O29" i="403"/>
  <c r="M29" i="403" a="1"/>
  <c r="M29" i="403" s="1"/>
  <c r="P29" i="403" a="1"/>
  <c r="P29" i="403" s="1"/>
  <c r="C29" i="403" s="1" a="1"/>
  <c r="C29" i="403" s="1"/>
  <c r="I29" i="403"/>
  <c r="N29" i="403" a="1"/>
  <c r="N29" i="403" s="1"/>
  <c r="J29" i="403"/>
  <c r="Z34" i="403"/>
  <c r="O34" i="403"/>
  <c r="M34" i="403" a="1"/>
  <c r="M34" i="403" s="1"/>
  <c r="J34" i="403"/>
  <c r="N34" i="403" a="1"/>
  <c r="N34" i="403" s="1"/>
  <c r="I34" i="403"/>
  <c r="Z36" i="403"/>
  <c r="O36" i="403"/>
  <c r="M36" i="403" a="1"/>
  <c r="M36" i="403" s="1"/>
  <c r="S29" i="403" a="1"/>
  <c r="S29" i="403" s="1"/>
  <c r="S30" i="403" a="1"/>
  <c r="S30" i="403" s="1"/>
  <c r="S33" i="403" a="1"/>
  <c r="S33" i="403" s="1"/>
  <c r="J36" i="403"/>
  <c r="N36" i="403" a="1"/>
  <c r="N36" i="403" s="1"/>
  <c r="S36" i="403" a="1"/>
  <c r="S36" i="403" s="1"/>
  <c r="S32" i="403" a="1"/>
  <c r="S32" i="403" s="1"/>
  <c r="S28" i="403" a="1"/>
  <c r="S28" i="403" s="1"/>
  <c r="P24" i="403" a="1"/>
  <c r="P24" i="403" s="1"/>
  <c r="C24" i="403" s="1" a="1"/>
  <c r="C24" i="403" s="1"/>
  <c r="S24" i="403" a="1"/>
  <c r="S24" i="403" s="1"/>
  <c r="S26" i="403" a="1"/>
  <c r="S26" i="403" s="1"/>
  <c r="P36" i="403" a="1"/>
  <c r="P36" i="403" s="1"/>
  <c r="C36" i="403" s="1" a="1"/>
  <c r="C36" i="403" s="1"/>
  <c r="Z27" i="403"/>
  <c r="Z31" i="403"/>
  <c r="O31" i="403"/>
  <c r="M31" i="403" a="1"/>
  <c r="M31" i="403" s="1"/>
  <c r="Z35" i="403"/>
  <c r="O35" i="403"/>
  <c r="M35" i="403" a="1"/>
  <c r="M35" i="403" s="1"/>
  <c r="Z19" i="331"/>
  <c r="J19" i="331"/>
  <c r="M19" i="331" a="1"/>
  <c r="M19" i="331" s="1"/>
  <c r="J21" i="335"/>
  <c r="I21" i="335"/>
  <c r="N21" i="335" a="1"/>
  <c r="N21" i="335" s="1"/>
  <c r="Z21" i="335"/>
  <c r="M21" i="335" a="1"/>
  <c r="M21" i="335" s="1"/>
  <c r="I9" i="335"/>
  <c r="L9" i="335" a="1"/>
  <c r="L9" i="335" s="1"/>
  <c r="L10" i="335" a="1"/>
  <c r="L10" i="335" s="1"/>
  <c r="N9" i="335" a="1"/>
  <c r="N9" i="335" s="1"/>
  <c r="J17" i="341"/>
  <c r="M20" i="341" a="1"/>
  <c r="M20" i="341" s="1"/>
  <c r="J20" i="341"/>
  <c r="Z20" i="341"/>
  <c r="O20" i="341"/>
  <c r="J10" i="341"/>
  <c r="N19" i="339" a="1"/>
  <c r="N19" i="339" s="1"/>
  <c r="N10" i="339" a="1"/>
  <c r="N10" i="339" s="1"/>
  <c r="I22" i="402"/>
  <c r="N19" i="402" a="1"/>
  <c r="N19" i="402" s="1"/>
  <c r="J22" i="402"/>
  <c r="J18" i="402"/>
  <c r="Z18" i="402"/>
  <c r="M20" i="402" a="1"/>
  <c r="M20" i="402" s="1"/>
  <c r="Z20" i="402"/>
  <c r="M18" i="402" a="1"/>
  <c r="M18" i="402" s="1"/>
  <c r="N20" i="402" a="1"/>
  <c r="N20" i="402" s="1"/>
  <c r="J20" i="402"/>
  <c r="O18" i="402"/>
  <c r="I19" i="402"/>
  <c r="I20" i="402"/>
  <c r="M22" i="402" a="1"/>
  <c r="M22" i="402" s="1"/>
  <c r="M17" i="402" a="1"/>
  <c r="M17" i="402" s="1"/>
  <c r="Z17" i="402"/>
  <c r="J19" i="402"/>
  <c r="O19" i="402"/>
  <c r="M21" i="402" a="1"/>
  <c r="M21" i="402" s="1"/>
  <c r="Z21" i="402"/>
  <c r="I17" i="402"/>
  <c r="N17" i="402" a="1"/>
  <c r="N17" i="402" s="1"/>
  <c r="I21" i="402"/>
  <c r="N21" i="402" a="1"/>
  <c r="N21" i="402" s="1"/>
  <c r="J17" i="402"/>
  <c r="I18" i="402"/>
  <c r="M19" i="402" a="1"/>
  <c r="M19" i="402" s="1"/>
  <c r="J21" i="402"/>
  <c r="N22" i="402" a="1"/>
  <c r="N22" i="402" s="1"/>
  <c r="O16" i="402"/>
  <c r="M16" i="402" a="1"/>
  <c r="M16" i="402" s="1"/>
  <c r="M10" i="402" a="1"/>
  <c r="M10" i="402" s="1"/>
  <c r="N15" i="402" a="1"/>
  <c r="N15" i="402" s="1"/>
  <c r="P8" i="402" a="1"/>
  <c r="P8" i="402" s="1"/>
  <c r="C8" i="402" s="1" a="1"/>
  <c r="C8" i="402" s="1"/>
  <c r="D8" i="402" s="1" a="1"/>
  <c r="D8" i="402" s="1"/>
  <c r="J7" i="402"/>
  <c r="P11" i="402" a="1"/>
  <c r="P11" i="402" s="1"/>
  <c r="C11" i="402" s="1" a="1"/>
  <c r="C11" i="402" s="1"/>
  <c r="D11" i="402" s="1" a="1"/>
  <c r="D11" i="402" s="1"/>
  <c r="K11" i="402" s="1" a="1"/>
  <c r="K11" i="402" s="1"/>
  <c r="L11" i="402" s="1" a="1"/>
  <c r="L11" i="402" s="1"/>
  <c r="L7" i="402" a="1"/>
  <c r="L7" i="402" s="1"/>
  <c r="Z7" i="402"/>
  <c r="I8" i="402"/>
  <c r="N8" i="402" a="1"/>
  <c r="N8" i="402" s="1"/>
  <c r="S8" i="402" a="1"/>
  <c r="S8" i="402" s="1"/>
  <c r="N9" i="402" a="1"/>
  <c r="N9" i="402" s="1"/>
  <c r="M11" i="402" a="1"/>
  <c r="M11" i="402" s="1"/>
  <c r="Z11" i="402"/>
  <c r="M12" i="402" a="1"/>
  <c r="M12" i="402" s="1"/>
  <c r="Z12" i="402"/>
  <c r="J14" i="402"/>
  <c r="Z14" i="402"/>
  <c r="M8" i="402" a="1"/>
  <c r="M8" i="402" s="1"/>
  <c r="J12" i="402"/>
  <c r="N7" i="402" a="1"/>
  <c r="N7" i="402" s="1"/>
  <c r="J8" i="402"/>
  <c r="O8" i="402"/>
  <c r="Z8" i="402"/>
  <c r="N11" i="402" a="1"/>
  <c r="N11" i="402" s="1"/>
  <c r="N12" i="402" a="1"/>
  <c r="N12" i="402" s="1"/>
  <c r="M14" i="402" a="1"/>
  <c r="M14" i="402" s="1"/>
  <c r="I7" i="402"/>
  <c r="L8" i="402" a="1"/>
  <c r="L8" i="402" s="1"/>
  <c r="I11" i="402"/>
  <c r="O11" i="402"/>
  <c r="I12" i="402"/>
  <c r="O14" i="402"/>
  <c r="I15" i="402"/>
  <c r="P25" i="402" a="1"/>
  <c r="P25" i="402" s="1"/>
  <c r="C25" i="402" s="1" a="1"/>
  <c r="C25" i="402" s="1"/>
  <c r="D25" i="402" s="1" a="1"/>
  <c r="D25" i="402" s="1"/>
  <c r="J9" i="402"/>
  <c r="O9" i="402"/>
  <c r="S9" i="402" a="1"/>
  <c r="S9" i="402" s="1"/>
  <c r="I10" i="402"/>
  <c r="N10" i="402" a="1"/>
  <c r="N10" i="402" s="1"/>
  <c r="S10" i="402" a="1"/>
  <c r="S10" i="402" s="1"/>
  <c r="P12" i="402" a="1"/>
  <c r="P12" i="402" s="1"/>
  <c r="C12" i="402" s="1" a="1"/>
  <c r="C12" i="402" s="1"/>
  <c r="D12" i="402" s="1" a="1"/>
  <c r="D12" i="402" s="1"/>
  <c r="M13" i="402" a="1"/>
  <c r="M13" i="402" s="1"/>
  <c r="Z13" i="402"/>
  <c r="J15" i="402"/>
  <c r="O15" i="402"/>
  <c r="S27" i="402" a="1"/>
  <c r="S27" i="402" s="1"/>
  <c r="S7" i="402" a="1"/>
  <c r="S7" i="402" s="1"/>
  <c r="L9" i="402" a="1"/>
  <c r="L9" i="402" s="1"/>
  <c r="P9" i="402" a="1"/>
  <c r="P9" i="402" s="1"/>
  <c r="J10" i="402"/>
  <c r="O10" i="402"/>
  <c r="S11" i="402" a="1"/>
  <c r="S11" i="402" s="1"/>
  <c r="I13" i="402"/>
  <c r="N13" i="402" a="1"/>
  <c r="N13" i="402" s="1"/>
  <c r="M7" i="402" a="1"/>
  <c r="M7" i="402" s="1"/>
  <c r="P7" i="402" a="1"/>
  <c r="P7" i="402" s="1"/>
  <c r="C7" i="402" s="1" a="1"/>
  <c r="C7" i="402" s="1"/>
  <c r="D7" i="402" s="1" a="1"/>
  <c r="D7" i="402" s="1"/>
  <c r="X7" i="402" s="1" a="1"/>
  <c r="X7" i="402" s="1"/>
  <c r="C9" i="402" a="1"/>
  <c r="C9" i="402" s="1"/>
  <c r="M9" i="402" a="1"/>
  <c r="M9" i="402" s="1"/>
  <c r="L10" i="402" a="1"/>
  <c r="L10" i="402" s="1"/>
  <c r="P10" i="402" a="1"/>
  <c r="P10" i="402" s="1"/>
  <c r="C10" i="402" s="1" a="1"/>
  <c r="C10" i="402" s="1"/>
  <c r="D10" i="402" s="1" a="1"/>
  <c r="D10" i="402" s="1"/>
  <c r="J13" i="402"/>
  <c r="I14" i="402"/>
  <c r="M15" i="402" a="1"/>
  <c r="M15" i="402" s="1"/>
  <c r="S12" i="402" a="1"/>
  <c r="S12" i="402" s="1"/>
  <c r="P13" i="402" a="1"/>
  <c r="P13" i="402" s="1"/>
  <c r="C13" i="402" s="1" a="1"/>
  <c r="C13" i="402" s="1"/>
  <c r="S13" i="402" a="1"/>
  <c r="S13" i="402" s="1"/>
  <c r="P14" i="402" a="1"/>
  <c r="P14" i="402" s="1"/>
  <c r="C14" i="402" s="1" a="1"/>
  <c r="C14" i="402" s="1"/>
  <c r="S14" i="402" a="1"/>
  <c r="S14" i="402" s="1"/>
  <c r="P15" i="402" a="1"/>
  <c r="P15" i="402" s="1"/>
  <c r="C15" i="402" s="1" a="1"/>
  <c r="C15" i="402" s="1"/>
  <c r="S15" i="402" a="1"/>
  <c r="S15" i="402" s="1"/>
  <c r="P16" i="402" a="1"/>
  <c r="P16" i="402" s="1"/>
  <c r="C16" i="402" s="1" a="1"/>
  <c r="C16" i="402" s="1"/>
  <c r="S16" i="402" a="1"/>
  <c r="S16" i="402" s="1"/>
  <c r="P18" i="402" a="1"/>
  <c r="P18" i="402" s="1"/>
  <c r="C18" i="402" s="1" a="1"/>
  <c r="C18" i="402" s="1"/>
  <c r="S18" i="402" a="1"/>
  <c r="S18" i="402" s="1"/>
  <c r="P20" i="402" a="1"/>
  <c r="P20" i="402" s="1"/>
  <c r="C20" i="402" s="1" a="1"/>
  <c r="C20" i="402" s="1"/>
  <c r="S20" i="402" a="1"/>
  <c r="S20" i="402" s="1"/>
  <c r="P22" i="402" a="1"/>
  <c r="P22" i="402" s="1"/>
  <c r="C22" i="402" s="1" a="1"/>
  <c r="C22" i="402" s="1"/>
  <c r="S22" i="402" a="1"/>
  <c r="S22" i="402" s="1"/>
  <c r="S25" i="402" a="1"/>
  <c r="S25" i="402" s="1"/>
  <c r="P27" i="402" a="1"/>
  <c r="P27" i="402" s="1"/>
  <c r="C27" i="402" s="1" a="1"/>
  <c r="C27" i="402" s="1"/>
  <c r="S36" i="402" a="1"/>
  <c r="S36" i="402" s="1"/>
  <c r="S35" i="402" a="1"/>
  <c r="S35" i="402" s="1"/>
  <c r="S34" i="402" a="1"/>
  <c r="S34" i="402" s="1"/>
  <c r="S33" i="402" a="1"/>
  <c r="S33" i="402" s="1"/>
  <c r="S32" i="402" a="1"/>
  <c r="S32" i="402" s="1"/>
  <c r="S31" i="402" a="1"/>
  <c r="S31" i="402" s="1"/>
  <c r="S30" i="402" a="1"/>
  <c r="S30" i="402" s="1"/>
  <c r="S29" i="402" a="1"/>
  <c r="S29" i="402" s="1"/>
  <c r="S28" i="402" a="1"/>
  <c r="S28" i="402" s="1"/>
  <c r="S26" i="402" a="1"/>
  <c r="S26" i="402" s="1"/>
  <c r="S24" i="402" a="1"/>
  <c r="S24" i="402" s="1"/>
  <c r="P36" i="402" a="1"/>
  <c r="P36" i="402" s="1"/>
  <c r="C36" i="402" s="1" a="1"/>
  <c r="C36" i="402" s="1"/>
  <c r="P35" i="402" a="1"/>
  <c r="P35" i="402" s="1"/>
  <c r="C35" i="402" s="1" a="1"/>
  <c r="C35" i="402" s="1"/>
  <c r="P34" i="402" a="1"/>
  <c r="P34" i="402" s="1"/>
  <c r="C34" i="402" s="1" a="1"/>
  <c r="C34" i="402" s="1"/>
  <c r="P33" i="402" a="1"/>
  <c r="P33" i="402" s="1"/>
  <c r="C33" i="402" s="1" a="1"/>
  <c r="C33" i="402" s="1"/>
  <c r="P32" i="402" a="1"/>
  <c r="P32" i="402" s="1"/>
  <c r="C32" i="402" s="1" a="1"/>
  <c r="C32" i="402" s="1"/>
  <c r="P31" i="402" a="1"/>
  <c r="P31" i="402" s="1"/>
  <c r="C31" i="402" s="1" a="1"/>
  <c r="C31" i="402" s="1"/>
  <c r="P30" i="402" a="1"/>
  <c r="P30" i="402" s="1"/>
  <c r="C30" i="402" s="1" a="1"/>
  <c r="C30" i="402" s="1"/>
  <c r="P29" i="402" a="1"/>
  <c r="P29" i="402" s="1"/>
  <c r="C29" i="402" s="1" a="1"/>
  <c r="C29" i="402" s="1"/>
  <c r="P28" i="402" a="1"/>
  <c r="P28" i="402" s="1"/>
  <c r="C28" i="402" s="1" a="1"/>
  <c r="C28" i="402" s="1"/>
  <c r="P26" i="402" a="1"/>
  <c r="P26" i="402" s="1"/>
  <c r="C26" i="402" s="1" a="1"/>
  <c r="C26" i="402" s="1"/>
  <c r="P24" i="402" a="1"/>
  <c r="P24" i="402" s="1"/>
  <c r="C24" i="402" s="1" a="1"/>
  <c r="C24" i="402" s="1"/>
  <c r="P17" i="402" a="1"/>
  <c r="P17" i="402" s="1"/>
  <c r="C17" i="402" s="1" a="1"/>
  <c r="C17" i="402" s="1"/>
  <c r="S17" i="402" a="1"/>
  <c r="S17" i="402" s="1"/>
  <c r="P19" i="402" a="1"/>
  <c r="P19" i="402" s="1"/>
  <c r="C19" i="402" s="1" a="1"/>
  <c r="C19" i="402" s="1"/>
  <c r="S19" i="402" a="1"/>
  <c r="S19" i="402" s="1"/>
  <c r="P21" i="402" a="1"/>
  <c r="P21" i="402" s="1"/>
  <c r="C21" i="402" s="1" a="1"/>
  <c r="C21" i="402" s="1"/>
  <c r="S21" i="402" a="1"/>
  <c r="S21" i="402" s="1"/>
  <c r="P23" i="402" a="1"/>
  <c r="P23" i="402" s="1"/>
  <c r="C23" i="402" s="1" a="1"/>
  <c r="C23" i="402" s="1"/>
  <c r="M36" i="402" a="1"/>
  <c r="M36" i="402" s="1"/>
  <c r="O36" i="402"/>
  <c r="J17" i="401"/>
  <c r="I18" i="401"/>
  <c r="O17" i="401"/>
  <c r="J18" i="401"/>
  <c r="N18" i="401" a="1"/>
  <c r="N18" i="401" s="1"/>
  <c r="O18" i="401"/>
  <c r="M17" i="401" a="1"/>
  <c r="M17" i="401" s="1"/>
  <c r="Z17" i="401"/>
  <c r="I17" i="401"/>
  <c r="M18" i="401" a="1"/>
  <c r="M18" i="401" s="1"/>
  <c r="M15" i="401" a="1"/>
  <c r="M15" i="401" s="1"/>
  <c r="J14" i="401"/>
  <c r="M13" i="401" a="1"/>
  <c r="M13" i="401" s="1"/>
  <c r="Z13" i="401"/>
  <c r="M14" i="401" a="1"/>
  <c r="M14" i="401" s="1"/>
  <c r="Z14" i="401"/>
  <c r="P13" i="401" a="1"/>
  <c r="P13" i="401" s="1"/>
  <c r="C13" i="401" s="1" a="1"/>
  <c r="C13" i="401" s="1"/>
  <c r="D13" i="401" s="1" a="1"/>
  <c r="D13" i="401" s="1"/>
  <c r="X13" i="401" s="1" a="1"/>
  <c r="X13" i="401" s="1"/>
  <c r="I13" i="401"/>
  <c r="N13" i="401" a="1"/>
  <c r="N13" i="401" s="1"/>
  <c r="N14" i="401" a="1"/>
  <c r="N14" i="401" s="1"/>
  <c r="J13" i="401"/>
  <c r="I14" i="401"/>
  <c r="S7" i="401" a="1"/>
  <c r="S7" i="401" s="1"/>
  <c r="I7" i="401"/>
  <c r="P8" i="401" a="1"/>
  <c r="P8" i="401" s="1"/>
  <c r="P10" i="401" a="1"/>
  <c r="P10" i="401" s="1"/>
  <c r="C10" i="401" s="1" a="1"/>
  <c r="C10" i="401" s="1"/>
  <c r="D10" i="401" s="1" a="1"/>
  <c r="D10" i="401" s="1"/>
  <c r="S26" i="401" a="1"/>
  <c r="S26" i="401" s="1"/>
  <c r="M7" i="401" a="1"/>
  <c r="M7" i="401" s="1"/>
  <c r="N7" i="401" a="1"/>
  <c r="N7" i="401" s="1"/>
  <c r="C8" i="401" a="1"/>
  <c r="C8" i="401" s="1"/>
  <c r="D8" i="401" s="1" a="1"/>
  <c r="D8" i="401" s="1"/>
  <c r="Y8" i="401" s="1" a="1"/>
  <c r="Y8" i="401" s="1"/>
  <c r="J7" i="401"/>
  <c r="O7" i="401"/>
  <c r="Z7" i="401"/>
  <c r="I8" i="401"/>
  <c r="N8" i="401" a="1"/>
  <c r="N8" i="401" s="1"/>
  <c r="S8" i="401" a="1"/>
  <c r="S8" i="401" s="1"/>
  <c r="I9" i="401"/>
  <c r="N9" i="401" a="1"/>
  <c r="N9" i="401" s="1"/>
  <c r="S9" i="401" a="1"/>
  <c r="S9" i="401" s="1"/>
  <c r="I10" i="401"/>
  <c r="N10" i="401" a="1"/>
  <c r="N10" i="401" s="1"/>
  <c r="S10" i="401" a="1"/>
  <c r="S10" i="401" s="1"/>
  <c r="S11" i="401" a="1"/>
  <c r="S11" i="401" s="1"/>
  <c r="S12" i="401" a="1"/>
  <c r="S12" i="401" s="1"/>
  <c r="M9" i="401" a="1"/>
  <c r="M9" i="401" s="1"/>
  <c r="M10" i="401" a="1"/>
  <c r="M10" i="401" s="1"/>
  <c r="L7" i="401" a="1"/>
  <c r="L7" i="401" s="1"/>
  <c r="P7" i="401" a="1"/>
  <c r="P7" i="401" s="1"/>
  <c r="C7" i="401" s="1" a="1"/>
  <c r="C7" i="401" s="1"/>
  <c r="D7" i="401" s="1" a="1"/>
  <c r="D7" i="401" s="1"/>
  <c r="X7" i="401" s="1" a="1"/>
  <c r="X7" i="401" s="1"/>
  <c r="J8" i="401"/>
  <c r="O8" i="401"/>
  <c r="Z8" i="401"/>
  <c r="J9" i="401"/>
  <c r="O9" i="401"/>
  <c r="J10" i="401"/>
  <c r="O10" i="401"/>
  <c r="Z10" i="401"/>
  <c r="P15" i="401" a="1"/>
  <c r="P15" i="401" s="1"/>
  <c r="C15" i="401" s="1" a="1"/>
  <c r="C15" i="401" s="1"/>
  <c r="L8" i="401" a="1"/>
  <c r="L8" i="401" s="1"/>
  <c r="L9" i="401" a="1"/>
  <c r="L9" i="401" s="1"/>
  <c r="P9" i="401" a="1"/>
  <c r="P9" i="401" s="1"/>
  <c r="C9" i="401" s="1" a="1"/>
  <c r="C9" i="401" s="1"/>
  <c r="D9" i="401" s="1" a="1"/>
  <c r="D9" i="401" s="1"/>
  <c r="L10" i="401" a="1"/>
  <c r="L10" i="401" s="1"/>
  <c r="P11" i="401" a="1"/>
  <c r="P11" i="401" s="1"/>
  <c r="C11" i="401" s="1" a="1"/>
  <c r="C11" i="401" s="1"/>
  <c r="D11" i="401" s="1" a="1"/>
  <c r="D11" i="401" s="1"/>
  <c r="X11" i="401" s="1" a="1"/>
  <c r="X11" i="401" s="1"/>
  <c r="P12" i="401" a="1"/>
  <c r="P12" i="401" s="1"/>
  <c r="C12" i="401" s="1" a="1"/>
  <c r="C12" i="401" s="1"/>
  <c r="D12" i="401" s="1" a="1"/>
  <c r="D12" i="401" s="1"/>
  <c r="Y12" i="401" s="1" a="1"/>
  <c r="Y12" i="401" s="1"/>
  <c r="K7" i="401" a="1"/>
  <c r="K7" i="401" s="1"/>
  <c r="P16" i="401" a="1"/>
  <c r="P16" i="401" s="1"/>
  <c r="C16" i="401" s="1" a="1"/>
  <c r="C16" i="401" s="1"/>
  <c r="M16" i="401" a="1"/>
  <c r="M16" i="401" s="1"/>
  <c r="J16" i="401"/>
  <c r="Z16" i="401"/>
  <c r="O16" i="401"/>
  <c r="I16" i="401"/>
  <c r="X12" i="401" a="1"/>
  <c r="X12" i="401" s="1"/>
  <c r="P19" i="401" a="1"/>
  <c r="P19" i="401" s="1"/>
  <c r="C19" i="401" s="1" a="1"/>
  <c r="C19" i="401" s="1"/>
  <c r="Z21" i="401"/>
  <c r="P14" i="401" a="1"/>
  <c r="P14" i="401" s="1"/>
  <c r="C14" i="401" s="1" a="1"/>
  <c r="C14" i="401" s="1"/>
  <c r="J19" i="401"/>
  <c r="N19" i="401" a="1"/>
  <c r="N19" i="401" s="1"/>
  <c r="N21" i="401" a="1"/>
  <c r="N21" i="401" s="1"/>
  <c r="I21" i="401"/>
  <c r="P21" i="401" a="1"/>
  <c r="P21" i="401" s="1"/>
  <c r="C21" i="401" s="1" a="1"/>
  <c r="C21" i="401" s="1"/>
  <c r="D21" i="401" s="1" a="1"/>
  <c r="D21" i="401" s="1"/>
  <c r="Y21" i="401" s="1" a="1"/>
  <c r="Y21" i="401" s="1"/>
  <c r="J21" i="401"/>
  <c r="N15" i="401" a="1"/>
  <c r="N15" i="401" s="1"/>
  <c r="I19" i="401"/>
  <c r="M19" i="401" a="1"/>
  <c r="M19" i="401" s="1"/>
  <c r="S36" i="401" a="1"/>
  <c r="S36" i="401" s="1"/>
  <c r="S35" i="401" a="1"/>
  <c r="S35" i="401" s="1"/>
  <c r="S34" i="401" a="1"/>
  <c r="S34" i="401" s="1"/>
  <c r="S33" i="401" a="1"/>
  <c r="S33" i="401" s="1"/>
  <c r="S32" i="401" a="1"/>
  <c r="S32" i="401" s="1"/>
  <c r="S31" i="401" a="1"/>
  <c r="S31" i="401" s="1"/>
  <c r="S29" i="401" a="1"/>
  <c r="S29" i="401" s="1"/>
  <c r="S27" i="401" a="1"/>
  <c r="S27" i="401" s="1"/>
  <c r="S25" i="401" a="1"/>
  <c r="S25" i="401" s="1"/>
  <c r="S23" i="401" a="1"/>
  <c r="S23" i="401" s="1"/>
  <c r="S22" i="401" a="1"/>
  <c r="S22" i="401" s="1"/>
  <c r="S21" i="401" a="1"/>
  <c r="S21" i="401" s="1"/>
  <c r="S20" i="401" a="1"/>
  <c r="S20" i="401" s="1"/>
  <c r="S19" i="401" a="1"/>
  <c r="S19" i="401" s="1"/>
  <c r="S18" i="401" a="1"/>
  <c r="S18" i="401" s="1"/>
  <c r="S17" i="401" a="1"/>
  <c r="S17" i="401" s="1"/>
  <c r="S16" i="401" a="1"/>
  <c r="S16" i="401" s="1"/>
  <c r="S15" i="401" a="1"/>
  <c r="S15" i="401" s="1"/>
  <c r="S14" i="401" a="1"/>
  <c r="S14" i="401" s="1"/>
  <c r="S13" i="401" a="1"/>
  <c r="S13" i="401" s="1"/>
  <c r="P36" i="401" a="1"/>
  <c r="P36" i="401" s="1"/>
  <c r="C36" i="401" s="1" a="1"/>
  <c r="C36" i="401" s="1"/>
  <c r="P35" i="401" a="1"/>
  <c r="P35" i="401" s="1"/>
  <c r="C35" i="401" s="1" a="1"/>
  <c r="C35" i="401" s="1"/>
  <c r="P34" i="401" a="1"/>
  <c r="P34" i="401" s="1"/>
  <c r="C34" i="401" s="1" a="1"/>
  <c r="C34" i="401" s="1"/>
  <c r="P33" i="401" a="1"/>
  <c r="P33" i="401" s="1"/>
  <c r="C33" i="401" s="1" a="1"/>
  <c r="C33" i="401" s="1"/>
  <c r="P32" i="401" a="1"/>
  <c r="P32" i="401" s="1"/>
  <c r="C32" i="401" s="1" a="1"/>
  <c r="C32" i="401" s="1"/>
  <c r="P31" i="401" a="1"/>
  <c r="P31" i="401" s="1"/>
  <c r="C31" i="401" s="1" a="1"/>
  <c r="C31" i="401" s="1"/>
  <c r="P29" i="401" a="1"/>
  <c r="P29" i="401" s="1"/>
  <c r="C29" i="401" s="1" a="1"/>
  <c r="C29" i="401" s="1"/>
  <c r="P27" i="401" a="1"/>
  <c r="P27" i="401" s="1"/>
  <c r="C27" i="401" s="1" a="1"/>
  <c r="C27" i="401" s="1"/>
  <c r="P25" i="401" a="1"/>
  <c r="P25" i="401" s="1"/>
  <c r="C25" i="401" s="1" a="1"/>
  <c r="C25" i="401" s="1"/>
  <c r="P23" i="401" a="1"/>
  <c r="P23" i="401" s="1"/>
  <c r="C23" i="401" s="1" a="1"/>
  <c r="C23" i="401" s="1"/>
  <c r="P30" i="401" a="1"/>
  <c r="P30" i="401" s="1"/>
  <c r="C30" i="401" s="1" a="1"/>
  <c r="C30" i="401" s="1"/>
  <c r="P28" i="401" a="1"/>
  <c r="P28" i="401" s="1"/>
  <c r="C28" i="401" s="1" a="1"/>
  <c r="C28" i="401" s="1"/>
  <c r="P26" i="401" a="1"/>
  <c r="P26" i="401" s="1"/>
  <c r="C26" i="401" s="1" a="1"/>
  <c r="C26" i="401" s="1"/>
  <c r="P24" i="401" a="1"/>
  <c r="P24" i="401" s="1"/>
  <c r="C24" i="401" s="1" a="1"/>
  <c r="C24" i="401" s="1"/>
  <c r="I15" i="401"/>
  <c r="O15" i="401"/>
  <c r="Z15" i="401"/>
  <c r="P17" i="401" a="1"/>
  <c r="P17" i="401" s="1"/>
  <c r="C17" i="401" s="1" a="1"/>
  <c r="C17" i="401" s="1"/>
  <c r="O19" i="401"/>
  <c r="O21" i="401"/>
  <c r="S24" i="401" a="1"/>
  <c r="S24" i="401" s="1"/>
  <c r="S28" i="401" a="1"/>
  <c r="S28" i="401" s="1"/>
  <c r="P18" i="401" a="1"/>
  <c r="P18" i="401" s="1"/>
  <c r="C18" i="401" s="1" a="1"/>
  <c r="C18" i="401" s="1"/>
  <c r="N20" i="401" a="1"/>
  <c r="N20" i="401" s="1"/>
  <c r="I20" i="401"/>
  <c r="P20" i="401" a="1"/>
  <c r="P20" i="401" s="1"/>
  <c r="C20" i="401" s="1" a="1"/>
  <c r="C20" i="401" s="1"/>
  <c r="N22" i="401" a="1"/>
  <c r="N22" i="401" s="1"/>
  <c r="I22" i="401"/>
  <c r="P22" i="401" a="1"/>
  <c r="P22" i="401" s="1"/>
  <c r="C22" i="401" s="1" a="1"/>
  <c r="C22" i="401" s="1"/>
  <c r="M36" i="401" a="1"/>
  <c r="M36" i="401" s="1"/>
  <c r="O36" i="401"/>
  <c r="I20" i="372"/>
  <c r="M17" i="372" a="1"/>
  <c r="M17" i="372" s="1"/>
  <c r="M13" i="372" a="1"/>
  <c r="M13" i="372" s="1"/>
  <c r="M12" i="372" a="1"/>
  <c r="M12" i="372" s="1"/>
  <c r="O13" i="372"/>
  <c r="J18" i="369"/>
  <c r="M17" i="369" a="1"/>
  <c r="M17" i="369" s="1"/>
  <c r="M22" i="369" a="1"/>
  <c r="M22" i="369" s="1"/>
  <c r="J9" i="369"/>
  <c r="L8" i="369" a="1"/>
  <c r="L8" i="369" s="1"/>
  <c r="L9" i="369" a="1"/>
  <c r="L9" i="369" s="1"/>
  <c r="I15" i="359"/>
  <c r="O15" i="359"/>
  <c r="N8" i="359" a="1"/>
  <c r="N8" i="359" s="1"/>
  <c r="O10" i="359"/>
  <c r="M22" i="358" a="1"/>
  <c r="M22" i="358" s="1"/>
  <c r="Z22" i="358"/>
  <c r="I22" i="358"/>
  <c r="N22" i="358" a="1"/>
  <c r="N22" i="358" s="1"/>
  <c r="J22" i="358"/>
  <c r="J19" i="356"/>
  <c r="Z19" i="356"/>
  <c r="M19" i="356" a="1"/>
  <c r="M19" i="356" s="1"/>
  <c r="J11" i="356"/>
  <c r="J12" i="356"/>
  <c r="M13" i="356" a="1"/>
  <c r="M13" i="356" s="1"/>
  <c r="O11" i="356"/>
  <c r="O13" i="356"/>
  <c r="N11" i="356" a="1"/>
  <c r="N11" i="356" s="1"/>
  <c r="I12" i="356"/>
  <c r="I13" i="356"/>
  <c r="L10" i="356" a="1"/>
  <c r="L10" i="356" s="1"/>
  <c r="J9" i="355"/>
  <c r="J14" i="352"/>
  <c r="J10" i="349"/>
  <c r="O21" i="350"/>
  <c r="J22" i="350"/>
  <c r="Z21" i="350"/>
  <c r="Z22" i="350"/>
  <c r="O17" i="400"/>
  <c r="I20" i="400"/>
  <c r="O20" i="400"/>
  <c r="M20" i="400" a="1"/>
  <c r="M20" i="400" s="1"/>
  <c r="J22" i="400"/>
  <c r="N19" i="400" a="1"/>
  <c r="N19" i="400" s="1"/>
  <c r="O19" i="400"/>
  <c r="I21" i="400"/>
  <c r="N21" i="400" a="1"/>
  <c r="N21" i="400" s="1"/>
  <c r="M22" i="400" a="1"/>
  <c r="M22" i="400" s="1"/>
  <c r="M21" i="400" a="1"/>
  <c r="M21" i="400" s="1"/>
  <c r="Z21" i="400"/>
  <c r="M19" i="400" a="1"/>
  <c r="M19" i="400" s="1"/>
  <c r="J21" i="400"/>
  <c r="I22" i="400"/>
  <c r="N22" i="400" a="1"/>
  <c r="N22" i="400" s="1"/>
  <c r="J15" i="400"/>
  <c r="J14" i="400"/>
  <c r="O14" i="400"/>
  <c r="M14" i="400" a="1"/>
  <c r="M14" i="400" s="1"/>
  <c r="Z14" i="400"/>
  <c r="I14" i="400"/>
  <c r="J7" i="400"/>
  <c r="P9" i="400" a="1"/>
  <c r="P9" i="400" s="1"/>
  <c r="C9" i="400" s="1" a="1"/>
  <c r="C9" i="400" s="1"/>
  <c r="D9" i="400" s="1" a="1"/>
  <c r="D9" i="400" s="1"/>
  <c r="M7" i="400" a="1"/>
  <c r="M7" i="400" s="1"/>
  <c r="N7" i="400" a="1"/>
  <c r="N7" i="400" s="1"/>
  <c r="P11" i="400" a="1"/>
  <c r="P11" i="400" s="1"/>
  <c r="C11" i="400" s="1" a="1"/>
  <c r="C11" i="400" s="1"/>
  <c r="D11" i="400" s="1" a="1"/>
  <c r="D11" i="400" s="1"/>
  <c r="K11" i="400" s="1" a="1"/>
  <c r="K11" i="400" s="1"/>
  <c r="L11" i="400" s="1" a="1"/>
  <c r="L11" i="400" s="1"/>
  <c r="S7" i="400" a="1"/>
  <c r="S7" i="400" s="1"/>
  <c r="I7" i="400"/>
  <c r="P14" i="400" a="1"/>
  <c r="P14" i="400" s="1"/>
  <c r="C14" i="400" s="1" a="1"/>
  <c r="C14" i="400" s="1"/>
  <c r="D14" i="400" s="1" a="1"/>
  <c r="D14" i="400" s="1"/>
  <c r="P8" i="400" a="1"/>
  <c r="P8" i="400" s="1"/>
  <c r="C8" i="400" s="1" a="1"/>
  <c r="C8" i="400" s="1"/>
  <c r="D8" i="400" s="1" a="1"/>
  <c r="D8" i="400" s="1"/>
  <c r="K8" i="400" s="1" a="1"/>
  <c r="K8" i="400" s="1"/>
  <c r="P10" i="400" a="1"/>
  <c r="P10" i="400" s="1"/>
  <c r="C10" i="400" s="1" a="1"/>
  <c r="C10" i="400" s="1"/>
  <c r="D10" i="400" s="1" a="1"/>
  <c r="D10" i="400" s="1"/>
  <c r="P12" i="400" a="1"/>
  <c r="P12" i="400" s="1"/>
  <c r="C12" i="400" s="1" a="1"/>
  <c r="C12" i="400" s="1"/>
  <c r="D12" i="400" s="1" a="1"/>
  <c r="D12" i="400" s="1"/>
  <c r="K12" i="400" s="1" a="1"/>
  <c r="K12" i="400" s="1"/>
  <c r="L12" i="400" s="1" a="1"/>
  <c r="L12" i="400" s="1"/>
  <c r="I10" i="400"/>
  <c r="I11" i="400"/>
  <c r="I12" i="400"/>
  <c r="L7" i="400" a="1"/>
  <c r="L7" i="400" s="1"/>
  <c r="O7" i="400"/>
  <c r="Z7" i="400"/>
  <c r="J8" i="400"/>
  <c r="N8" i="400" a="1"/>
  <c r="N8" i="400" s="1"/>
  <c r="S8" i="400" a="1"/>
  <c r="S8" i="400" s="1"/>
  <c r="J9" i="400"/>
  <c r="N9" i="400" a="1"/>
  <c r="N9" i="400" s="1"/>
  <c r="S9" i="400" a="1"/>
  <c r="S9" i="400" s="1"/>
  <c r="J10" i="400"/>
  <c r="N10" i="400" a="1"/>
  <c r="N10" i="400" s="1"/>
  <c r="S10" i="400" a="1"/>
  <c r="S10" i="400" s="1"/>
  <c r="J11" i="400"/>
  <c r="N11" i="400" a="1"/>
  <c r="N11" i="400" s="1"/>
  <c r="S11" i="400" a="1"/>
  <c r="S11" i="400" s="1"/>
  <c r="J12" i="400"/>
  <c r="N12" i="400" a="1"/>
  <c r="N12" i="400" s="1"/>
  <c r="S12" i="400" a="1"/>
  <c r="S12" i="400" s="1"/>
  <c r="S13" i="400" a="1"/>
  <c r="S13" i="400" s="1"/>
  <c r="L8" i="400" a="1"/>
  <c r="L8" i="400" s="1"/>
  <c r="O8" i="400"/>
  <c r="Z8" i="400"/>
  <c r="L9" i="400" a="1"/>
  <c r="L9" i="400" s="1"/>
  <c r="O9" i="400"/>
  <c r="Z9" i="400"/>
  <c r="L10" i="400" a="1"/>
  <c r="L10" i="400" s="1"/>
  <c r="O10" i="400"/>
  <c r="Z10" i="400"/>
  <c r="O11" i="400"/>
  <c r="Z11" i="400"/>
  <c r="O12" i="400"/>
  <c r="Z12" i="400"/>
  <c r="P15" i="400" a="1"/>
  <c r="P15" i="400" s="1"/>
  <c r="C15" i="400" s="1" a="1"/>
  <c r="C15" i="400" s="1"/>
  <c r="I8" i="400"/>
  <c r="I9" i="400"/>
  <c r="M8" i="400" a="1"/>
  <c r="M8" i="400" s="1"/>
  <c r="M9" i="400" a="1"/>
  <c r="M9" i="400" s="1"/>
  <c r="M10" i="400" a="1"/>
  <c r="M10" i="400" s="1"/>
  <c r="M11" i="400" a="1"/>
  <c r="M11" i="400" s="1"/>
  <c r="M12" i="400" a="1"/>
  <c r="M12" i="400" s="1"/>
  <c r="P13" i="400" a="1"/>
  <c r="P13" i="400" s="1"/>
  <c r="C13" i="400" s="1" a="1"/>
  <c r="C13" i="400" s="1"/>
  <c r="D13" i="400" s="1" a="1"/>
  <c r="D13" i="400" s="1"/>
  <c r="K13" i="400" s="1" a="1"/>
  <c r="K13" i="400" s="1"/>
  <c r="L13" i="400" s="1" a="1"/>
  <c r="L13" i="400" s="1"/>
  <c r="X7" i="400" a="1"/>
  <c r="X7" i="400" s="1"/>
  <c r="Y7" i="400" a="1"/>
  <c r="Y7" i="400" s="1"/>
  <c r="W7" i="400" a="1"/>
  <c r="W7" i="400" s="1"/>
  <c r="N15" i="400" a="1"/>
  <c r="N15" i="400" s="1"/>
  <c r="I15" i="400"/>
  <c r="N17" i="400" a="1"/>
  <c r="N17" i="400" s="1"/>
  <c r="I17" i="400"/>
  <c r="P17" i="400" a="1"/>
  <c r="P17" i="400" s="1"/>
  <c r="C17" i="400" s="1" a="1"/>
  <c r="C17" i="400" s="1"/>
  <c r="D17" i="400" s="1" a="1"/>
  <c r="D17" i="400" s="1"/>
  <c r="N16" i="400" a="1"/>
  <c r="N16" i="400" s="1"/>
  <c r="I16" i="400"/>
  <c r="P19" i="400" a="1"/>
  <c r="P19" i="400" s="1"/>
  <c r="C19" i="400" s="1" a="1"/>
  <c r="C19" i="400" s="1"/>
  <c r="S36" i="400" a="1"/>
  <c r="S36" i="400" s="1"/>
  <c r="S35" i="400" a="1"/>
  <c r="S35" i="400" s="1"/>
  <c r="S34" i="400" a="1"/>
  <c r="S34" i="400" s="1"/>
  <c r="S33" i="400" a="1"/>
  <c r="S33" i="400" s="1"/>
  <c r="S32" i="400" a="1"/>
  <c r="S32" i="400" s="1"/>
  <c r="S31" i="400" a="1"/>
  <c r="S31" i="400" s="1"/>
  <c r="S30" i="400" a="1"/>
  <c r="S30" i="400" s="1"/>
  <c r="S28" i="400" a="1"/>
  <c r="S28" i="400" s="1"/>
  <c r="S26" i="400" a="1"/>
  <c r="S26" i="400" s="1"/>
  <c r="S24" i="400" a="1"/>
  <c r="S24" i="400" s="1"/>
  <c r="S22" i="400" a="1"/>
  <c r="S22" i="400" s="1"/>
  <c r="S20" i="400" a="1"/>
  <c r="S20" i="400" s="1"/>
  <c r="S18" i="400" a="1"/>
  <c r="S18" i="400" s="1"/>
  <c r="S17" i="400" a="1"/>
  <c r="S17" i="400" s="1"/>
  <c r="P36" i="400" a="1"/>
  <c r="P36" i="400" s="1"/>
  <c r="C36" i="400" s="1" a="1"/>
  <c r="C36" i="400" s="1"/>
  <c r="P35" i="400" a="1"/>
  <c r="P35" i="400" s="1"/>
  <c r="C35" i="400" s="1" a="1"/>
  <c r="C35" i="400" s="1"/>
  <c r="P34" i="400" a="1"/>
  <c r="P34" i="400" s="1"/>
  <c r="C34" i="400" s="1" a="1"/>
  <c r="C34" i="400" s="1"/>
  <c r="P33" i="400" a="1"/>
  <c r="P33" i="400" s="1"/>
  <c r="C33" i="400" s="1" a="1"/>
  <c r="C33" i="400" s="1"/>
  <c r="P32" i="400" a="1"/>
  <c r="P32" i="400" s="1"/>
  <c r="C32" i="400" s="1" a="1"/>
  <c r="C32" i="400" s="1"/>
  <c r="P31" i="400" a="1"/>
  <c r="P31" i="400" s="1"/>
  <c r="C31" i="400" s="1" a="1"/>
  <c r="C31" i="400" s="1"/>
  <c r="P30" i="400" a="1"/>
  <c r="P30" i="400" s="1"/>
  <c r="C30" i="400" s="1" a="1"/>
  <c r="C30" i="400" s="1"/>
  <c r="P28" i="400" a="1"/>
  <c r="P28" i="400" s="1"/>
  <c r="C28" i="400" s="1" a="1"/>
  <c r="C28" i="400" s="1"/>
  <c r="P26" i="400" a="1"/>
  <c r="P26" i="400" s="1"/>
  <c r="C26" i="400" s="1" a="1"/>
  <c r="C26" i="400" s="1"/>
  <c r="P24" i="400" a="1"/>
  <c r="P24" i="400" s="1"/>
  <c r="C24" i="400" s="1" a="1"/>
  <c r="C24" i="400" s="1"/>
  <c r="P22" i="400" a="1"/>
  <c r="P22" i="400" s="1"/>
  <c r="C22" i="400" s="1" a="1"/>
  <c r="C22" i="400" s="1"/>
  <c r="P20" i="400" a="1"/>
  <c r="P20" i="400" s="1"/>
  <c r="C20" i="400" s="1" a="1"/>
  <c r="C20" i="400" s="1"/>
  <c r="P18" i="400" a="1"/>
  <c r="P18" i="400" s="1"/>
  <c r="C18" i="400" s="1" a="1"/>
  <c r="C18" i="400" s="1"/>
  <c r="P29" i="400" a="1"/>
  <c r="P29" i="400" s="1"/>
  <c r="C29" i="400" s="1" a="1"/>
  <c r="C29" i="400" s="1"/>
  <c r="P27" i="400" a="1"/>
  <c r="P27" i="400" s="1"/>
  <c r="C27" i="400" s="1" a="1"/>
  <c r="C27" i="400" s="1"/>
  <c r="P25" i="400" a="1"/>
  <c r="P25" i="400" s="1"/>
  <c r="C25" i="400" s="1" a="1"/>
  <c r="C25" i="400" s="1"/>
  <c r="P23" i="400" a="1"/>
  <c r="P23" i="400" s="1"/>
  <c r="C23" i="400" s="1" a="1"/>
  <c r="C23" i="400" s="1"/>
  <c r="O16" i="400"/>
  <c r="S16" i="400" a="1"/>
  <c r="S16" i="400" s="1"/>
  <c r="Z16" i="400"/>
  <c r="M17" i="400" a="1"/>
  <c r="M17" i="400" s="1"/>
  <c r="S21" i="400" a="1"/>
  <c r="S21" i="400" s="1"/>
  <c r="K7" i="400" a="1"/>
  <c r="K7" i="400" s="1"/>
  <c r="O15" i="400"/>
  <c r="S15" i="400" a="1"/>
  <c r="S15" i="400" s="1"/>
  <c r="Z15" i="400"/>
  <c r="J16" i="400"/>
  <c r="M16" i="400" a="1"/>
  <c r="M16" i="400" s="1"/>
  <c r="P16" i="400" a="1"/>
  <c r="P16" i="400" s="1"/>
  <c r="C16" i="400" s="1" a="1"/>
  <c r="C16" i="400" s="1"/>
  <c r="J17" i="400"/>
  <c r="S19" i="400" a="1"/>
  <c r="S19" i="400" s="1"/>
  <c r="P21" i="400" a="1"/>
  <c r="P21" i="400" s="1"/>
  <c r="C21" i="400" s="1" a="1"/>
  <c r="C21" i="400" s="1"/>
  <c r="S23" i="400" a="1"/>
  <c r="S23" i="400" s="1"/>
  <c r="S25" i="400" a="1"/>
  <c r="S25" i="400" s="1"/>
  <c r="S27" i="400" a="1"/>
  <c r="S27" i="400" s="1"/>
  <c r="S29" i="400" a="1"/>
  <c r="S29" i="400" s="1"/>
  <c r="M36" i="400" a="1"/>
  <c r="M36" i="400" s="1"/>
  <c r="O36" i="400"/>
  <c r="N18" i="348" a="1"/>
  <c r="N18" i="348" s="1"/>
  <c r="I17" i="348"/>
  <c r="I18" i="348"/>
  <c r="J17" i="348"/>
  <c r="I19" i="348"/>
  <c r="N7" i="348" a="1"/>
  <c r="N7" i="348" s="1"/>
  <c r="J11" i="348"/>
  <c r="O15" i="348"/>
  <c r="I7" i="348"/>
  <c r="K7" i="348" s="1" a="1"/>
  <c r="K7" i="348" s="1"/>
  <c r="Z7" i="348"/>
  <c r="M15" i="348" a="1"/>
  <c r="M15" i="348" s="1"/>
  <c r="J7" i="348"/>
  <c r="O7" i="348"/>
  <c r="M12" i="348" a="1"/>
  <c r="M12" i="348" s="1"/>
  <c r="L7" i="348" a="1"/>
  <c r="L7" i="348" s="1"/>
  <c r="O9" i="348"/>
  <c r="N11" i="348" a="1"/>
  <c r="N11" i="348" s="1"/>
  <c r="I12" i="348"/>
  <c r="N12" i="348" a="1"/>
  <c r="N12" i="348" s="1"/>
  <c r="I15" i="348"/>
  <c r="I11" i="348"/>
  <c r="O11" i="348"/>
  <c r="J12" i="348"/>
  <c r="O12" i="348"/>
  <c r="M23" i="346" a="1"/>
  <c r="M23" i="346" s="1"/>
  <c r="J7" i="353"/>
  <c r="Z35" i="353"/>
  <c r="P7" i="353" a="1"/>
  <c r="P7" i="353" s="1"/>
  <c r="M17" i="353" a="1"/>
  <c r="M17" i="353" s="1"/>
  <c r="J22" i="353"/>
  <c r="Z24" i="353"/>
  <c r="I29" i="353"/>
  <c r="I30" i="353"/>
  <c r="M34" i="353" a="1"/>
  <c r="M34" i="353" s="1"/>
  <c r="Z34" i="353"/>
  <c r="O22" i="353"/>
  <c r="O28" i="353"/>
  <c r="J29" i="353"/>
  <c r="O30" i="353"/>
  <c r="I33" i="353"/>
  <c r="I36" i="353"/>
  <c r="I22" i="387"/>
  <c r="L22" i="387" a="1"/>
  <c r="L22" i="387" s="1"/>
  <c r="Z22" i="387"/>
  <c r="M26" i="387" a="1"/>
  <c r="M26" i="387" s="1"/>
  <c r="Z26" i="387"/>
  <c r="M34" i="387" a="1"/>
  <c r="M34" i="387" s="1"/>
  <c r="Z34" i="387"/>
  <c r="Z35" i="387"/>
  <c r="I15" i="387"/>
  <c r="M20" i="387" a="1"/>
  <c r="M20" i="387" s="1"/>
  <c r="N22" i="387" a="1"/>
  <c r="N22" i="387" s="1"/>
  <c r="M23" i="387" a="1"/>
  <c r="M23" i="387" s="1"/>
  <c r="J25" i="387"/>
  <c r="I26" i="387"/>
  <c r="N26" i="387" a="1"/>
  <c r="N26" i="387" s="1"/>
  <c r="J30" i="387"/>
  <c r="J33" i="387"/>
  <c r="N34" i="387" a="1"/>
  <c r="N34" i="387" s="1"/>
  <c r="M25" i="387" a="1"/>
  <c r="M25" i="387" s="1"/>
  <c r="J26" i="387"/>
  <c r="N29" i="387" a="1"/>
  <c r="N29" i="387" s="1"/>
  <c r="N33" i="387" a="1"/>
  <c r="N33" i="387" s="1"/>
  <c r="I34" i="387"/>
  <c r="I35" i="387"/>
  <c r="I36" i="387"/>
  <c r="N17" i="384" a="1"/>
  <c r="N17" i="384" s="1"/>
  <c r="M24" i="384" a="1"/>
  <c r="M24" i="384" s="1"/>
  <c r="J15" i="384"/>
  <c r="M32" i="384" a="1"/>
  <c r="M32" i="384" s="1"/>
  <c r="Z9" i="383"/>
  <c r="I8" i="383"/>
  <c r="Z10" i="383"/>
  <c r="J18" i="383"/>
  <c r="J23" i="383"/>
  <c r="J9" i="383"/>
  <c r="M22" i="383" a="1"/>
  <c r="M22" i="383" s="1"/>
  <c r="O23" i="383"/>
  <c r="I36" i="383"/>
  <c r="J7" i="382"/>
  <c r="I16" i="382"/>
  <c r="N17" i="382" a="1"/>
  <c r="N17" i="382" s="1"/>
  <c r="I18" i="382"/>
  <c r="M19" i="382" a="1"/>
  <c r="M19" i="382" s="1"/>
  <c r="Z19" i="382"/>
  <c r="I22" i="382"/>
  <c r="M23" i="382" a="1"/>
  <c r="M23" i="382" s="1"/>
  <c r="Z23" i="382"/>
  <c r="N27" i="382" a="1"/>
  <c r="N27" i="382" s="1"/>
  <c r="I19" i="382"/>
  <c r="N19" i="382" a="1"/>
  <c r="N19" i="382" s="1"/>
  <c r="I23" i="382"/>
  <c r="N23" i="382" a="1"/>
  <c r="N23" i="382" s="1"/>
  <c r="I35" i="382"/>
  <c r="J17" i="382"/>
  <c r="Z17" i="382"/>
  <c r="J19" i="382"/>
  <c r="J23" i="382"/>
  <c r="M13" i="381" a="1"/>
  <c r="M13" i="381" s="1"/>
  <c r="M21" i="381" a="1"/>
  <c r="M21" i="381" s="1"/>
  <c r="M25" i="381" a="1"/>
  <c r="M25" i="381" s="1"/>
  <c r="Z25" i="381"/>
  <c r="M33" i="381" a="1"/>
  <c r="M33" i="381" s="1"/>
  <c r="N34" i="381" a="1"/>
  <c r="N34" i="381" s="1"/>
  <c r="Z35" i="381"/>
  <c r="N21" i="381" a="1"/>
  <c r="N21" i="381" s="1"/>
  <c r="M23" i="381" a="1"/>
  <c r="M23" i="381" s="1"/>
  <c r="I25" i="381"/>
  <c r="N25" i="381" a="1"/>
  <c r="N25" i="381" s="1"/>
  <c r="M26" i="381" a="1"/>
  <c r="M26" i="381" s="1"/>
  <c r="J29" i="381"/>
  <c r="Z29" i="381"/>
  <c r="J31" i="381"/>
  <c r="O33" i="381"/>
  <c r="I34" i="381"/>
  <c r="I35" i="381"/>
  <c r="J25" i="381"/>
  <c r="J35" i="381"/>
  <c r="I36" i="381"/>
  <c r="M8" i="375" a="1"/>
  <c r="M8" i="375" s="1"/>
  <c r="I8" i="375"/>
  <c r="Z8" i="375"/>
  <c r="L12" i="375" a="1"/>
  <c r="L12" i="375" s="1"/>
  <c r="Z12" i="375"/>
  <c r="M15" i="375" a="1"/>
  <c r="M15" i="375" s="1"/>
  <c r="Z15" i="375"/>
  <c r="J23" i="375"/>
  <c r="Z23" i="375"/>
  <c r="M30" i="375" a="1"/>
  <c r="M30" i="375" s="1"/>
  <c r="Z30" i="375"/>
  <c r="N31" i="375" a="1"/>
  <c r="N31" i="375" s="1"/>
  <c r="L32" i="375" a="1"/>
  <c r="L32" i="375" s="1"/>
  <c r="L15" i="375" a="1"/>
  <c r="L15" i="375" s="1"/>
  <c r="J8" i="375"/>
  <c r="N8" i="375" a="1"/>
  <c r="N8" i="375" s="1"/>
  <c r="M11" i="375" a="1"/>
  <c r="M11" i="375" s="1"/>
  <c r="Z11" i="375"/>
  <c r="M12" i="375" a="1"/>
  <c r="M12" i="375" s="1"/>
  <c r="Z13" i="375"/>
  <c r="I15" i="375"/>
  <c r="N15" i="375" a="1"/>
  <c r="N15" i="375" s="1"/>
  <c r="M23" i="375" a="1"/>
  <c r="M23" i="375" s="1"/>
  <c r="N30" i="375" a="1"/>
  <c r="N30" i="375" s="1"/>
  <c r="J35" i="375"/>
  <c r="L8" i="375" a="1"/>
  <c r="L8" i="375" s="1"/>
  <c r="J9" i="375"/>
  <c r="Z9" i="375"/>
  <c r="I11" i="375"/>
  <c r="N12" i="375" a="1"/>
  <c r="N12" i="375" s="1"/>
  <c r="L13" i="375" a="1"/>
  <c r="L13" i="375" s="1"/>
  <c r="J15" i="375"/>
  <c r="I21" i="375"/>
  <c r="O23" i="375"/>
  <c r="I24" i="375"/>
  <c r="I30" i="375"/>
  <c r="Z31" i="375"/>
  <c r="M14" i="372" a="1"/>
  <c r="M14" i="372" s="1"/>
  <c r="J19" i="372"/>
  <c r="O20" i="372"/>
  <c r="J11" i="372"/>
  <c r="O7" i="372"/>
  <c r="M8" i="372" a="1"/>
  <c r="M8" i="372" s="1"/>
  <c r="O11" i="372"/>
  <c r="J26" i="372"/>
  <c r="I26" i="369"/>
  <c r="Z26" i="369"/>
  <c r="Z8" i="369"/>
  <c r="O9" i="369"/>
  <c r="Z17" i="369"/>
  <c r="M26" i="369" a="1"/>
  <c r="M26" i="369" s="1"/>
  <c r="M27" i="369" a="1"/>
  <c r="M27" i="369" s="1"/>
  <c r="I8" i="369"/>
  <c r="J17" i="369"/>
  <c r="M25" i="369" a="1"/>
  <c r="M25" i="369" s="1"/>
  <c r="N26" i="369" a="1"/>
  <c r="N26" i="369" s="1"/>
  <c r="I27" i="369"/>
  <c r="J7" i="366"/>
  <c r="O7" i="366"/>
  <c r="P8" i="366" a="1"/>
  <c r="P8" i="366" s="1"/>
  <c r="C8" i="366" s="1" a="1"/>
  <c r="C8" i="366" s="1"/>
  <c r="H8" i="366" s="1" a="1"/>
  <c r="H8" i="366" s="1"/>
  <c r="AA8" i="366" s="1" a="1"/>
  <c r="AA8" i="366" s="1"/>
  <c r="P9" i="366" a="1"/>
  <c r="P9" i="366" s="1"/>
  <c r="C9" i="366" s="1" a="1"/>
  <c r="C9" i="366" s="1"/>
  <c r="D9" i="366" s="1" a="1"/>
  <c r="D9" i="366" s="1"/>
  <c r="Z26" i="366"/>
  <c r="N29" i="366" a="1"/>
  <c r="N29" i="366" s="1"/>
  <c r="L7" i="366" a="1"/>
  <c r="L7" i="366" s="1"/>
  <c r="L10" i="366" a="1"/>
  <c r="L10" i="366" s="1"/>
  <c r="J26" i="366"/>
  <c r="I19" i="389"/>
  <c r="Z19" i="389"/>
  <c r="I21" i="389"/>
  <c r="Z21" i="389"/>
  <c r="M21" i="389" a="1"/>
  <c r="M21" i="389" s="1"/>
  <c r="P8" i="389" a="1"/>
  <c r="P8" i="389" s="1"/>
  <c r="Z10" i="389"/>
  <c r="J19" i="389"/>
  <c r="N19" i="389" a="1"/>
  <c r="N19" i="389" s="1"/>
  <c r="J21" i="389"/>
  <c r="N21" i="389" a="1"/>
  <c r="N21" i="389" s="1"/>
  <c r="M25" i="389" a="1"/>
  <c r="M25" i="389" s="1"/>
  <c r="M10" i="389" a="1"/>
  <c r="M10" i="389" s="1"/>
  <c r="M7" i="364" a="1"/>
  <c r="M7" i="364" s="1"/>
  <c r="N8" i="364" a="1"/>
  <c r="N8" i="364" s="1"/>
  <c r="I9" i="364"/>
  <c r="I24" i="364"/>
  <c r="M26" i="364" a="1"/>
  <c r="M26" i="364" s="1"/>
  <c r="Z26" i="364"/>
  <c r="Z33" i="364"/>
  <c r="P7" i="364" a="1"/>
  <c r="P7" i="364" s="1"/>
  <c r="C7" i="364" s="1" a="1"/>
  <c r="C7" i="364" s="1"/>
  <c r="D7" i="364" s="1" a="1"/>
  <c r="D7" i="364" s="1"/>
  <c r="W7" i="364" s="1" a="1"/>
  <c r="W7" i="364" s="1"/>
  <c r="I8" i="364"/>
  <c r="O8" i="364"/>
  <c r="N9" i="364" a="1"/>
  <c r="N9" i="364" s="1"/>
  <c r="P10" i="364" a="1"/>
  <c r="P10" i="364" s="1"/>
  <c r="C10" i="364" s="1" a="1"/>
  <c r="C10" i="364" s="1"/>
  <c r="D10" i="364" s="1" a="1"/>
  <c r="D10" i="364" s="1"/>
  <c r="O14" i="364"/>
  <c r="O24" i="364"/>
  <c r="N26" i="364" a="1"/>
  <c r="N26" i="364" s="1"/>
  <c r="I26" i="364"/>
  <c r="J31" i="364"/>
  <c r="L8" i="335" a="1"/>
  <c r="L8" i="335" s="1"/>
  <c r="O10" i="335"/>
  <c r="N12" i="335" a="1"/>
  <c r="N12" i="335" s="1"/>
  <c r="I13" i="335"/>
  <c r="J24" i="335"/>
  <c r="I25" i="335"/>
  <c r="N25" i="335" a="1"/>
  <c r="N25" i="335" s="1"/>
  <c r="I27" i="335"/>
  <c r="N27" i="335" a="1"/>
  <c r="N27" i="335" s="1"/>
  <c r="N29" i="335" a="1"/>
  <c r="N29" i="335" s="1"/>
  <c r="M34" i="335" a="1"/>
  <c r="M34" i="335" s="1"/>
  <c r="Z34" i="335"/>
  <c r="Z35" i="335"/>
  <c r="N13" i="335" a="1"/>
  <c r="N13" i="335" s="1"/>
  <c r="J25" i="335"/>
  <c r="J26" i="335"/>
  <c r="J27" i="335"/>
  <c r="O29" i="335"/>
  <c r="O32" i="335"/>
  <c r="J33" i="335"/>
  <c r="N34" i="335" a="1"/>
  <c r="N34" i="335" s="1"/>
  <c r="J10" i="335"/>
  <c r="Z10" i="335"/>
  <c r="N33" i="335" a="1"/>
  <c r="N33" i="335" s="1"/>
  <c r="I34" i="335"/>
  <c r="I35" i="335"/>
  <c r="P8" i="331" a="1"/>
  <c r="P8" i="331" s="1"/>
  <c r="C8" i="331" s="1" a="1"/>
  <c r="C8" i="331" s="1"/>
  <c r="D8" i="331" s="1" a="1"/>
  <c r="D8" i="331" s="1"/>
  <c r="J26" i="331"/>
  <c r="M33" i="331" a="1"/>
  <c r="M33" i="331" s="1"/>
  <c r="Z33" i="331"/>
  <c r="M34" i="331" a="1"/>
  <c r="M34" i="331" s="1"/>
  <c r="Z34" i="331"/>
  <c r="Z35" i="331"/>
  <c r="M26" i="331" a="1"/>
  <c r="M26" i="331" s="1"/>
  <c r="I33" i="331"/>
  <c r="J10" i="359"/>
  <c r="Z10" i="359"/>
  <c r="N32" i="359" a="1"/>
  <c r="N32" i="359" s="1"/>
  <c r="I8" i="359"/>
  <c r="I9" i="359"/>
  <c r="L10" i="359" a="1"/>
  <c r="L10" i="359" s="1"/>
  <c r="N31" i="359" a="1"/>
  <c r="N31" i="359" s="1"/>
  <c r="I24" i="358"/>
  <c r="J24" i="358"/>
  <c r="Z24" i="358"/>
  <c r="M24" i="358" a="1"/>
  <c r="M24" i="358" s="1"/>
  <c r="O24" i="358"/>
  <c r="I25" i="358"/>
  <c r="O12" i="357"/>
  <c r="N26" i="357" a="1"/>
  <c r="N26" i="357" s="1"/>
  <c r="M32" i="357" a="1"/>
  <c r="M32" i="357" s="1"/>
  <c r="M10" i="356" a="1"/>
  <c r="M10" i="356" s="1"/>
  <c r="Z10" i="356"/>
  <c r="M14" i="356" a="1"/>
  <c r="M14" i="356" s="1"/>
  <c r="I10" i="356"/>
  <c r="N10" i="356" a="1"/>
  <c r="N10" i="356" s="1"/>
  <c r="M11" i="356" a="1"/>
  <c r="M11" i="356" s="1"/>
  <c r="N14" i="356" a="1"/>
  <c r="N14" i="356" s="1"/>
  <c r="J10" i="356"/>
  <c r="I24" i="356"/>
  <c r="O30" i="354"/>
  <c r="J35" i="354"/>
  <c r="M35" i="354" a="1"/>
  <c r="M35" i="354" s="1"/>
  <c r="I11" i="354"/>
  <c r="J26" i="354"/>
  <c r="J15" i="355"/>
  <c r="J18" i="355"/>
  <c r="N33" i="352" a="1"/>
  <c r="N33" i="352" s="1"/>
  <c r="O18" i="352"/>
  <c r="I32" i="352"/>
  <c r="J9" i="349"/>
  <c r="L9" i="349" a="1"/>
  <c r="L9" i="349" s="1"/>
  <c r="Z9" i="349"/>
  <c r="L10" i="349" a="1"/>
  <c r="L10" i="349" s="1"/>
  <c r="Z10" i="349"/>
  <c r="I13" i="349"/>
  <c r="M14" i="349" a="1"/>
  <c r="M14" i="349" s="1"/>
  <c r="Z14" i="349"/>
  <c r="M18" i="349" a="1"/>
  <c r="M18" i="349" s="1"/>
  <c r="Z18" i="349"/>
  <c r="M33" i="349" a="1"/>
  <c r="M33" i="349" s="1"/>
  <c r="Z33" i="349"/>
  <c r="M34" i="349" a="1"/>
  <c r="M34" i="349" s="1"/>
  <c r="Z34" i="349"/>
  <c r="L14" i="349" a="1"/>
  <c r="L14" i="349" s="1"/>
  <c r="J34" i="349"/>
  <c r="Z7" i="349"/>
  <c r="M9" i="349" a="1"/>
  <c r="M9" i="349" s="1"/>
  <c r="M10" i="349" a="1"/>
  <c r="M10" i="349" s="1"/>
  <c r="L13" i="349" a="1"/>
  <c r="L13" i="349" s="1"/>
  <c r="I14" i="349"/>
  <c r="N14" i="349" a="1"/>
  <c r="N14" i="349" s="1"/>
  <c r="M15" i="349" a="1"/>
  <c r="M15" i="349" s="1"/>
  <c r="Z15" i="349"/>
  <c r="I18" i="349"/>
  <c r="N18" i="349" a="1"/>
  <c r="N18" i="349" s="1"/>
  <c r="M19" i="349" a="1"/>
  <c r="M19" i="349" s="1"/>
  <c r="Z19" i="349"/>
  <c r="N24" i="349" a="1"/>
  <c r="N24" i="349" s="1"/>
  <c r="Z27" i="349"/>
  <c r="Z28" i="349"/>
  <c r="J30" i="349"/>
  <c r="I33" i="349"/>
  <c r="N33" i="349" a="1"/>
  <c r="N33" i="349" s="1"/>
  <c r="N34" i="349" a="1"/>
  <c r="N34" i="349" s="1"/>
  <c r="L18" i="349" a="1"/>
  <c r="L18" i="349" s="1"/>
  <c r="L7" i="349" a="1"/>
  <c r="L7" i="349" s="1"/>
  <c r="I9" i="349"/>
  <c r="O9" i="349"/>
  <c r="I10" i="349"/>
  <c r="N10" i="349" a="1"/>
  <c r="N10" i="349" s="1"/>
  <c r="L11" i="349" a="1"/>
  <c r="L11" i="349" s="1"/>
  <c r="L12" i="349" a="1"/>
  <c r="L12" i="349" s="1"/>
  <c r="Z12" i="349"/>
  <c r="N13" i="349" a="1"/>
  <c r="N13" i="349" s="1"/>
  <c r="J14" i="349"/>
  <c r="I15" i="349"/>
  <c r="J18" i="349"/>
  <c r="I19" i="349"/>
  <c r="J26" i="349"/>
  <c r="I27" i="349"/>
  <c r="J33" i="349"/>
  <c r="I34" i="349"/>
  <c r="J14" i="341"/>
  <c r="I19" i="341"/>
  <c r="I29" i="341"/>
  <c r="O29" i="341"/>
  <c r="M33" i="341" a="1"/>
  <c r="M33" i="341" s="1"/>
  <c r="Z33" i="341"/>
  <c r="M34" i="341" a="1"/>
  <c r="M34" i="341" s="1"/>
  <c r="Z34" i="341"/>
  <c r="P9" i="341" a="1"/>
  <c r="P9" i="341" s="1"/>
  <c r="I33" i="341"/>
  <c r="N33" i="341" a="1"/>
  <c r="N33" i="341" s="1"/>
  <c r="N34" i="341" a="1"/>
  <c r="N34" i="341" s="1"/>
  <c r="J34" i="341"/>
  <c r="M29" i="341" a="1"/>
  <c r="M29" i="341" s="1"/>
  <c r="M30" i="341" a="1"/>
  <c r="M30" i="341" s="1"/>
  <c r="J32" i="341"/>
  <c r="J33" i="341"/>
  <c r="I34" i="341"/>
  <c r="L30" i="340" a="1"/>
  <c r="L30" i="340" s="1"/>
  <c r="Z25" i="340"/>
  <c r="Z26" i="340"/>
  <c r="M30" i="340" a="1"/>
  <c r="M30" i="340" s="1"/>
  <c r="Z30" i="340"/>
  <c r="M34" i="340" a="1"/>
  <c r="M34" i="340" s="1"/>
  <c r="Z34" i="340"/>
  <c r="L34" i="340" a="1"/>
  <c r="L34" i="340" s="1"/>
  <c r="M16" i="340" a="1"/>
  <c r="M16" i="340" s="1"/>
  <c r="I30" i="340"/>
  <c r="N30" i="340" a="1"/>
  <c r="N30" i="340" s="1"/>
  <c r="I34" i="340"/>
  <c r="N34" i="340" a="1"/>
  <c r="N34" i="340" s="1"/>
  <c r="O16" i="340"/>
  <c r="I24" i="340"/>
  <c r="N25" i="340" a="1"/>
  <c r="N25" i="340" s="1"/>
  <c r="M26" i="340" a="1"/>
  <c r="M26" i="340" s="1"/>
  <c r="J29" i="340"/>
  <c r="J30" i="340"/>
  <c r="J34" i="340"/>
  <c r="J17" i="339"/>
  <c r="L17" i="339" a="1"/>
  <c r="L17" i="339" s="1"/>
  <c r="I35" i="339"/>
  <c r="Z35" i="339"/>
  <c r="I15" i="339"/>
  <c r="Z24" i="339"/>
  <c r="J26" i="339"/>
  <c r="J35" i="339"/>
  <c r="J17" i="350"/>
  <c r="J26" i="350"/>
  <c r="M27" i="350" a="1"/>
  <c r="M27" i="350" s="1"/>
  <c r="I28" i="350"/>
  <c r="Z25" i="350"/>
  <c r="I33" i="350"/>
  <c r="J10" i="348"/>
  <c r="Z10" i="348"/>
  <c r="J13" i="348"/>
  <c r="M14" i="348" a="1"/>
  <c r="M14" i="348" s="1"/>
  <c r="Z14" i="348"/>
  <c r="I10" i="348"/>
  <c r="M10" i="348" a="1"/>
  <c r="M10" i="348" s="1"/>
  <c r="M11" i="348" a="1"/>
  <c r="M11" i="348" s="1"/>
  <c r="I14" i="348"/>
  <c r="N14" i="348" a="1"/>
  <c r="N14" i="348" s="1"/>
  <c r="N17" i="348" a="1"/>
  <c r="N17" i="348" s="1"/>
  <c r="J18" i="348"/>
  <c r="J23" i="348"/>
  <c r="N24" i="348" a="1"/>
  <c r="N24" i="348" s="1"/>
  <c r="I13" i="348"/>
  <c r="P14" i="348" a="1"/>
  <c r="P14" i="348" s="1"/>
  <c r="C14" i="348" s="1" a="1"/>
  <c r="C14" i="348" s="1"/>
  <c r="D14" i="348" s="1" a="1"/>
  <c r="D14" i="348" s="1"/>
  <c r="N10" i="348" a="1"/>
  <c r="N10" i="348" s="1"/>
  <c r="N13" i="348" a="1"/>
  <c r="N13" i="348" s="1"/>
  <c r="J14" i="348"/>
  <c r="M32" i="348" a="1"/>
  <c r="M32" i="348" s="1"/>
  <c r="J24" i="346"/>
  <c r="Z24" i="346"/>
  <c r="M30" i="346" a="1"/>
  <c r="M30" i="346" s="1"/>
  <c r="M24" i="346" a="1"/>
  <c r="M24" i="346" s="1"/>
  <c r="I22" i="399"/>
  <c r="M20" i="399" a="1"/>
  <c r="M20" i="399" s="1"/>
  <c r="Z20" i="399"/>
  <c r="N20" i="399" a="1"/>
  <c r="N20" i="399" s="1"/>
  <c r="J22" i="399"/>
  <c r="J20" i="399"/>
  <c r="I20" i="399"/>
  <c r="M22" i="399" a="1"/>
  <c r="M22" i="399" s="1"/>
  <c r="M21" i="399" a="1"/>
  <c r="M21" i="399" s="1"/>
  <c r="Z21" i="399"/>
  <c r="I21" i="399"/>
  <c r="N21" i="399" a="1"/>
  <c r="N21" i="399" s="1"/>
  <c r="J21" i="399"/>
  <c r="N22" i="399" a="1"/>
  <c r="N22" i="399" s="1"/>
  <c r="I17" i="399"/>
  <c r="I18" i="399"/>
  <c r="Z18" i="399"/>
  <c r="N18" i="399" a="1"/>
  <c r="N18" i="399" s="1"/>
  <c r="M18" i="399" a="1"/>
  <c r="M18" i="399" s="1"/>
  <c r="M19" i="399" a="1"/>
  <c r="M19" i="399" s="1"/>
  <c r="Z19" i="399"/>
  <c r="J18" i="399"/>
  <c r="I19" i="399"/>
  <c r="N19" i="399" a="1"/>
  <c r="N19" i="399" s="1"/>
  <c r="J19" i="399"/>
  <c r="M15" i="399" a="1"/>
  <c r="M15" i="399" s="1"/>
  <c r="J8" i="399"/>
  <c r="J10" i="399"/>
  <c r="Z10" i="399"/>
  <c r="Z16" i="399"/>
  <c r="M8" i="399" a="1"/>
  <c r="M8" i="399" s="1"/>
  <c r="M10" i="399" a="1"/>
  <c r="M10" i="399" s="1"/>
  <c r="S9" i="399" a="1"/>
  <c r="S9" i="399" s="1"/>
  <c r="O16" i="399"/>
  <c r="P17" i="399" a="1"/>
  <c r="P17" i="399" s="1"/>
  <c r="C17" i="399" s="1" a="1"/>
  <c r="C17" i="399" s="1"/>
  <c r="D17" i="399" s="1" a="1"/>
  <c r="D17" i="399" s="1"/>
  <c r="J14" i="399"/>
  <c r="Z14" i="399"/>
  <c r="O15" i="399"/>
  <c r="S7" i="399" a="1"/>
  <c r="S7" i="399" s="1"/>
  <c r="S10" i="399" a="1"/>
  <c r="S10" i="399" s="1"/>
  <c r="J12" i="399"/>
  <c r="M14" i="399" a="1"/>
  <c r="M14" i="399" s="1"/>
  <c r="S17" i="399" a="1"/>
  <c r="S17" i="399" s="1"/>
  <c r="S27" i="399" a="1"/>
  <c r="S27" i="399" s="1"/>
  <c r="S11" i="399" a="1"/>
  <c r="S11" i="399" s="1"/>
  <c r="S13" i="399" a="1"/>
  <c r="S13" i="399" s="1"/>
  <c r="J15" i="399"/>
  <c r="I22" i="343"/>
  <c r="O18" i="343"/>
  <c r="I18" i="343"/>
  <c r="M19" i="343" a="1"/>
  <c r="M19" i="343" s="1"/>
  <c r="M16" i="343" a="1"/>
  <c r="M16" i="343" s="1"/>
  <c r="N15" i="343" a="1"/>
  <c r="N15" i="343" s="1"/>
  <c r="I9" i="343"/>
  <c r="N9" i="343" a="1"/>
  <c r="N9" i="343" s="1"/>
  <c r="O9" i="343"/>
  <c r="J9" i="343"/>
  <c r="J11" i="343"/>
  <c r="I10" i="343"/>
  <c r="M16" i="344" a="1"/>
  <c r="M16" i="344" s="1"/>
  <c r="Z18" i="344"/>
  <c r="J22" i="344"/>
  <c r="O16" i="344"/>
  <c r="M26" i="344" a="1"/>
  <c r="M26" i="344" s="1"/>
  <c r="J33" i="344"/>
  <c r="Z11" i="343"/>
  <c r="J18" i="343"/>
  <c r="Z18" i="343"/>
  <c r="Z19" i="343"/>
  <c r="M22" i="343" a="1"/>
  <c r="M22" i="343" s="1"/>
  <c r="Z22" i="343"/>
  <c r="Z23" i="343"/>
  <c r="J31" i="343"/>
  <c r="L9" i="343" a="1"/>
  <c r="L9" i="343" s="1"/>
  <c r="I11" i="343"/>
  <c r="Z13" i="343"/>
  <c r="M15" i="343" a="1"/>
  <c r="M15" i="343" s="1"/>
  <c r="J16" i="343"/>
  <c r="M18" i="343" a="1"/>
  <c r="M18" i="343" s="1"/>
  <c r="M26" i="343" a="1"/>
  <c r="M26" i="343" s="1"/>
  <c r="N30" i="343" a="1"/>
  <c r="N30" i="343" s="1"/>
  <c r="N31" i="343" a="1"/>
  <c r="N31" i="343" s="1"/>
  <c r="I23" i="342"/>
  <c r="O23" i="342"/>
  <c r="N31" i="342" a="1"/>
  <c r="N31" i="342" s="1"/>
  <c r="N33" i="342" a="1"/>
  <c r="N33" i="342" s="1"/>
  <c r="M23" i="342" a="1"/>
  <c r="M23" i="342" s="1"/>
  <c r="N29" i="342" a="1"/>
  <c r="N29" i="342" s="1"/>
  <c r="N9" i="399" a="1"/>
  <c r="N9" i="399" s="1"/>
  <c r="L9" i="399" a="1"/>
  <c r="L9" i="399" s="1"/>
  <c r="I9" i="399"/>
  <c r="J7" i="399"/>
  <c r="M7" i="399" a="1"/>
  <c r="M7" i="399" s="1"/>
  <c r="P7" i="399" a="1"/>
  <c r="P7" i="399" s="1"/>
  <c r="N8" i="399" a="1"/>
  <c r="N8" i="399" s="1"/>
  <c r="L8" i="399" a="1"/>
  <c r="L8" i="399" s="1"/>
  <c r="I8" i="399"/>
  <c r="J11" i="399"/>
  <c r="M11" i="399" a="1"/>
  <c r="M11" i="399" s="1"/>
  <c r="P11" i="399" a="1"/>
  <c r="P11" i="399" s="1"/>
  <c r="C11" i="399" s="1" a="1"/>
  <c r="C11" i="399" s="1"/>
  <c r="N12" i="399" a="1"/>
  <c r="N12" i="399" s="1"/>
  <c r="I12" i="399"/>
  <c r="S14" i="399" a="1"/>
  <c r="S14" i="399" s="1"/>
  <c r="N16" i="399" a="1"/>
  <c r="N16" i="399" s="1"/>
  <c r="I16" i="399"/>
  <c r="P16" i="399" a="1"/>
  <c r="P16" i="399" s="1"/>
  <c r="C16" i="399" s="1" a="1"/>
  <c r="C16" i="399" s="1"/>
  <c r="P19" i="399" a="1"/>
  <c r="P19" i="399" s="1"/>
  <c r="C19" i="399" s="1" a="1"/>
  <c r="C19" i="399" s="1"/>
  <c r="P36" i="399" a="1"/>
  <c r="P36" i="399" s="1"/>
  <c r="C36" i="399" s="1" a="1"/>
  <c r="C36" i="399" s="1"/>
  <c r="P35" i="399" a="1"/>
  <c r="P35" i="399" s="1"/>
  <c r="C35" i="399" s="1" a="1"/>
  <c r="C35" i="399" s="1"/>
  <c r="P34" i="399" a="1"/>
  <c r="P34" i="399" s="1"/>
  <c r="C34" i="399" s="1" a="1"/>
  <c r="C34" i="399" s="1"/>
  <c r="P33" i="399" a="1"/>
  <c r="P33" i="399" s="1"/>
  <c r="C33" i="399" s="1" a="1"/>
  <c r="C33" i="399" s="1"/>
  <c r="P32" i="399" a="1"/>
  <c r="P32" i="399" s="1"/>
  <c r="C32" i="399" s="1" a="1"/>
  <c r="C32" i="399" s="1"/>
  <c r="P31" i="399" a="1"/>
  <c r="P31" i="399" s="1"/>
  <c r="C31" i="399" s="1" a="1"/>
  <c r="C31" i="399" s="1"/>
  <c r="P30" i="399" a="1"/>
  <c r="P30" i="399" s="1"/>
  <c r="C30" i="399" s="1" a="1"/>
  <c r="C30" i="399" s="1"/>
  <c r="P28" i="399" a="1"/>
  <c r="P28" i="399" s="1"/>
  <c r="C28" i="399" s="1" a="1"/>
  <c r="C28" i="399" s="1"/>
  <c r="P26" i="399" a="1"/>
  <c r="P26" i="399" s="1"/>
  <c r="C26" i="399" s="1" a="1"/>
  <c r="C26" i="399" s="1"/>
  <c r="P24" i="399" a="1"/>
  <c r="P24" i="399" s="1"/>
  <c r="C24" i="399" s="1" a="1"/>
  <c r="C24" i="399" s="1"/>
  <c r="P25" i="399" a="1"/>
  <c r="P25" i="399" s="1"/>
  <c r="C25" i="399" s="1" a="1"/>
  <c r="C25" i="399" s="1"/>
  <c r="P22" i="399" a="1"/>
  <c r="P22" i="399" s="1"/>
  <c r="C22" i="399" s="1" a="1"/>
  <c r="C22" i="399" s="1"/>
  <c r="P20" i="399" a="1"/>
  <c r="P20" i="399" s="1"/>
  <c r="C20" i="399" s="1" a="1"/>
  <c r="C20" i="399" s="1"/>
  <c r="P18" i="399" a="1"/>
  <c r="P18" i="399" s="1"/>
  <c r="C18" i="399" s="1" a="1"/>
  <c r="C18" i="399" s="1"/>
  <c r="N7" i="399" a="1"/>
  <c r="N7" i="399" s="1"/>
  <c r="L7" i="399" a="1"/>
  <c r="L7" i="399" s="1"/>
  <c r="I7" i="399"/>
  <c r="C7" i="399" a="1"/>
  <c r="C7" i="399" s="1"/>
  <c r="O9" i="399"/>
  <c r="Z9" i="399"/>
  <c r="P10" i="399" a="1"/>
  <c r="P10" i="399" s="1"/>
  <c r="C10" i="399" s="1" a="1"/>
  <c r="C10" i="399" s="1"/>
  <c r="N11" i="399" a="1"/>
  <c r="N11" i="399" s="1"/>
  <c r="L11" i="399" a="1"/>
  <c r="L11" i="399" s="1"/>
  <c r="I11" i="399"/>
  <c r="O13" i="399"/>
  <c r="P14" i="399" a="1"/>
  <c r="P14" i="399" s="1"/>
  <c r="C14" i="399" s="1" a="1"/>
  <c r="C14" i="399" s="1"/>
  <c r="S21" i="399" a="1"/>
  <c r="S21" i="399" s="1"/>
  <c r="P27" i="399" a="1"/>
  <c r="P27" i="399" s="1"/>
  <c r="C27" i="399" s="1" a="1"/>
  <c r="C27" i="399" s="1"/>
  <c r="P12" i="399" a="1"/>
  <c r="P12" i="399" s="1"/>
  <c r="C12" i="399" s="1" a="1"/>
  <c r="C12" i="399" s="1"/>
  <c r="N13" i="399" a="1"/>
  <c r="N13" i="399" s="1"/>
  <c r="I13" i="399"/>
  <c r="K7" i="396" a="1"/>
  <c r="K7" i="396" s="1"/>
  <c r="S36" i="399" a="1"/>
  <c r="S36" i="399" s="1"/>
  <c r="S35" i="399" a="1"/>
  <c r="S35" i="399" s="1"/>
  <c r="S34" i="399" a="1"/>
  <c r="S34" i="399" s="1"/>
  <c r="S33" i="399" a="1"/>
  <c r="S33" i="399" s="1"/>
  <c r="S32" i="399" a="1"/>
  <c r="S32" i="399" s="1"/>
  <c r="S31" i="399" a="1"/>
  <c r="S31" i="399" s="1"/>
  <c r="S30" i="399" a="1"/>
  <c r="S30" i="399" s="1"/>
  <c r="S28" i="399" a="1"/>
  <c r="S28" i="399" s="1"/>
  <c r="S26" i="399" a="1"/>
  <c r="S26" i="399" s="1"/>
  <c r="S24" i="399" a="1"/>
  <c r="S24" i="399" s="1"/>
  <c r="S29" i="399" a="1"/>
  <c r="S29" i="399" s="1"/>
  <c r="S25" i="399" a="1"/>
  <c r="S25" i="399" s="1"/>
  <c r="S22" i="399" a="1"/>
  <c r="S22" i="399" s="1"/>
  <c r="S20" i="399" a="1"/>
  <c r="S20" i="399" s="1"/>
  <c r="S18" i="399" a="1"/>
  <c r="S18" i="399" s="1"/>
  <c r="S16" i="399" a="1"/>
  <c r="S16" i="399" s="1"/>
  <c r="S15" i="399" a="1"/>
  <c r="S15" i="399" s="1"/>
  <c r="D7" i="399" a="1"/>
  <c r="D7" i="399" s="1"/>
  <c r="Y7" i="399" s="1" a="1"/>
  <c r="Y7" i="399" s="1"/>
  <c r="C8" i="399" a="1"/>
  <c r="C8" i="399" s="1"/>
  <c r="O8" i="399"/>
  <c r="S8" i="399" a="1"/>
  <c r="S8" i="399" s="1"/>
  <c r="Z8" i="399"/>
  <c r="J9" i="399"/>
  <c r="M9" i="399" a="1"/>
  <c r="M9" i="399" s="1"/>
  <c r="P9" i="399" a="1"/>
  <c r="P9" i="399" s="1"/>
  <c r="C9" i="399" s="1" a="1"/>
  <c r="C9" i="399" s="1"/>
  <c r="N10" i="399" a="1"/>
  <c r="N10" i="399" s="1"/>
  <c r="L10" i="399" a="1"/>
  <c r="L10" i="399" s="1"/>
  <c r="I10" i="399"/>
  <c r="D10" i="399" a="1"/>
  <c r="D10" i="399" s="1"/>
  <c r="X10" i="399" s="1" a="1"/>
  <c r="X10" i="399" s="1"/>
  <c r="O12" i="399"/>
  <c r="S12" i="399" a="1"/>
  <c r="S12" i="399" s="1"/>
  <c r="Z12" i="399"/>
  <c r="J13" i="399"/>
  <c r="M13" i="399" a="1"/>
  <c r="M13" i="399" s="1"/>
  <c r="P13" i="399" a="1"/>
  <c r="P13" i="399" s="1"/>
  <c r="C13" i="399" s="1" a="1"/>
  <c r="C13" i="399" s="1"/>
  <c r="N14" i="399" a="1"/>
  <c r="N14" i="399" s="1"/>
  <c r="I14" i="399"/>
  <c r="N15" i="399" a="1"/>
  <c r="N15" i="399" s="1"/>
  <c r="I15" i="399"/>
  <c r="P15" i="399" a="1"/>
  <c r="P15" i="399" s="1"/>
  <c r="C15" i="399" s="1" a="1"/>
  <c r="C15" i="399" s="1"/>
  <c r="J16" i="399"/>
  <c r="S19" i="399" a="1"/>
  <c r="S19" i="399" s="1"/>
  <c r="P21" i="399" a="1"/>
  <c r="P21" i="399" s="1"/>
  <c r="C21" i="399" s="1" a="1"/>
  <c r="C21" i="399" s="1"/>
  <c r="P23" i="399" a="1"/>
  <c r="P23" i="399" s="1"/>
  <c r="C23" i="399" s="1" a="1"/>
  <c r="C23" i="399" s="1"/>
  <c r="P29" i="399" a="1"/>
  <c r="P29" i="399" s="1"/>
  <c r="C29" i="399" s="1" a="1"/>
  <c r="C29" i="399" s="1"/>
  <c r="M36" i="399" a="1"/>
  <c r="M36" i="399" s="1"/>
  <c r="O36" i="399"/>
  <c r="J19" i="379"/>
  <c r="Z19" i="379"/>
  <c r="O8" i="379"/>
  <c r="N33" i="379" a="1"/>
  <c r="N33" i="379" s="1"/>
  <c r="Z8" i="379"/>
  <c r="J12" i="379"/>
  <c r="O17" i="379"/>
  <c r="M22" i="398" a="1"/>
  <c r="M22" i="398" s="1"/>
  <c r="M20" i="398" a="1"/>
  <c r="M20" i="398" s="1"/>
  <c r="Z20" i="398"/>
  <c r="M21" i="398" a="1"/>
  <c r="M21" i="398" s="1"/>
  <c r="Z21" i="398"/>
  <c r="J21" i="398"/>
  <c r="I20" i="398"/>
  <c r="N20" i="398" a="1"/>
  <c r="N20" i="398" s="1"/>
  <c r="N21" i="398" a="1"/>
  <c r="N21" i="398" s="1"/>
  <c r="J20" i="398"/>
  <c r="I21" i="398"/>
  <c r="N17" i="398" a="1"/>
  <c r="N17" i="398" s="1"/>
  <c r="I19" i="398"/>
  <c r="J17" i="398"/>
  <c r="N18" i="398" a="1"/>
  <c r="N18" i="398" s="1"/>
  <c r="J15" i="398"/>
  <c r="I16" i="398"/>
  <c r="N16" i="398" a="1"/>
  <c r="N16" i="398" s="1"/>
  <c r="M15" i="398" a="1"/>
  <c r="M15" i="398" s="1"/>
  <c r="I15" i="398"/>
  <c r="I22" i="378"/>
  <c r="Z12" i="378"/>
  <c r="I14" i="378"/>
  <c r="N26" i="378" a="1"/>
  <c r="N26" i="378" s="1"/>
  <c r="I11" i="378"/>
  <c r="J14" i="378"/>
  <c r="I17" i="378"/>
  <c r="N18" i="378" a="1"/>
  <c r="N18" i="378" s="1"/>
  <c r="S36" i="398" a="1"/>
  <c r="S36" i="398" s="1"/>
  <c r="S35" i="398" a="1"/>
  <c r="S35" i="398" s="1"/>
  <c r="S34" i="398" a="1"/>
  <c r="S34" i="398" s="1"/>
  <c r="S33" i="398" a="1"/>
  <c r="S33" i="398" s="1"/>
  <c r="S32" i="398" a="1"/>
  <c r="S32" i="398" s="1"/>
  <c r="S31" i="398" a="1"/>
  <c r="S31" i="398" s="1"/>
  <c r="S30" i="398" a="1"/>
  <c r="S30" i="398" s="1"/>
  <c r="S29" i="398" a="1"/>
  <c r="S29" i="398" s="1"/>
  <c r="S27" i="398" a="1"/>
  <c r="S27" i="398" s="1"/>
  <c r="S25" i="398" a="1"/>
  <c r="S25" i="398" s="1"/>
  <c r="S23" i="398" a="1"/>
  <c r="S23" i="398" s="1"/>
  <c r="S22" i="398" a="1"/>
  <c r="S22" i="398" s="1"/>
  <c r="S21" i="398" a="1"/>
  <c r="S21" i="398" s="1"/>
  <c r="S20" i="398" a="1"/>
  <c r="S20" i="398" s="1"/>
  <c r="S19" i="398" a="1"/>
  <c r="S19" i="398" s="1"/>
  <c r="S16" i="398" a="1"/>
  <c r="S16" i="398" s="1"/>
  <c r="S15" i="398" a="1"/>
  <c r="S15" i="398" s="1"/>
  <c r="S28" i="398" a="1"/>
  <c r="S28" i="398" s="1"/>
  <c r="S24" i="398" a="1"/>
  <c r="S24" i="398" s="1"/>
  <c r="S14" i="398" a="1"/>
  <c r="S14" i="398" s="1"/>
  <c r="S13" i="398" a="1"/>
  <c r="S13" i="398" s="1"/>
  <c r="S12" i="398" a="1"/>
  <c r="S12" i="398" s="1"/>
  <c r="S11" i="398" a="1"/>
  <c r="S11" i="398" s="1"/>
  <c r="S10" i="398" a="1"/>
  <c r="S10" i="398" s="1"/>
  <c r="S9" i="398" a="1"/>
  <c r="S9" i="398" s="1"/>
  <c r="S8" i="398" a="1"/>
  <c r="S8" i="398" s="1"/>
  <c r="S7" i="398" a="1"/>
  <c r="S7" i="398" s="1"/>
  <c r="S17" i="398" a="1"/>
  <c r="S17" i="398" s="1"/>
  <c r="S18" i="398" a="1"/>
  <c r="S18" i="398" s="1"/>
  <c r="S26" i="398" a="1"/>
  <c r="S26" i="398" s="1"/>
  <c r="P36" i="398" a="1"/>
  <c r="P36" i="398" s="1"/>
  <c r="C36" i="398" s="1" a="1"/>
  <c r="C36" i="398" s="1"/>
  <c r="P35" i="398" a="1"/>
  <c r="P35" i="398" s="1"/>
  <c r="C35" i="398" s="1" a="1"/>
  <c r="C35" i="398" s="1"/>
  <c r="P34" i="398" a="1"/>
  <c r="P34" i="398" s="1"/>
  <c r="C34" i="398" s="1" a="1"/>
  <c r="C34" i="398" s="1"/>
  <c r="P33" i="398" a="1"/>
  <c r="P33" i="398" s="1"/>
  <c r="C33" i="398" s="1" a="1"/>
  <c r="C33" i="398" s="1"/>
  <c r="P32" i="398" a="1"/>
  <c r="P32" i="398" s="1"/>
  <c r="C32" i="398" s="1" a="1"/>
  <c r="C32" i="398" s="1"/>
  <c r="P31" i="398" a="1"/>
  <c r="P31" i="398" s="1"/>
  <c r="C31" i="398" s="1" a="1"/>
  <c r="C31" i="398" s="1"/>
  <c r="P30" i="398" a="1"/>
  <c r="P30" i="398" s="1"/>
  <c r="C30" i="398" s="1" a="1"/>
  <c r="C30" i="398" s="1"/>
  <c r="P29" i="398" a="1"/>
  <c r="P29" i="398" s="1"/>
  <c r="C29" i="398" s="1" a="1"/>
  <c r="C29" i="398" s="1"/>
  <c r="P27" i="398" a="1"/>
  <c r="P27" i="398" s="1"/>
  <c r="C27" i="398" s="1" a="1"/>
  <c r="C27" i="398" s="1"/>
  <c r="P25" i="398" a="1"/>
  <c r="P25" i="398" s="1"/>
  <c r="C25" i="398" s="1" a="1"/>
  <c r="C25" i="398" s="1"/>
  <c r="P23" i="398" a="1"/>
  <c r="P23" i="398" s="1"/>
  <c r="C23" i="398" s="1" a="1"/>
  <c r="C23" i="398" s="1"/>
  <c r="N7" i="398" a="1"/>
  <c r="N7" i="398" s="1"/>
  <c r="L7" i="398" a="1"/>
  <c r="L7" i="398" s="1"/>
  <c r="I7" i="398"/>
  <c r="C7" i="398" a="1"/>
  <c r="C7" i="398" s="1"/>
  <c r="D7" i="398" s="1" a="1"/>
  <c r="D7" i="398" s="1"/>
  <c r="P28" i="398" a="1"/>
  <c r="P28" i="398" s="1"/>
  <c r="C28" i="398" s="1" a="1"/>
  <c r="C28" i="398" s="1"/>
  <c r="P16" i="398" a="1"/>
  <c r="P16" i="398" s="1"/>
  <c r="C16" i="398" s="1" a="1"/>
  <c r="C16" i="398" s="1"/>
  <c r="P26" i="398" a="1"/>
  <c r="P26" i="398" s="1"/>
  <c r="C26" i="398" s="1" a="1"/>
  <c r="C26" i="398" s="1"/>
  <c r="P18" i="398" a="1"/>
  <c r="P18" i="398" s="1"/>
  <c r="C18" i="398" s="1" a="1"/>
  <c r="C18" i="398" s="1"/>
  <c r="P7" i="398" a="1"/>
  <c r="P7" i="398" s="1"/>
  <c r="P17" i="398" a="1"/>
  <c r="P17" i="398" s="1"/>
  <c r="C17" i="398" s="1" a="1"/>
  <c r="C17" i="398" s="1"/>
  <c r="P15" i="398" a="1"/>
  <c r="P15" i="398" s="1"/>
  <c r="C15" i="398" s="1" a="1"/>
  <c r="C15" i="398" s="1"/>
  <c r="Z7" i="398"/>
  <c r="O7" i="398"/>
  <c r="M7" i="398" a="1"/>
  <c r="M7" i="398" s="1"/>
  <c r="P24" i="398" a="1"/>
  <c r="P24" i="398" s="1"/>
  <c r="C24" i="398" s="1" a="1"/>
  <c r="C24" i="398" s="1"/>
  <c r="J7" i="398"/>
  <c r="M8" i="398" a="1"/>
  <c r="M8" i="398" s="1"/>
  <c r="O8" i="398"/>
  <c r="Z8" i="398"/>
  <c r="M9" i="398" a="1"/>
  <c r="M9" i="398" s="1"/>
  <c r="O9" i="398"/>
  <c r="Z9" i="398"/>
  <c r="M10" i="398" a="1"/>
  <c r="M10" i="398" s="1"/>
  <c r="O10" i="398"/>
  <c r="Z10" i="398"/>
  <c r="M11" i="398" a="1"/>
  <c r="M11" i="398" s="1"/>
  <c r="O11" i="398"/>
  <c r="Z11" i="398"/>
  <c r="M12" i="398" a="1"/>
  <c r="M12" i="398" s="1"/>
  <c r="O12" i="398"/>
  <c r="Z12" i="398"/>
  <c r="M13" i="398" a="1"/>
  <c r="M13" i="398" s="1"/>
  <c r="O13" i="398"/>
  <c r="Z13" i="398"/>
  <c r="M14" i="398" a="1"/>
  <c r="M14" i="398" s="1"/>
  <c r="O14" i="398"/>
  <c r="Z14" i="398"/>
  <c r="P8" i="398" a="1"/>
  <c r="P8" i="398" s="1"/>
  <c r="C8" i="398" s="1" a="1"/>
  <c r="C8" i="398" s="1"/>
  <c r="P9" i="398" a="1"/>
  <c r="P9" i="398" s="1"/>
  <c r="C9" i="398" s="1" a="1"/>
  <c r="C9" i="398" s="1"/>
  <c r="P10" i="398" a="1"/>
  <c r="P10" i="398" s="1"/>
  <c r="C10" i="398" s="1" a="1"/>
  <c r="C10" i="398" s="1"/>
  <c r="P11" i="398" a="1"/>
  <c r="P11" i="398" s="1"/>
  <c r="C11" i="398" s="1" a="1"/>
  <c r="C11" i="398" s="1"/>
  <c r="P12" i="398" a="1"/>
  <c r="P12" i="398" s="1"/>
  <c r="C12" i="398" s="1" a="1"/>
  <c r="C12" i="398" s="1"/>
  <c r="P13" i="398" a="1"/>
  <c r="P13" i="398" s="1"/>
  <c r="C13" i="398" s="1" a="1"/>
  <c r="C13" i="398" s="1"/>
  <c r="P14" i="398" a="1"/>
  <c r="P14" i="398" s="1"/>
  <c r="C14" i="398" s="1" a="1"/>
  <c r="C14" i="398" s="1"/>
  <c r="Z16" i="398"/>
  <c r="O16" i="398"/>
  <c r="M16" i="398" a="1"/>
  <c r="M16" i="398" s="1"/>
  <c r="P19" i="398" a="1"/>
  <c r="P19" i="398" s="1"/>
  <c r="C19" i="398" s="1" a="1"/>
  <c r="C19" i="398" s="1"/>
  <c r="M19" i="398" a="1"/>
  <c r="M19" i="398" s="1"/>
  <c r="Z19" i="398"/>
  <c r="O19" i="398"/>
  <c r="J19" i="398"/>
  <c r="J22" i="398"/>
  <c r="I8" i="398"/>
  <c r="L8" i="398" a="1"/>
  <c r="L8" i="398" s="1"/>
  <c r="N8" i="398" a="1"/>
  <c r="N8" i="398" s="1"/>
  <c r="I9" i="398"/>
  <c r="L9" i="398" a="1"/>
  <c r="L9" i="398" s="1"/>
  <c r="N9" i="398" a="1"/>
  <c r="N9" i="398" s="1"/>
  <c r="I10" i="398"/>
  <c r="L10" i="398" a="1"/>
  <c r="L10" i="398" s="1"/>
  <c r="N10" i="398" a="1"/>
  <c r="N10" i="398" s="1"/>
  <c r="I11" i="398"/>
  <c r="L11" i="398" a="1"/>
  <c r="L11" i="398" s="1"/>
  <c r="N11" i="398" a="1"/>
  <c r="N11" i="398" s="1"/>
  <c r="I12" i="398"/>
  <c r="N12" i="398" a="1"/>
  <c r="N12" i="398" s="1"/>
  <c r="I13" i="398"/>
  <c r="N13" i="398" a="1"/>
  <c r="N13" i="398" s="1"/>
  <c r="I14" i="398"/>
  <c r="N14" i="398" a="1"/>
  <c r="N14" i="398" s="1"/>
  <c r="Z15" i="398"/>
  <c r="O15" i="398"/>
  <c r="P22" i="398" a="1"/>
  <c r="P22" i="398" s="1"/>
  <c r="C22" i="398" s="1" a="1"/>
  <c r="C22" i="398" s="1"/>
  <c r="O22" i="398"/>
  <c r="I22" i="398"/>
  <c r="P21" i="398" a="1"/>
  <c r="P21" i="398" s="1"/>
  <c r="C21" i="398" s="1" a="1"/>
  <c r="C21" i="398" s="1"/>
  <c r="M17" i="398" a="1"/>
  <c r="M17" i="398" s="1"/>
  <c r="O17" i="398"/>
  <c r="M18" i="398" a="1"/>
  <c r="M18" i="398" s="1"/>
  <c r="O18" i="398"/>
  <c r="P20" i="398" a="1"/>
  <c r="P20" i="398" s="1"/>
  <c r="C20" i="398" s="1" a="1"/>
  <c r="C20" i="398" s="1"/>
  <c r="M36" i="398" a="1"/>
  <c r="M36" i="398" s="1"/>
  <c r="O36" i="398"/>
  <c r="I22" i="376"/>
  <c r="J22" i="376"/>
  <c r="N22" i="376" a="1"/>
  <c r="N22" i="376" s="1"/>
  <c r="J17" i="376"/>
  <c r="I23" i="376"/>
  <c r="N33" i="376" a="1"/>
  <c r="N33" i="376" s="1"/>
  <c r="I8" i="376"/>
  <c r="N16" i="376" a="1"/>
  <c r="N16" i="376" s="1"/>
  <c r="N8" i="376" a="1"/>
  <c r="N8" i="376" s="1"/>
  <c r="N25" i="376" a="1"/>
  <c r="N25" i="376" s="1"/>
  <c r="J15" i="330"/>
  <c r="O12" i="330"/>
  <c r="M15" i="330" a="1"/>
  <c r="M15" i="330" s="1"/>
  <c r="J12" i="330"/>
  <c r="Z12" i="330"/>
  <c r="J13" i="330"/>
  <c r="Z13" i="330"/>
  <c r="Z14" i="330"/>
  <c r="M13" i="330" a="1"/>
  <c r="M13" i="330" s="1"/>
  <c r="M21" i="330" a="1"/>
  <c r="M21" i="330" s="1"/>
  <c r="I16" i="329"/>
  <c r="M32" i="329" a="1"/>
  <c r="M32" i="329" s="1"/>
  <c r="Z33" i="329"/>
  <c r="N32" i="329" a="1"/>
  <c r="N32" i="329" s="1"/>
  <c r="Z35" i="329"/>
  <c r="I32" i="329"/>
  <c r="O32" i="329"/>
  <c r="M33" i="329" a="1"/>
  <c r="M33" i="329" s="1"/>
  <c r="I10" i="328"/>
  <c r="L10" i="328" a="1"/>
  <c r="L10" i="328" s="1"/>
  <c r="N10" i="328" a="1"/>
  <c r="N10" i="328" s="1"/>
  <c r="J10" i="328"/>
  <c r="O10" i="328"/>
  <c r="J8" i="328"/>
  <c r="M10" i="328" a="1"/>
  <c r="M10" i="328" s="1"/>
  <c r="M11" i="328" a="1"/>
  <c r="M11" i="328" s="1"/>
  <c r="Z11" i="328"/>
  <c r="M13" i="328" a="1"/>
  <c r="M13" i="328" s="1"/>
  <c r="Z13" i="328"/>
  <c r="I11" i="328"/>
  <c r="N11" i="328" a="1"/>
  <c r="N11" i="328" s="1"/>
  <c r="I13" i="328"/>
  <c r="N13" i="328" a="1"/>
  <c r="N13" i="328" s="1"/>
  <c r="J11" i="328"/>
  <c r="J13" i="328"/>
  <c r="J17" i="327"/>
  <c r="J8" i="327"/>
  <c r="J10" i="327"/>
  <c r="J11" i="327"/>
  <c r="I23" i="327"/>
  <c r="N23" i="327" a="1"/>
  <c r="N23" i="327" s="1"/>
  <c r="J9" i="327"/>
  <c r="N15" i="327" a="1"/>
  <c r="N15" i="327" s="1"/>
  <c r="O23" i="327"/>
  <c r="I20" i="321"/>
  <c r="N20" i="321" a="1"/>
  <c r="N20" i="321" s="1"/>
  <c r="O21" i="321" a="1"/>
  <c r="O21" i="321" s="1"/>
  <c r="O20" i="321" a="1"/>
  <c r="O20" i="321" s="1"/>
  <c r="M20" i="321" a="1"/>
  <c r="M20" i="321" s="1"/>
  <c r="Z21" i="321"/>
  <c r="M19" i="321" a="1"/>
  <c r="M19" i="321" s="1"/>
  <c r="M23" i="321" a="1"/>
  <c r="M23" i="321" s="1"/>
  <c r="Z23" i="321"/>
  <c r="I23" i="321"/>
  <c r="N23" i="321" a="1"/>
  <c r="N23" i="321" s="1"/>
  <c r="Z19" i="321"/>
  <c r="J23" i="321"/>
  <c r="N19" i="321" a="1"/>
  <c r="N19" i="321" s="1"/>
  <c r="I19" i="321"/>
  <c r="J19" i="321" s="1"/>
  <c r="M22" i="321" a="1"/>
  <c r="M22" i="321" s="1"/>
  <c r="I22" i="321"/>
  <c r="J22" i="321" s="1"/>
  <c r="N22" i="321" a="1"/>
  <c r="N22" i="321" s="1"/>
  <c r="M15" i="321" a="1"/>
  <c r="M15" i="321" s="1"/>
  <c r="M16" i="321" a="1"/>
  <c r="M16" i="321" s="1"/>
  <c r="Z16" i="321"/>
  <c r="I15" i="321"/>
  <c r="J15" i="321" s="1"/>
  <c r="N15" i="321" a="1"/>
  <c r="N15" i="321" s="1"/>
  <c r="N16" i="321" a="1"/>
  <c r="N16" i="321" s="1"/>
  <c r="Z15" i="321"/>
  <c r="I16" i="321"/>
  <c r="J16" i="321" s="1"/>
  <c r="Z13" i="321"/>
  <c r="I11" i="321"/>
  <c r="J11" i="321" s="1"/>
  <c r="O10" i="321" a="1"/>
  <c r="O10" i="321" s="1"/>
  <c r="M11" i="321" a="1"/>
  <c r="M11" i="321" s="1"/>
  <c r="N11" i="321" a="1"/>
  <c r="N11" i="321" s="1"/>
  <c r="O7" i="321" a="1"/>
  <c r="O7" i="321" s="1"/>
  <c r="O11" i="321" a="1"/>
  <c r="O11" i="321" s="1"/>
  <c r="O16" i="320"/>
  <c r="I9" i="320"/>
  <c r="I13" i="320"/>
  <c r="N9" i="320" a="1"/>
  <c r="N9" i="320" s="1"/>
  <c r="I12" i="320"/>
  <c r="J12" i="320" s="1"/>
  <c r="Z9" i="320"/>
  <c r="I8" i="320"/>
  <c r="J8" i="320" s="1"/>
  <c r="M12" i="320" a="1"/>
  <c r="M12" i="320" s="1"/>
  <c r="Z13" i="320"/>
  <c r="N16" i="320" a="1"/>
  <c r="N16" i="320" s="1"/>
  <c r="M17" i="320" a="1"/>
  <c r="M17" i="320" s="1"/>
  <c r="O8" i="320"/>
  <c r="O12" i="320"/>
  <c r="M13" i="320" a="1"/>
  <c r="M13" i="320" s="1"/>
  <c r="O9" i="320"/>
  <c r="O13" i="320"/>
  <c r="O19" i="320"/>
  <c r="N8" i="320" a="1"/>
  <c r="N8" i="320" s="1"/>
  <c r="P8" i="320" a="1"/>
  <c r="P8" i="320" s="1"/>
  <c r="C8" i="320" s="1" a="1"/>
  <c r="C8" i="320" s="1"/>
  <c r="D8" i="320" s="1" a="1"/>
  <c r="D8" i="320" s="1"/>
  <c r="Y8" i="320" s="1" a="1"/>
  <c r="Y8" i="320" s="1"/>
  <c r="L9" i="320" a="1"/>
  <c r="L9" i="320" s="1"/>
  <c r="I16" i="320"/>
  <c r="J16" i="320" s="1"/>
  <c r="Z16" i="320"/>
  <c r="O10" i="320"/>
  <c r="O14" i="320"/>
  <c r="Z17" i="373"/>
  <c r="I15" i="373"/>
  <c r="Z12" i="373"/>
  <c r="I12" i="373"/>
  <c r="L9" i="373" a="1"/>
  <c r="L9" i="373" s="1"/>
  <c r="J15" i="373"/>
  <c r="Z25" i="373"/>
  <c r="M29" i="373" a="1"/>
  <c r="M29" i="373" s="1"/>
  <c r="M25" i="373" a="1"/>
  <c r="M25" i="373" s="1"/>
  <c r="O29" i="373"/>
  <c r="I7" i="373"/>
  <c r="J11" i="373"/>
  <c r="I25" i="373"/>
  <c r="O25" i="373"/>
  <c r="M33" i="373" a="1"/>
  <c r="M33" i="373" s="1"/>
  <c r="N22" i="397" a="1"/>
  <c r="N22" i="397" s="1"/>
  <c r="I20" i="397"/>
  <c r="N20" i="397" a="1"/>
  <c r="N20" i="397" s="1"/>
  <c r="I17" i="397"/>
  <c r="J18" i="397"/>
  <c r="J17" i="397"/>
  <c r="I12" i="397"/>
  <c r="I13" i="397"/>
  <c r="N12" i="397" a="1"/>
  <c r="N12" i="397" s="1"/>
  <c r="J13" i="397"/>
  <c r="J8" i="397"/>
  <c r="Z8" i="397"/>
  <c r="J10" i="397"/>
  <c r="Z10" i="397"/>
  <c r="N16" i="397" a="1"/>
  <c r="N16" i="397" s="1"/>
  <c r="P17" i="397" a="1"/>
  <c r="P17" i="397" s="1"/>
  <c r="C17" i="397" s="1" a="1"/>
  <c r="C17" i="397" s="1"/>
  <c r="M8" i="397" a="1"/>
  <c r="M8" i="397" s="1"/>
  <c r="M10" i="397" a="1"/>
  <c r="M10" i="397" s="1"/>
  <c r="N9" i="397" a="1"/>
  <c r="N9" i="397" s="1"/>
  <c r="L9" i="397" a="1"/>
  <c r="L9" i="397" s="1"/>
  <c r="I9" i="397"/>
  <c r="P9" i="397" a="1"/>
  <c r="P9" i="397" s="1"/>
  <c r="C9" i="397" s="1" a="1"/>
  <c r="C9" i="397" s="1"/>
  <c r="Z11" i="397"/>
  <c r="N11" i="397" a="1"/>
  <c r="N11" i="397" s="1"/>
  <c r="I11" i="397"/>
  <c r="P11" i="397" a="1"/>
  <c r="P11" i="397" s="1"/>
  <c r="C11" i="397" s="1" a="1"/>
  <c r="C11" i="397" s="1"/>
  <c r="D11" i="397" s="1" a="1"/>
  <c r="D11" i="397" s="1"/>
  <c r="S12" i="397" a="1"/>
  <c r="S12" i="397" s="1"/>
  <c r="Z19" i="397"/>
  <c r="O19" i="397"/>
  <c r="M19" i="397" a="1"/>
  <c r="M19" i="397" s="1"/>
  <c r="J19" i="397"/>
  <c r="P19" i="397" a="1"/>
  <c r="P19" i="397" s="1"/>
  <c r="C19" i="397" s="1" a="1"/>
  <c r="C19" i="397" s="1"/>
  <c r="I19" i="397"/>
  <c r="P21" i="397" a="1"/>
  <c r="P21" i="397" s="1"/>
  <c r="C21" i="397" s="1" a="1"/>
  <c r="C21" i="397" s="1"/>
  <c r="M11" i="397" a="1"/>
  <c r="M11" i="397" s="1"/>
  <c r="Z14" i="397"/>
  <c r="O14" i="397"/>
  <c r="M14" i="397" a="1"/>
  <c r="M14" i="397" s="1"/>
  <c r="P14" i="397" a="1"/>
  <c r="P14" i="397" s="1"/>
  <c r="C14" i="397" s="1" a="1"/>
  <c r="C14" i="397" s="1"/>
  <c r="I14" i="397"/>
  <c r="S19" i="397" a="1"/>
  <c r="S19" i="397" s="1"/>
  <c r="P29" i="397" a="1"/>
  <c r="P29" i="397" s="1"/>
  <c r="C29" i="397" s="1" a="1"/>
  <c r="C29" i="397" s="1"/>
  <c r="O7" i="397"/>
  <c r="Z7" i="397"/>
  <c r="N8" i="397" a="1"/>
  <c r="N8" i="397" s="1"/>
  <c r="L8" i="397" a="1"/>
  <c r="L8" i="397" s="1"/>
  <c r="I8" i="397"/>
  <c r="P8" i="397" a="1"/>
  <c r="P8" i="397" s="1"/>
  <c r="C8" i="397" s="1" a="1"/>
  <c r="C8" i="397" s="1"/>
  <c r="D8" i="397" s="1" a="1"/>
  <c r="D8" i="397" s="1"/>
  <c r="X8" i="397" s="1" a="1"/>
  <c r="X8" i="397" s="1"/>
  <c r="J9" i="397"/>
  <c r="N10" i="397" a="1"/>
  <c r="N10" i="397" s="1"/>
  <c r="L10" i="397" a="1"/>
  <c r="L10" i="397" s="1"/>
  <c r="I10" i="397"/>
  <c r="P10" i="397" a="1"/>
  <c r="P10" i="397" s="1"/>
  <c r="C10" i="397" s="1" a="1"/>
  <c r="C10" i="397" s="1"/>
  <c r="D10" i="397" s="1" a="1"/>
  <c r="D10" i="397" s="1"/>
  <c r="X10" i="397" s="1" a="1"/>
  <c r="X10" i="397" s="1"/>
  <c r="J11" i="397"/>
  <c r="P12" i="397" a="1"/>
  <c r="P12" i="397" s="1"/>
  <c r="Z15" i="397"/>
  <c r="O15" i="397"/>
  <c r="M15" i="397" a="1"/>
  <c r="M15" i="397" s="1"/>
  <c r="J15" i="397"/>
  <c r="P15" i="397" a="1"/>
  <c r="P15" i="397" s="1"/>
  <c r="C15" i="397" s="1" a="1"/>
  <c r="C15" i="397" s="1"/>
  <c r="I15" i="397"/>
  <c r="S16" i="397" a="1"/>
  <c r="S16" i="397" s="1"/>
  <c r="N19" i="397" a="1"/>
  <c r="N19" i="397" s="1"/>
  <c r="S36" i="397" a="1"/>
  <c r="S36" i="397" s="1"/>
  <c r="S35" i="397" a="1"/>
  <c r="S35" i="397" s="1"/>
  <c r="S34" i="397" a="1"/>
  <c r="S34" i="397" s="1"/>
  <c r="S31" i="397" a="1"/>
  <c r="S31" i="397" s="1"/>
  <c r="S27" i="397" a="1"/>
  <c r="S27" i="397" s="1"/>
  <c r="S26" i="397" a="1"/>
  <c r="S26" i="397" s="1"/>
  <c r="S33" i="397" a="1"/>
  <c r="S33" i="397" s="1"/>
  <c r="S32" i="397" a="1"/>
  <c r="S32" i="397" s="1"/>
  <c r="S29" i="397" a="1"/>
  <c r="S29" i="397" s="1"/>
  <c r="S28" i="397" a="1"/>
  <c r="S28" i="397" s="1"/>
  <c r="S21" i="397" a="1"/>
  <c r="S21" i="397" s="1"/>
  <c r="S17" i="397" a="1"/>
  <c r="S17" i="397" s="1"/>
  <c r="S13" i="397" a="1"/>
  <c r="S13" i="397" s="1"/>
  <c r="S30" i="397" a="1"/>
  <c r="S30" i="397" s="1"/>
  <c r="S23" i="397" a="1"/>
  <c r="S23" i="397" s="1"/>
  <c r="S22" i="397" a="1"/>
  <c r="S22" i="397" s="1"/>
  <c r="S18" i="397" a="1"/>
  <c r="S18" i="397" s="1"/>
  <c r="S14" i="397" a="1"/>
  <c r="S14" i="397" s="1"/>
  <c r="S10" i="397" a="1"/>
  <c r="S10" i="397" s="1"/>
  <c r="S9" i="397" a="1"/>
  <c r="S9" i="397" s="1"/>
  <c r="S8" i="397" a="1"/>
  <c r="S8" i="397" s="1"/>
  <c r="S7" i="397" a="1"/>
  <c r="S7" i="397" s="1"/>
  <c r="P13" i="397" a="1"/>
  <c r="P13" i="397" s="1"/>
  <c r="C13" i="397" s="1" a="1"/>
  <c r="C13" i="397" s="1"/>
  <c r="P16" i="397" a="1"/>
  <c r="P16" i="397" s="1"/>
  <c r="S24" i="397" a="1"/>
  <c r="S24" i="397" s="1"/>
  <c r="Z31" i="397"/>
  <c r="O31" i="397"/>
  <c r="M31" i="397" a="1"/>
  <c r="M31" i="397" s="1"/>
  <c r="P31" i="397" a="1"/>
  <c r="P31" i="397" s="1"/>
  <c r="C31" i="397" s="1" a="1"/>
  <c r="C31" i="397" s="1"/>
  <c r="N31" i="397" a="1"/>
  <c r="N31" i="397" s="1"/>
  <c r="J31" i="397"/>
  <c r="M9" i="397" a="1"/>
  <c r="M9" i="397" s="1"/>
  <c r="S11" i="397" a="1"/>
  <c r="S11" i="397" s="1"/>
  <c r="S20" i="397" a="1"/>
  <c r="S20" i="397" s="1"/>
  <c r="P30" i="397" a="1"/>
  <c r="P30" i="397" s="1"/>
  <c r="C30" i="397" s="1" a="1"/>
  <c r="C30" i="397" s="1"/>
  <c r="N7" i="397" a="1"/>
  <c r="N7" i="397" s="1"/>
  <c r="L7" i="397" a="1"/>
  <c r="L7" i="397" s="1"/>
  <c r="I7" i="397"/>
  <c r="P26" i="397" a="1"/>
  <c r="P26" i="397" s="1"/>
  <c r="C26" i="397" s="1" a="1"/>
  <c r="C26" i="397" s="1"/>
  <c r="P25" i="397" a="1"/>
  <c r="P25" i="397" s="1"/>
  <c r="C25" i="397" s="1" a="1"/>
  <c r="C25" i="397" s="1"/>
  <c r="P23" i="397" a="1"/>
  <c r="P23" i="397" s="1"/>
  <c r="C23" i="397" s="1" a="1"/>
  <c r="C23" i="397" s="1"/>
  <c r="P7" i="397" a="1"/>
  <c r="P7" i="397" s="1"/>
  <c r="C7" i="397" s="1" a="1"/>
  <c r="C7" i="397" s="1"/>
  <c r="D7" i="397" s="1" a="1"/>
  <c r="D7" i="397" s="1"/>
  <c r="P33" i="397" a="1"/>
  <c r="P33" i="397" s="1"/>
  <c r="C33" i="397" s="1" a="1"/>
  <c r="C33" i="397" s="1"/>
  <c r="P20" i="397" a="1"/>
  <c r="P20" i="397" s="1"/>
  <c r="C20" i="397" s="1" a="1"/>
  <c r="C20" i="397" s="1"/>
  <c r="O9" i="397"/>
  <c r="Z9" i="397"/>
  <c r="O11" i="397"/>
  <c r="N14" i="397" a="1"/>
  <c r="N14" i="397" s="1"/>
  <c r="S15" i="397" a="1"/>
  <c r="S15" i="397" s="1"/>
  <c r="Z18" i="397"/>
  <c r="O18" i="397"/>
  <c r="M18" i="397" a="1"/>
  <c r="M18" i="397" s="1"/>
  <c r="P18" i="397" a="1"/>
  <c r="P18" i="397" s="1"/>
  <c r="C18" i="397" s="1" a="1"/>
  <c r="C18" i="397" s="1"/>
  <c r="I18" i="397"/>
  <c r="I31" i="397"/>
  <c r="Z22" i="397"/>
  <c r="O22" i="397"/>
  <c r="M22" i="397" a="1"/>
  <c r="M22" i="397" s="1"/>
  <c r="Z29" i="397"/>
  <c r="O29" i="397"/>
  <c r="M29" i="397" a="1"/>
  <c r="M29" i="397" s="1"/>
  <c r="J29" i="397"/>
  <c r="N29" i="397" a="1"/>
  <c r="N29" i="397" s="1"/>
  <c r="I29" i="397"/>
  <c r="Z13" i="397"/>
  <c r="O13" i="397"/>
  <c r="M13" i="397" a="1"/>
  <c r="M13" i="397" s="1"/>
  <c r="Z17" i="397"/>
  <c r="O17" i="397"/>
  <c r="M17" i="397" a="1"/>
  <c r="M17" i="397" s="1"/>
  <c r="Z21" i="397"/>
  <c r="O21" i="397"/>
  <c r="M21" i="397" a="1"/>
  <c r="M21" i="397" s="1"/>
  <c r="Z28" i="397"/>
  <c r="O28" i="397"/>
  <c r="M28" i="397" a="1"/>
  <c r="M28" i="397" s="1"/>
  <c r="P28" i="397" a="1"/>
  <c r="P28" i="397" s="1"/>
  <c r="C28" i="397" s="1" a="1"/>
  <c r="C28" i="397" s="1"/>
  <c r="D28" i="397" s="1" a="1"/>
  <c r="D28" i="397" s="1"/>
  <c r="I28" i="397"/>
  <c r="N28" i="397" a="1"/>
  <c r="N28" i="397" s="1"/>
  <c r="J28" i="397"/>
  <c r="Z33" i="397"/>
  <c r="O33" i="397"/>
  <c r="M33" i="397" a="1"/>
  <c r="M33" i="397" s="1"/>
  <c r="J33" i="397"/>
  <c r="N33" i="397" a="1"/>
  <c r="N33" i="397" s="1"/>
  <c r="I33" i="397"/>
  <c r="Z12" i="397"/>
  <c r="O12" i="397"/>
  <c r="M12" i="397" a="1"/>
  <c r="M12" i="397" s="1"/>
  <c r="C12" i="397" a="1"/>
  <c r="C12" i="397" s="1"/>
  <c r="Z16" i="397"/>
  <c r="O16" i="397"/>
  <c r="M16" i="397" a="1"/>
  <c r="M16" i="397" s="1"/>
  <c r="C16" i="397" a="1"/>
  <c r="C16" i="397" s="1"/>
  <c r="Z20" i="397"/>
  <c r="O20" i="397"/>
  <c r="M20" i="397" a="1"/>
  <c r="M20" i="397" s="1"/>
  <c r="I22" i="397"/>
  <c r="P22" i="397" a="1"/>
  <c r="P22" i="397" s="1"/>
  <c r="C22" i="397" s="1" a="1"/>
  <c r="C22" i="397" s="1"/>
  <c r="Z24" i="397"/>
  <c r="O24" i="397"/>
  <c r="M24" i="397" a="1"/>
  <c r="M24" i="397" s="1"/>
  <c r="J24" i="397"/>
  <c r="P24" i="397" a="1"/>
  <c r="P24" i="397" s="1"/>
  <c r="C24" i="397" s="1" a="1"/>
  <c r="C24" i="397" s="1"/>
  <c r="I24" i="397"/>
  <c r="Z27" i="397"/>
  <c r="O27" i="397"/>
  <c r="M27" i="397" a="1"/>
  <c r="M27" i="397" s="1"/>
  <c r="P27" i="397" a="1"/>
  <c r="P27" i="397" s="1"/>
  <c r="C27" i="397" s="1" a="1"/>
  <c r="C27" i="397" s="1"/>
  <c r="I27" i="397"/>
  <c r="Z32" i="397"/>
  <c r="O32" i="397"/>
  <c r="M32" i="397" a="1"/>
  <c r="M32" i="397" s="1"/>
  <c r="P32" i="397" a="1"/>
  <c r="P32" i="397" s="1"/>
  <c r="C32" i="397" s="1" a="1"/>
  <c r="C32" i="397" s="1"/>
  <c r="I32" i="397"/>
  <c r="N32" i="397" a="1"/>
  <c r="N32" i="397" s="1"/>
  <c r="J32" i="397"/>
  <c r="Z26" i="397"/>
  <c r="O26" i="397"/>
  <c r="M26" i="397" a="1"/>
  <c r="M26" i="397" s="1"/>
  <c r="P34" i="397" a="1"/>
  <c r="P34" i="397" s="1"/>
  <c r="C34" i="397" s="1" a="1"/>
  <c r="C34" i="397" s="1"/>
  <c r="Z34" i="397"/>
  <c r="O34" i="397"/>
  <c r="M34" i="397" a="1"/>
  <c r="M34" i="397" s="1"/>
  <c r="J34" i="397"/>
  <c r="M23" i="397" a="1"/>
  <c r="M23" i="397" s="1"/>
  <c r="O23" i="397"/>
  <c r="Z25" i="397"/>
  <c r="O25" i="397"/>
  <c r="M25" i="397" a="1"/>
  <c r="M25" i="397" s="1"/>
  <c r="P36" i="397" a="1"/>
  <c r="P36" i="397" s="1"/>
  <c r="C36" i="397" s="1" a="1"/>
  <c r="C36" i="397" s="1"/>
  <c r="Z36" i="397"/>
  <c r="O36" i="397"/>
  <c r="M36" i="397" a="1"/>
  <c r="M36" i="397" s="1"/>
  <c r="J36" i="397"/>
  <c r="Z30" i="397"/>
  <c r="O30" i="397"/>
  <c r="M30" i="397" a="1"/>
  <c r="M30" i="397" s="1"/>
  <c r="P35" i="397" a="1"/>
  <c r="P35" i="397" s="1"/>
  <c r="Z35" i="397"/>
  <c r="O35" i="397"/>
  <c r="M35" i="397" a="1"/>
  <c r="M35" i="397" s="1"/>
  <c r="C35" i="397" a="1"/>
  <c r="C35" i="397" s="1"/>
  <c r="I22" i="396"/>
  <c r="M20" i="396" a="1"/>
  <c r="M20" i="396" s="1"/>
  <c r="Z20" i="396"/>
  <c r="J20" i="396"/>
  <c r="N20" i="396" a="1"/>
  <c r="N20" i="396" s="1"/>
  <c r="J22" i="396"/>
  <c r="I19" i="396"/>
  <c r="I20" i="396"/>
  <c r="M22" i="396" a="1"/>
  <c r="M22" i="396" s="1"/>
  <c r="J19" i="396"/>
  <c r="O19" i="396"/>
  <c r="M21" i="396" a="1"/>
  <c r="M21" i="396" s="1"/>
  <c r="Z21" i="396"/>
  <c r="I21" i="396"/>
  <c r="N21" i="396" a="1"/>
  <c r="N21" i="396" s="1"/>
  <c r="M19" i="396" a="1"/>
  <c r="M19" i="396" s="1"/>
  <c r="J21" i="396"/>
  <c r="N22" i="396" a="1"/>
  <c r="N22" i="396" s="1"/>
  <c r="M16" i="396" a="1"/>
  <c r="M16" i="396" s="1"/>
  <c r="J16" i="396"/>
  <c r="Z16" i="396"/>
  <c r="N16" i="396" a="1"/>
  <c r="N16" i="396" s="1"/>
  <c r="J15" i="396"/>
  <c r="N15" i="396" a="1"/>
  <c r="N15" i="396" s="1"/>
  <c r="M15" i="396" a="1"/>
  <c r="M15" i="396" s="1"/>
  <c r="Z11" i="396"/>
  <c r="L11" i="396" a="1"/>
  <c r="L11" i="396" s="1"/>
  <c r="J10" i="396"/>
  <c r="M11" i="396" a="1"/>
  <c r="M11" i="396" s="1"/>
  <c r="I12" i="396"/>
  <c r="M12" i="396" a="1"/>
  <c r="M12" i="396" s="1"/>
  <c r="N12" i="396" a="1"/>
  <c r="N12" i="396" s="1"/>
  <c r="Z12" i="396"/>
  <c r="S7" i="396" a="1"/>
  <c r="S7" i="396" s="1"/>
  <c r="L10" i="396" a="1"/>
  <c r="L10" i="396" s="1"/>
  <c r="I11" i="396"/>
  <c r="N11" i="396" a="1"/>
  <c r="N11" i="396" s="1"/>
  <c r="O10" i="396"/>
  <c r="J11" i="396"/>
  <c r="M13" i="396" a="1"/>
  <c r="M13" i="396" s="1"/>
  <c r="Z13" i="396"/>
  <c r="M10" i="396" a="1"/>
  <c r="M10" i="396" s="1"/>
  <c r="Z10" i="396"/>
  <c r="J12" i="396"/>
  <c r="I13" i="396"/>
  <c r="N13" i="396" a="1"/>
  <c r="N13" i="396" s="1"/>
  <c r="P15" i="396" a="1"/>
  <c r="P15" i="396" s="1"/>
  <c r="C15" i="396" s="1" a="1"/>
  <c r="C15" i="396" s="1"/>
  <c r="D15" i="396" s="1" a="1"/>
  <c r="D15" i="396" s="1"/>
  <c r="K15" i="396" s="1" a="1"/>
  <c r="K15" i="396" s="1"/>
  <c r="L15" i="396" s="1" a="1"/>
  <c r="L15" i="396" s="1"/>
  <c r="I10" i="396"/>
  <c r="J13" i="396"/>
  <c r="S13" i="396" a="1"/>
  <c r="S13" i="396" s="1"/>
  <c r="P10" i="396" a="1"/>
  <c r="P10" i="396" s="1"/>
  <c r="C10" i="396" s="1" a="1"/>
  <c r="C10" i="396" s="1"/>
  <c r="D10" i="396" s="1" a="1"/>
  <c r="D10" i="396" s="1"/>
  <c r="P8" i="396" a="1"/>
  <c r="P8" i="396" s="1"/>
  <c r="C8" i="396" s="1" a="1"/>
  <c r="C8" i="396" s="1"/>
  <c r="D8" i="396" s="1" a="1"/>
  <c r="D8" i="396" s="1"/>
  <c r="S12" i="396" a="1"/>
  <c r="S12" i="396" s="1"/>
  <c r="P11" i="396" a="1"/>
  <c r="P11" i="396" s="1"/>
  <c r="C11" i="396" s="1" a="1"/>
  <c r="C11" i="396" s="1"/>
  <c r="D11" i="396" s="1" a="1"/>
  <c r="D11" i="396" s="1"/>
  <c r="P12" i="396" a="1"/>
  <c r="P12" i="396" s="1"/>
  <c r="C12" i="396" s="1" a="1"/>
  <c r="C12" i="396" s="1"/>
  <c r="D12" i="396" s="1" a="1"/>
  <c r="D12" i="396" s="1"/>
  <c r="S14" i="396" a="1"/>
  <c r="S14" i="396" s="1"/>
  <c r="S8" i="396" a="1"/>
  <c r="S8" i="396" s="1"/>
  <c r="S9" i="396" a="1"/>
  <c r="S9" i="396" s="1"/>
  <c r="P13" i="396" a="1"/>
  <c r="P13" i="396" s="1"/>
  <c r="C13" i="396" s="1" a="1"/>
  <c r="C13" i="396" s="1"/>
  <c r="D13" i="396" s="1" a="1"/>
  <c r="D13" i="396" s="1"/>
  <c r="P14" i="396" a="1"/>
  <c r="P14" i="396" s="1"/>
  <c r="C14" i="396" s="1" a="1"/>
  <c r="C14" i="396" s="1"/>
  <c r="D14" i="396" s="1" a="1"/>
  <c r="D14" i="396" s="1"/>
  <c r="S10" i="396" a="1"/>
  <c r="S10" i="396" s="1"/>
  <c r="D9" i="396" a="1"/>
  <c r="D9" i="396" s="1"/>
  <c r="Y7" i="396" a="1"/>
  <c r="Y7" i="396" s="1"/>
  <c r="X7" i="396" a="1"/>
  <c r="X7" i="396" s="1"/>
  <c r="W7" i="396" a="1"/>
  <c r="W7" i="396" s="1"/>
  <c r="K9" i="396" a="1"/>
  <c r="K9" i="396" s="1"/>
  <c r="S36" i="396" a="1"/>
  <c r="S36" i="396" s="1"/>
  <c r="S35" i="396" a="1"/>
  <c r="S35" i="396" s="1"/>
  <c r="S34" i="396" a="1"/>
  <c r="S34" i="396" s="1"/>
  <c r="S33" i="396" a="1"/>
  <c r="S33" i="396" s="1"/>
  <c r="S32" i="396" a="1"/>
  <c r="S32" i="396" s="1"/>
  <c r="S31" i="396" a="1"/>
  <c r="S31" i="396" s="1"/>
  <c r="S30" i="396" a="1"/>
  <c r="S30" i="396" s="1"/>
  <c r="S28" i="396" a="1"/>
  <c r="S28" i="396" s="1"/>
  <c r="S26" i="396" a="1"/>
  <c r="S26" i="396" s="1"/>
  <c r="S24" i="396" a="1"/>
  <c r="S24" i="396" s="1"/>
  <c r="P36" i="396" a="1"/>
  <c r="P36" i="396" s="1"/>
  <c r="C36" i="396" s="1" a="1"/>
  <c r="C36" i="396" s="1"/>
  <c r="P35" i="396" a="1"/>
  <c r="P35" i="396" s="1"/>
  <c r="C35" i="396" s="1" a="1"/>
  <c r="C35" i="396" s="1"/>
  <c r="P34" i="396" a="1"/>
  <c r="P34" i="396" s="1"/>
  <c r="C34" i="396" s="1" a="1"/>
  <c r="C34" i="396" s="1"/>
  <c r="P33" i="396" a="1"/>
  <c r="P33" i="396" s="1"/>
  <c r="C33" i="396" s="1" a="1"/>
  <c r="C33" i="396" s="1"/>
  <c r="P32" i="396" a="1"/>
  <c r="P32" i="396" s="1"/>
  <c r="C32" i="396" s="1" a="1"/>
  <c r="C32" i="396" s="1"/>
  <c r="P31" i="396" a="1"/>
  <c r="P31" i="396" s="1"/>
  <c r="C31" i="396" s="1" a="1"/>
  <c r="C31" i="396" s="1"/>
  <c r="P30" i="396" a="1"/>
  <c r="P30" i="396" s="1"/>
  <c r="C30" i="396" s="1" a="1"/>
  <c r="C30" i="396" s="1"/>
  <c r="P28" i="396" a="1"/>
  <c r="P28" i="396" s="1"/>
  <c r="C28" i="396" s="1" a="1"/>
  <c r="C28" i="396" s="1"/>
  <c r="P26" i="396" a="1"/>
  <c r="P26" i="396" s="1"/>
  <c r="C26" i="396" s="1" a="1"/>
  <c r="C26" i="396" s="1"/>
  <c r="P24" i="396" a="1"/>
  <c r="P24" i="396" s="1"/>
  <c r="C24" i="396" s="1" a="1"/>
  <c r="C24" i="396" s="1"/>
  <c r="P18" i="396" a="1"/>
  <c r="P18" i="396" s="1"/>
  <c r="C18" i="396" s="1" a="1"/>
  <c r="C18" i="396" s="1"/>
  <c r="S18" i="396" a="1"/>
  <c r="S18" i="396" s="1"/>
  <c r="P20" i="396" a="1"/>
  <c r="P20" i="396" s="1"/>
  <c r="C20" i="396" s="1" a="1"/>
  <c r="C20" i="396" s="1"/>
  <c r="S20" i="396" a="1"/>
  <c r="S20" i="396" s="1"/>
  <c r="P22" i="396" a="1"/>
  <c r="P22" i="396" s="1"/>
  <c r="C22" i="396" s="1" a="1"/>
  <c r="C22" i="396" s="1"/>
  <c r="S22" i="396" a="1"/>
  <c r="S22" i="396" s="1"/>
  <c r="S25" i="396" a="1"/>
  <c r="S25" i="396" s="1"/>
  <c r="S27" i="396" a="1"/>
  <c r="S27" i="396" s="1"/>
  <c r="S29" i="396" a="1"/>
  <c r="S29" i="396" s="1"/>
  <c r="S15" i="396" a="1"/>
  <c r="S15" i="396" s="1"/>
  <c r="P16" i="396" a="1"/>
  <c r="P16" i="396" s="1"/>
  <c r="C16" i="396" s="1" a="1"/>
  <c r="C16" i="396" s="1"/>
  <c r="S16" i="396" a="1"/>
  <c r="S16" i="396" s="1"/>
  <c r="P17" i="396" a="1"/>
  <c r="P17" i="396" s="1"/>
  <c r="C17" i="396" s="1" a="1"/>
  <c r="C17" i="396" s="1"/>
  <c r="S17" i="396" a="1"/>
  <c r="S17" i="396" s="1"/>
  <c r="P19" i="396" a="1"/>
  <c r="P19" i="396" s="1"/>
  <c r="C19" i="396" s="1" a="1"/>
  <c r="C19" i="396" s="1"/>
  <c r="S19" i="396" a="1"/>
  <c r="S19" i="396" s="1"/>
  <c r="P21" i="396" a="1"/>
  <c r="P21" i="396" s="1"/>
  <c r="C21" i="396" s="1" a="1"/>
  <c r="C21" i="396" s="1"/>
  <c r="S21" i="396" a="1"/>
  <c r="S21" i="396" s="1"/>
  <c r="P23" i="396" a="1"/>
  <c r="P23" i="396" s="1"/>
  <c r="C23" i="396" s="1" a="1"/>
  <c r="C23" i="396" s="1"/>
  <c r="S23" i="396" a="1"/>
  <c r="S23" i="396" s="1"/>
  <c r="P25" i="396" a="1"/>
  <c r="P25" i="396" s="1"/>
  <c r="C25" i="396" s="1" a="1"/>
  <c r="C25" i="396" s="1"/>
  <c r="P27" i="396" a="1"/>
  <c r="P27" i="396" s="1"/>
  <c r="C27" i="396" s="1" a="1"/>
  <c r="C27" i="396" s="1"/>
  <c r="P29" i="396" a="1"/>
  <c r="P29" i="396" s="1"/>
  <c r="C29" i="396" s="1" a="1"/>
  <c r="C29" i="396" s="1"/>
  <c r="M36" i="396" a="1"/>
  <c r="M36" i="396" s="1"/>
  <c r="O36" i="396"/>
  <c r="M22" i="394" a="1"/>
  <c r="M22" i="394" s="1"/>
  <c r="Z22" i="394"/>
  <c r="I22" i="394"/>
  <c r="N22" i="394" a="1"/>
  <c r="N22" i="394" s="1"/>
  <c r="J22" i="394"/>
  <c r="O21" i="394"/>
  <c r="I18" i="394"/>
  <c r="Z18" i="394"/>
  <c r="M18" i="394" a="1"/>
  <c r="M18" i="394" s="1"/>
  <c r="O20" i="394"/>
  <c r="N18" i="394" a="1"/>
  <c r="N18" i="394" s="1"/>
  <c r="M19" i="394" a="1"/>
  <c r="M19" i="394" s="1"/>
  <c r="Z19" i="394"/>
  <c r="J18" i="394"/>
  <c r="I19" i="394"/>
  <c r="N19" i="394" a="1"/>
  <c r="N19" i="394" s="1"/>
  <c r="M20" i="394" a="1"/>
  <c r="M20" i="394" s="1"/>
  <c r="Z20" i="394"/>
  <c r="J19" i="394"/>
  <c r="I20" i="394"/>
  <c r="I16" i="394"/>
  <c r="N16" i="394" a="1"/>
  <c r="N16" i="394" s="1"/>
  <c r="J16" i="394"/>
  <c r="O16" i="394"/>
  <c r="M16" i="394" a="1"/>
  <c r="M16" i="394" s="1"/>
  <c r="I14" i="394"/>
  <c r="M14" i="394" a="1"/>
  <c r="M14" i="394" s="1"/>
  <c r="Z14" i="394"/>
  <c r="N14" i="394" a="1"/>
  <c r="N14" i="394" s="1"/>
  <c r="J14" i="394"/>
  <c r="O9" i="394"/>
  <c r="L10" i="394" a="1"/>
  <c r="L10" i="394" s="1"/>
  <c r="M11" i="394" a="1"/>
  <c r="M11" i="394" s="1"/>
  <c r="I12" i="394"/>
  <c r="S18" i="394" a="1"/>
  <c r="S18" i="394" s="1"/>
  <c r="S34" i="394" a="1"/>
  <c r="S34" i="394" s="1"/>
  <c r="J9" i="394"/>
  <c r="J12" i="394"/>
  <c r="P24" i="394" a="1"/>
  <c r="P24" i="394" s="1"/>
  <c r="C24" i="394" s="1" a="1"/>
  <c r="C24" i="394" s="1"/>
  <c r="D24" i="394" s="1" a="1"/>
  <c r="D24" i="394" s="1"/>
  <c r="M9" i="394" a="1"/>
  <c r="M9" i="394" s="1"/>
  <c r="M10" i="394" a="1"/>
  <c r="M10" i="394" s="1"/>
  <c r="Z10" i="394"/>
  <c r="N12" i="394" a="1"/>
  <c r="N12" i="394" s="1"/>
  <c r="N9" i="394" a="1"/>
  <c r="N9" i="394" s="1"/>
  <c r="I10" i="394"/>
  <c r="O12" i="394"/>
  <c r="L8" i="394" a="1"/>
  <c r="L8" i="394" s="1"/>
  <c r="P23" i="394" a="1"/>
  <c r="P23" i="394" s="1"/>
  <c r="C23" i="394" s="1" a="1"/>
  <c r="C23" i="394" s="1"/>
  <c r="D23" i="394" s="1" a="1"/>
  <c r="D23" i="394" s="1"/>
  <c r="P27" i="394" a="1"/>
  <c r="P27" i="394" s="1"/>
  <c r="C27" i="394" s="1" a="1"/>
  <c r="C27" i="394" s="1"/>
  <c r="D27" i="394" s="1" a="1"/>
  <c r="D27" i="394" s="1"/>
  <c r="M8" i="394" a="1"/>
  <c r="M8" i="394" s="1"/>
  <c r="Z8" i="394"/>
  <c r="I13" i="394"/>
  <c r="Z13" i="394"/>
  <c r="S21" i="394" a="1"/>
  <c r="S21" i="394" s="1"/>
  <c r="P26" i="394" a="1"/>
  <c r="P26" i="394" s="1"/>
  <c r="C26" i="394" s="1" a="1"/>
  <c r="C26" i="394" s="1"/>
  <c r="D26" i="394" s="1" a="1"/>
  <c r="D26" i="394" s="1"/>
  <c r="K26" i="394" s="1" a="1"/>
  <c r="K26" i="394" s="1"/>
  <c r="P30" i="394" a="1"/>
  <c r="P30" i="394" s="1"/>
  <c r="C30" i="394" s="1" a="1"/>
  <c r="C30" i="394" s="1"/>
  <c r="M13" i="394" a="1"/>
  <c r="M13" i="394" s="1"/>
  <c r="I8" i="394"/>
  <c r="N8" i="394" a="1"/>
  <c r="N8" i="394" s="1"/>
  <c r="I11" i="394"/>
  <c r="Z11" i="394"/>
  <c r="J13" i="394"/>
  <c r="N13" i="394" a="1"/>
  <c r="N13" i="394" s="1"/>
  <c r="S17" i="394" a="1"/>
  <c r="S17" i="394" s="1"/>
  <c r="P25" i="394" a="1"/>
  <c r="P25" i="394" s="1"/>
  <c r="C25" i="394" s="1" a="1"/>
  <c r="C25" i="394" s="1"/>
  <c r="D25" i="394" s="1" a="1"/>
  <c r="D25" i="394" s="1"/>
  <c r="I7" i="394"/>
  <c r="J8" i="394"/>
  <c r="I9" i="394"/>
  <c r="J11" i="394"/>
  <c r="M12" i="394" a="1"/>
  <c r="M12" i="394" s="1"/>
  <c r="P34" i="394" a="1"/>
  <c r="P34" i="394" s="1"/>
  <c r="C34" i="394" s="1" a="1"/>
  <c r="C34" i="394" s="1"/>
  <c r="P31" i="394" a="1"/>
  <c r="P31" i="394" s="1"/>
  <c r="C31" i="394" s="1" a="1"/>
  <c r="C31" i="394" s="1"/>
  <c r="P22" i="394" a="1"/>
  <c r="P22" i="394" s="1"/>
  <c r="C22" i="394" s="1" a="1"/>
  <c r="C22" i="394" s="1"/>
  <c r="P20" i="394" a="1"/>
  <c r="P20" i="394" s="1"/>
  <c r="C20" i="394" s="1" a="1"/>
  <c r="C20" i="394" s="1"/>
  <c r="P8" i="394" a="1"/>
  <c r="P8" i="394" s="1"/>
  <c r="C8" i="394" s="1" a="1"/>
  <c r="C8" i="394" s="1"/>
  <c r="S8" i="394" a="1"/>
  <c r="S8" i="394" s="1"/>
  <c r="P14" i="394" a="1"/>
  <c r="P14" i="394" s="1"/>
  <c r="C14" i="394" s="1" a="1"/>
  <c r="C14" i="394" s="1"/>
  <c r="S14" i="394" a="1"/>
  <c r="S14" i="394" s="1"/>
  <c r="P16" i="394" a="1"/>
  <c r="P16" i="394" s="1"/>
  <c r="C16" i="394" s="1" a="1"/>
  <c r="C16" i="394" s="1"/>
  <c r="P17" i="394" a="1"/>
  <c r="P17" i="394" s="1"/>
  <c r="C17" i="394" s="1" a="1"/>
  <c r="C17" i="394" s="1"/>
  <c r="P18" i="394" a="1"/>
  <c r="P18" i="394" s="1"/>
  <c r="C18" i="394" s="1" a="1"/>
  <c r="C18" i="394" s="1"/>
  <c r="S19" i="394" a="1"/>
  <c r="S19" i="394" s="1"/>
  <c r="P21" i="394" a="1"/>
  <c r="P21" i="394" s="1"/>
  <c r="C21" i="394" s="1" a="1"/>
  <c r="C21" i="394" s="1"/>
  <c r="M7" i="394" a="1"/>
  <c r="M7" i="394" s="1"/>
  <c r="O7" i="394"/>
  <c r="Z7" i="394"/>
  <c r="P19" i="394" a="1"/>
  <c r="P19" i="394" s="1"/>
  <c r="C19" i="394" s="1" a="1"/>
  <c r="C19" i="394" s="1"/>
  <c r="Z28" i="394"/>
  <c r="O28" i="394"/>
  <c r="M28" i="394" a="1"/>
  <c r="M28" i="394" s="1"/>
  <c r="P28" i="394" a="1"/>
  <c r="P28" i="394" s="1"/>
  <c r="C28" i="394" s="1" a="1"/>
  <c r="C28" i="394" s="1"/>
  <c r="D28" i="394" s="1" a="1"/>
  <c r="D28" i="394" s="1"/>
  <c r="I28" i="394"/>
  <c r="L28" i="394" a="1"/>
  <c r="L28" i="394" s="1"/>
  <c r="N28" i="394" a="1"/>
  <c r="N28" i="394" s="1"/>
  <c r="S36" i="394" a="1"/>
  <c r="S36" i="394" s="1"/>
  <c r="S35" i="394" a="1"/>
  <c r="S35" i="394" s="1"/>
  <c r="S31" i="394" a="1"/>
  <c r="S31" i="394" s="1"/>
  <c r="S27" i="394" a="1"/>
  <c r="S27" i="394" s="1"/>
  <c r="S32" i="394" a="1"/>
  <c r="S32" i="394" s="1"/>
  <c r="S28" i="394" a="1"/>
  <c r="S28" i="394" s="1"/>
  <c r="S29" i="394" a="1"/>
  <c r="S29" i="394" s="1"/>
  <c r="S26" i="394" a="1"/>
  <c r="S26" i="394" s="1"/>
  <c r="S25" i="394" a="1"/>
  <c r="S25" i="394" s="1"/>
  <c r="S24" i="394" a="1"/>
  <c r="S24" i="394" s="1"/>
  <c r="S23" i="394" a="1"/>
  <c r="S23" i="394" s="1"/>
  <c r="S30" i="394" a="1"/>
  <c r="S30" i="394" s="1"/>
  <c r="S22" i="394" a="1"/>
  <c r="S22" i="394" s="1"/>
  <c r="S20" i="394" a="1"/>
  <c r="S20" i="394" s="1"/>
  <c r="J7" i="394"/>
  <c r="P10" i="394" a="1"/>
  <c r="P10" i="394" s="1"/>
  <c r="C10" i="394" s="1" a="1"/>
  <c r="C10" i="394" s="1"/>
  <c r="S10" i="394" a="1"/>
  <c r="S10" i="394" s="1"/>
  <c r="P12" i="394" a="1"/>
  <c r="P12" i="394" s="1"/>
  <c r="C12" i="394" s="1" a="1"/>
  <c r="C12" i="394" s="1"/>
  <c r="S12" i="394" a="1"/>
  <c r="S12" i="394" s="1"/>
  <c r="S16" i="394" a="1"/>
  <c r="S16" i="394" s="1"/>
  <c r="Z33" i="394"/>
  <c r="O33" i="394"/>
  <c r="M33" i="394" a="1"/>
  <c r="M33" i="394" s="1"/>
  <c r="J33" i="394"/>
  <c r="P33" i="394" a="1"/>
  <c r="P33" i="394" s="1"/>
  <c r="C33" i="394" s="1" a="1"/>
  <c r="C33" i="394" s="1"/>
  <c r="I33" i="394"/>
  <c r="N33" i="394" a="1"/>
  <c r="N33" i="394" s="1"/>
  <c r="P7" i="394" a="1"/>
  <c r="P7" i="394" s="1"/>
  <c r="C7" i="394" s="1" a="1"/>
  <c r="C7" i="394" s="1"/>
  <c r="D7" i="394" s="1" a="1"/>
  <c r="D7" i="394" s="1"/>
  <c r="X7" i="394" s="1" a="1"/>
  <c r="X7" i="394" s="1"/>
  <c r="S7" i="394" a="1"/>
  <c r="S7" i="394" s="1"/>
  <c r="P9" i="394" a="1"/>
  <c r="P9" i="394" s="1"/>
  <c r="C9" i="394" s="1" a="1"/>
  <c r="C9" i="394" s="1"/>
  <c r="S9" i="394" a="1"/>
  <c r="S9" i="394" s="1"/>
  <c r="P11" i="394" a="1"/>
  <c r="P11" i="394" s="1"/>
  <c r="C11" i="394" s="1" a="1"/>
  <c r="C11" i="394" s="1"/>
  <c r="S11" i="394" a="1"/>
  <c r="S11" i="394" s="1"/>
  <c r="P13" i="394" a="1"/>
  <c r="P13" i="394" s="1"/>
  <c r="C13" i="394" s="1" a="1"/>
  <c r="C13" i="394" s="1"/>
  <c r="S13" i="394" a="1"/>
  <c r="S13" i="394" s="1"/>
  <c r="P15" i="394" a="1"/>
  <c r="P15" i="394" s="1"/>
  <c r="C15" i="394" s="1" a="1"/>
  <c r="C15" i="394" s="1"/>
  <c r="S15" i="394" a="1"/>
  <c r="S15" i="394" s="1"/>
  <c r="P36" i="394" a="1"/>
  <c r="P36" i="394" s="1"/>
  <c r="C36" i="394" s="1" a="1"/>
  <c r="C36" i="394" s="1"/>
  <c r="Z36" i="394"/>
  <c r="O36" i="394"/>
  <c r="M36" i="394" a="1"/>
  <c r="M36" i="394" s="1"/>
  <c r="J36" i="394"/>
  <c r="N36" i="394" a="1"/>
  <c r="N36" i="394" s="1"/>
  <c r="I36" i="394"/>
  <c r="Z29" i="394"/>
  <c r="O29" i="394"/>
  <c r="M29" i="394" a="1"/>
  <c r="M29" i="394" s="1"/>
  <c r="J29" i="394"/>
  <c r="P29" i="394" a="1"/>
  <c r="P29" i="394" s="1"/>
  <c r="C29" i="394" s="1" a="1"/>
  <c r="C29" i="394" s="1"/>
  <c r="I29" i="394"/>
  <c r="Z32" i="394"/>
  <c r="O32" i="394"/>
  <c r="M32" i="394" a="1"/>
  <c r="M32" i="394" s="1"/>
  <c r="P32" i="394" a="1"/>
  <c r="P32" i="394" s="1"/>
  <c r="C32" i="394" s="1" a="1"/>
  <c r="C32" i="394" s="1"/>
  <c r="I32" i="394"/>
  <c r="Z27" i="394"/>
  <c r="Z31" i="394"/>
  <c r="O31" i="394"/>
  <c r="M31" i="394" a="1"/>
  <c r="M31" i="394" s="1"/>
  <c r="J34" i="394"/>
  <c r="Z30" i="394"/>
  <c r="O30" i="394"/>
  <c r="M30" i="394" a="1"/>
  <c r="M30" i="394" s="1"/>
  <c r="Z34" i="394"/>
  <c r="O34" i="394"/>
  <c r="M34" i="394" a="1"/>
  <c r="M34" i="394" s="1"/>
  <c r="P35" i="394" a="1"/>
  <c r="P35" i="394" s="1"/>
  <c r="C35" i="394" s="1" a="1"/>
  <c r="C35" i="394" s="1"/>
  <c r="Z35" i="394"/>
  <c r="O35" i="394"/>
  <c r="M35" i="394" a="1"/>
  <c r="M35" i="394" s="1"/>
  <c r="N19" i="393" a="1"/>
  <c r="N19" i="393" s="1"/>
  <c r="M22" i="393" a="1"/>
  <c r="M22" i="393" s="1"/>
  <c r="J18" i="393"/>
  <c r="Z18" i="393"/>
  <c r="M20" i="393" a="1"/>
  <c r="M20" i="393" s="1"/>
  <c r="Z20" i="393"/>
  <c r="M18" i="393" a="1"/>
  <c r="M18" i="393" s="1"/>
  <c r="N20" i="393" a="1"/>
  <c r="N20" i="393" s="1"/>
  <c r="O18" i="393"/>
  <c r="I20" i="393"/>
  <c r="M17" i="393" a="1"/>
  <c r="M17" i="393" s="1"/>
  <c r="Z17" i="393"/>
  <c r="J19" i="393"/>
  <c r="O19" i="393"/>
  <c r="M21" i="393" a="1"/>
  <c r="M21" i="393" s="1"/>
  <c r="Z21" i="393"/>
  <c r="I17" i="393"/>
  <c r="N17" i="393" a="1"/>
  <c r="N17" i="393" s="1"/>
  <c r="I21" i="393"/>
  <c r="N21" i="393" a="1"/>
  <c r="N21" i="393" s="1"/>
  <c r="J17" i="393"/>
  <c r="I18" i="393"/>
  <c r="M19" i="393" a="1"/>
  <c r="M19" i="393" s="1"/>
  <c r="J21" i="393"/>
  <c r="N22" i="393" a="1"/>
  <c r="N22" i="393" s="1"/>
  <c r="J15" i="393"/>
  <c r="N15" i="393" a="1"/>
  <c r="N15" i="393" s="1"/>
  <c r="O15" i="393"/>
  <c r="M15" i="393" a="1"/>
  <c r="M15" i="393" s="1"/>
  <c r="J7" i="393"/>
  <c r="L10" i="393" a="1"/>
  <c r="L10" i="393" s="1"/>
  <c r="Z10" i="393"/>
  <c r="M10" i="393" a="1"/>
  <c r="M10" i="393" s="1"/>
  <c r="J13" i="393"/>
  <c r="M7" i="393" a="1"/>
  <c r="M7" i="393" s="1"/>
  <c r="I8" i="393"/>
  <c r="I9" i="393"/>
  <c r="O10" i="393"/>
  <c r="I11" i="393"/>
  <c r="M12" i="393" a="1"/>
  <c r="M12" i="393" s="1"/>
  <c r="M13" i="393" a="1"/>
  <c r="M13" i="393" s="1"/>
  <c r="P20" i="393" a="1"/>
  <c r="P20" i="393" s="1"/>
  <c r="C20" i="393" s="1" a="1"/>
  <c r="C20" i="393" s="1"/>
  <c r="D20" i="393" s="1" a="1"/>
  <c r="D20" i="393" s="1"/>
  <c r="K20" i="393" s="1" a="1"/>
  <c r="K20" i="393" s="1"/>
  <c r="L20" i="393" s="1" a="1"/>
  <c r="L20" i="393" s="1"/>
  <c r="J8" i="393"/>
  <c r="O8" i="393"/>
  <c r="S8" i="393" a="1"/>
  <c r="S8" i="393" s="1"/>
  <c r="M9" i="393" a="1"/>
  <c r="M9" i="393" s="1"/>
  <c r="Z9" i="393"/>
  <c r="J11" i="393"/>
  <c r="O11" i="393"/>
  <c r="I12" i="393"/>
  <c r="Z12" i="393"/>
  <c r="O13" i="393"/>
  <c r="P9" i="393" a="1"/>
  <c r="P9" i="393" s="1"/>
  <c r="C9" i="393" s="1" a="1"/>
  <c r="C9" i="393" s="1"/>
  <c r="D9" i="393" s="1" a="1"/>
  <c r="D9" i="393" s="1"/>
  <c r="K9" i="393" s="1" a="1"/>
  <c r="K9" i="393" s="1"/>
  <c r="S7" i="393" a="1"/>
  <c r="S7" i="393" s="1"/>
  <c r="L8" i="393" a="1"/>
  <c r="L8" i="393" s="1"/>
  <c r="P8" i="393" a="1"/>
  <c r="P8" i="393" s="1"/>
  <c r="C8" i="393" s="1" a="1"/>
  <c r="C8" i="393" s="1"/>
  <c r="D8" i="393" s="1" a="1"/>
  <c r="D8" i="393" s="1"/>
  <c r="J12" i="393"/>
  <c r="N12" i="393" a="1"/>
  <c r="N12" i="393" s="1"/>
  <c r="L7" i="393" a="1"/>
  <c r="L7" i="393" s="1"/>
  <c r="P7" i="393" a="1"/>
  <c r="P7" i="393" s="1"/>
  <c r="C7" i="393" s="1" a="1"/>
  <c r="C7" i="393" s="1"/>
  <c r="D7" i="393" s="1" a="1"/>
  <c r="D7" i="393" s="1"/>
  <c r="K7" i="393" s="1" a="1"/>
  <c r="K7" i="393" s="1"/>
  <c r="M8" i="393" a="1"/>
  <c r="M8" i="393" s="1"/>
  <c r="J9" i="393"/>
  <c r="S9" i="393" a="1"/>
  <c r="S9" i="393" s="1"/>
  <c r="I10" i="393"/>
  <c r="M11" i="393" a="1"/>
  <c r="M11" i="393" s="1"/>
  <c r="I13" i="393"/>
  <c r="P10" i="393" a="1"/>
  <c r="P10" i="393" s="1"/>
  <c r="C10" i="393" s="1" a="1"/>
  <c r="C10" i="393" s="1"/>
  <c r="S10" i="393" a="1"/>
  <c r="S10" i="393" s="1"/>
  <c r="P11" i="393" a="1"/>
  <c r="P11" i="393" s="1"/>
  <c r="C11" i="393" s="1" a="1"/>
  <c r="C11" i="393" s="1"/>
  <c r="S11" i="393" a="1"/>
  <c r="S11" i="393" s="1"/>
  <c r="P13" i="393" a="1"/>
  <c r="P13" i="393" s="1"/>
  <c r="C13" i="393" s="1" a="1"/>
  <c r="C13" i="393" s="1"/>
  <c r="S13" i="393" a="1"/>
  <c r="S13" i="393" s="1"/>
  <c r="P15" i="393" a="1"/>
  <c r="P15" i="393" s="1"/>
  <c r="C15" i="393" s="1" a="1"/>
  <c r="C15" i="393" s="1"/>
  <c r="S15" i="393" a="1"/>
  <c r="S15" i="393" s="1"/>
  <c r="P17" i="393" a="1"/>
  <c r="P17" i="393" s="1"/>
  <c r="C17" i="393" s="1" a="1"/>
  <c r="C17" i="393" s="1"/>
  <c r="S17" i="393" a="1"/>
  <c r="S17" i="393" s="1"/>
  <c r="P19" i="393" a="1"/>
  <c r="P19" i="393" s="1"/>
  <c r="C19" i="393" s="1" a="1"/>
  <c r="C19" i="393" s="1"/>
  <c r="S31" i="393" a="1"/>
  <c r="S31" i="393" s="1"/>
  <c r="S29" i="393" a="1"/>
  <c r="S29" i="393" s="1"/>
  <c r="S27" i="393" a="1"/>
  <c r="S27" i="393" s="1"/>
  <c r="S25" i="393" a="1"/>
  <c r="S25" i="393" s="1"/>
  <c r="S23" i="393" a="1"/>
  <c r="S23" i="393" s="1"/>
  <c r="S22" i="393" a="1"/>
  <c r="S22" i="393" s="1"/>
  <c r="S21" i="393" a="1"/>
  <c r="S21" i="393" s="1"/>
  <c r="S36" i="393" a="1"/>
  <c r="S36" i="393" s="1"/>
  <c r="S30" i="393" a="1"/>
  <c r="S30" i="393" s="1"/>
  <c r="S28" i="393" a="1"/>
  <c r="S28" i="393" s="1"/>
  <c r="S26" i="393" a="1"/>
  <c r="S26" i="393" s="1"/>
  <c r="S24" i="393" a="1"/>
  <c r="S24" i="393" s="1"/>
  <c r="S35" i="393" a="1"/>
  <c r="S35" i="393" s="1"/>
  <c r="S34" i="393" a="1"/>
  <c r="S34" i="393" s="1"/>
  <c r="S33" i="393" a="1"/>
  <c r="S33" i="393" s="1"/>
  <c r="S32" i="393" a="1"/>
  <c r="S32" i="393" s="1"/>
  <c r="P36" i="393" a="1"/>
  <c r="P36" i="393" s="1"/>
  <c r="C36" i="393" s="1" a="1"/>
  <c r="C36" i="393" s="1"/>
  <c r="P31" i="393" a="1"/>
  <c r="P31" i="393" s="1"/>
  <c r="C31" i="393" s="1" a="1"/>
  <c r="C31" i="393" s="1"/>
  <c r="P29" i="393" a="1"/>
  <c r="P29" i="393" s="1"/>
  <c r="C29" i="393" s="1" a="1"/>
  <c r="C29" i="393" s="1"/>
  <c r="P27" i="393" a="1"/>
  <c r="P27" i="393" s="1"/>
  <c r="C27" i="393" s="1" a="1"/>
  <c r="C27" i="393" s="1"/>
  <c r="P25" i="393" a="1"/>
  <c r="P25" i="393" s="1"/>
  <c r="C25" i="393" s="1" a="1"/>
  <c r="C25" i="393" s="1"/>
  <c r="P23" i="393" a="1"/>
  <c r="P23" i="393" s="1"/>
  <c r="C23" i="393" s="1" a="1"/>
  <c r="C23" i="393" s="1"/>
  <c r="P22" i="393" a="1"/>
  <c r="P22" i="393" s="1"/>
  <c r="C22" i="393" s="1" a="1"/>
  <c r="C22" i="393" s="1"/>
  <c r="P21" i="393" a="1"/>
  <c r="P21" i="393" s="1"/>
  <c r="C21" i="393" s="1" a="1"/>
  <c r="C21" i="393" s="1"/>
  <c r="P35" i="393" a="1"/>
  <c r="P35" i="393" s="1"/>
  <c r="C35" i="393" s="1" a="1"/>
  <c r="C35" i="393" s="1"/>
  <c r="P34" i="393" a="1"/>
  <c r="P34" i="393" s="1"/>
  <c r="C34" i="393" s="1" a="1"/>
  <c r="C34" i="393" s="1"/>
  <c r="P33" i="393" a="1"/>
  <c r="P33" i="393" s="1"/>
  <c r="C33" i="393" s="1" a="1"/>
  <c r="C33" i="393" s="1"/>
  <c r="P32" i="393" a="1"/>
  <c r="P32" i="393" s="1"/>
  <c r="C32" i="393" s="1" a="1"/>
  <c r="C32" i="393" s="1"/>
  <c r="P30" i="393" a="1"/>
  <c r="P30" i="393" s="1"/>
  <c r="C30" i="393" s="1" a="1"/>
  <c r="C30" i="393" s="1"/>
  <c r="P28" i="393" a="1"/>
  <c r="P28" i="393" s="1"/>
  <c r="C28" i="393" s="1" a="1"/>
  <c r="C28" i="393" s="1"/>
  <c r="P26" i="393" a="1"/>
  <c r="P26" i="393" s="1"/>
  <c r="C26" i="393" s="1" a="1"/>
  <c r="C26" i="393" s="1"/>
  <c r="P24" i="393" a="1"/>
  <c r="P24" i="393" s="1"/>
  <c r="C24" i="393" s="1" a="1"/>
  <c r="C24" i="393" s="1"/>
  <c r="P12" i="393" a="1"/>
  <c r="P12" i="393" s="1"/>
  <c r="C12" i="393" s="1" a="1"/>
  <c r="C12" i="393" s="1"/>
  <c r="S12" i="393" a="1"/>
  <c r="S12" i="393" s="1"/>
  <c r="P14" i="393" a="1"/>
  <c r="P14" i="393" s="1"/>
  <c r="C14" i="393" s="1" a="1"/>
  <c r="C14" i="393" s="1"/>
  <c r="S14" i="393" a="1"/>
  <c r="S14" i="393" s="1"/>
  <c r="P16" i="393" a="1"/>
  <c r="P16" i="393" s="1"/>
  <c r="C16" i="393" s="1" a="1"/>
  <c r="C16" i="393" s="1"/>
  <c r="S16" i="393" a="1"/>
  <c r="S16" i="393" s="1"/>
  <c r="P18" i="393" a="1"/>
  <c r="P18" i="393" s="1"/>
  <c r="C18" i="393" s="1" a="1"/>
  <c r="C18" i="393" s="1"/>
  <c r="S18" i="393" a="1"/>
  <c r="S18" i="393" s="1"/>
  <c r="S20" i="393" a="1"/>
  <c r="S20" i="393" s="1"/>
  <c r="M36" i="393" a="1"/>
  <c r="M36" i="393" s="1"/>
  <c r="O36" i="393"/>
  <c r="O7" i="317"/>
  <c r="M10" i="317" a="1"/>
  <c r="M10" i="317" s="1"/>
  <c r="Z23" i="317"/>
  <c r="M29" i="317" a="1"/>
  <c r="M29" i="317" s="1"/>
  <c r="I34" i="317"/>
  <c r="O8" i="317"/>
  <c r="O12" i="317"/>
  <c r="O16" i="317"/>
  <c r="Z7" i="317"/>
  <c r="N34" i="317" a="1"/>
  <c r="N34" i="317" s="1"/>
  <c r="C7" i="317" a="1"/>
  <c r="C7" i="317" s="1"/>
  <c r="D7" i="317" s="1" a="1"/>
  <c r="D7" i="317" s="1"/>
  <c r="Y7" i="317" s="1" a="1"/>
  <c r="Y7" i="317" s="1"/>
  <c r="O13" i="317"/>
  <c r="O23" i="317"/>
  <c r="M23" i="317" a="1"/>
  <c r="M23" i="317" s="1"/>
  <c r="I7" i="317"/>
  <c r="I23" i="317"/>
  <c r="J23" i="317" s="1"/>
  <c r="O10" i="317"/>
  <c r="J36" i="387"/>
  <c r="N36" i="387" a="1"/>
  <c r="N36" i="387" s="1"/>
  <c r="J36" i="384"/>
  <c r="N36" i="383" a="1"/>
  <c r="N36" i="383" s="1"/>
  <c r="J36" i="381"/>
  <c r="N36" i="381" a="1"/>
  <c r="N36" i="381" s="1"/>
  <c r="I36" i="376"/>
  <c r="J36" i="373"/>
  <c r="J36" i="372"/>
  <c r="N36" i="369" a="1"/>
  <c r="N36" i="369" s="1"/>
  <c r="J36" i="389"/>
  <c r="J36" i="364"/>
  <c r="I36" i="335"/>
  <c r="J36" i="335"/>
  <c r="N36" i="335" a="1"/>
  <c r="N36" i="335" s="1"/>
  <c r="J36" i="331"/>
  <c r="N36" i="331" a="1"/>
  <c r="N36" i="331" s="1"/>
  <c r="I36" i="358"/>
  <c r="J36" i="356"/>
  <c r="N36" i="356" a="1"/>
  <c r="N36" i="356" s="1"/>
  <c r="J36" i="353"/>
  <c r="N36" i="353" a="1"/>
  <c r="N36" i="353" s="1"/>
  <c r="N36" i="354" a="1"/>
  <c r="N36" i="354" s="1"/>
  <c r="J36" i="354"/>
  <c r="O36" i="354"/>
  <c r="M36" i="354" a="1"/>
  <c r="M36" i="354" s="1"/>
  <c r="J36" i="346"/>
  <c r="J36" i="349"/>
  <c r="N36" i="349" a="1"/>
  <c r="N36" i="349" s="1"/>
  <c r="J36" i="344"/>
  <c r="I36" i="342"/>
  <c r="J36" i="341"/>
  <c r="N36" i="341" a="1"/>
  <c r="N36" i="341" s="1"/>
  <c r="J36" i="340"/>
  <c r="M36" i="340" a="1"/>
  <c r="M36" i="340" s="1"/>
  <c r="N36" i="339" a="1"/>
  <c r="N36" i="339" s="1"/>
  <c r="M36" i="339" a="1"/>
  <c r="M36" i="339" s="1"/>
  <c r="Z36" i="339"/>
  <c r="J36" i="339"/>
  <c r="I36" i="329"/>
  <c r="J36" i="329"/>
  <c r="N36" i="329" a="1"/>
  <c r="N36" i="329" s="1"/>
  <c r="M36" i="317" a="1"/>
  <c r="M36" i="317" s="1"/>
  <c r="I36" i="317"/>
  <c r="J36" i="317" s="1"/>
  <c r="N36" i="317" a="1"/>
  <c r="N36" i="317" s="1"/>
  <c r="O36" i="317"/>
  <c r="M35" i="387" a="1"/>
  <c r="M35" i="387" s="1"/>
  <c r="N35" i="387" a="1"/>
  <c r="N35" i="387" s="1"/>
  <c r="J35" i="387"/>
  <c r="J35" i="384"/>
  <c r="Z35" i="384"/>
  <c r="M35" i="384" a="1"/>
  <c r="M35" i="384" s="1"/>
  <c r="J35" i="383"/>
  <c r="M35" i="381" a="1"/>
  <c r="M35" i="381" s="1"/>
  <c r="O35" i="381"/>
  <c r="N35" i="379" a="1"/>
  <c r="N35" i="379" s="1"/>
  <c r="J35" i="379"/>
  <c r="N35" i="378" a="1"/>
  <c r="N35" i="378" s="1"/>
  <c r="I35" i="378"/>
  <c r="J35" i="376"/>
  <c r="I35" i="376"/>
  <c r="J35" i="373"/>
  <c r="Z35" i="373"/>
  <c r="M35" i="373" a="1"/>
  <c r="M35" i="373" s="1"/>
  <c r="J35" i="372"/>
  <c r="Z35" i="372"/>
  <c r="M35" i="372" a="1"/>
  <c r="M35" i="372" s="1"/>
  <c r="J35" i="389"/>
  <c r="Z35" i="364"/>
  <c r="J35" i="364"/>
  <c r="M35" i="364" a="1"/>
  <c r="M35" i="364" s="1"/>
  <c r="M35" i="335" a="1"/>
  <c r="M35" i="335" s="1"/>
  <c r="N35" i="335" a="1"/>
  <c r="N35" i="335" s="1"/>
  <c r="J35" i="335"/>
  <c r="M35" i="331" a="1"/>
  <c r="M35" i="331" s="1"/>
  <c r="N35" i="331" a="1"/>
  <c r="N35" i="331" s="1"/>
  <c r="J35" i="331"/>
  <c r="I35" i="359"/>
  <c r="N35" i="359" a="1"/>
  <c r="N35" i="359" s="1"/>
  <c r="I35" i="358"/>
  <c r="J35" i="358"/>
  <c r="J36" i="357"/>
  <c r="J35" i="357"/>
  <c r="Z35" i="357"/>
  <c r="M35" i="357" a="1"/>
  <c r="M35" i="357" s="1"/>
  <c r="N35" i="356" a="1"/>
  <c r="N35" i="356" s="1"/>
  <c r="I35" i="353"/>
  <c r="M35" i="353" a="1"/>
  <c r="M35" i="353" s="1"/>
  <c r="N35" i="353" a="1"/>
  <c r="N35" i="353" s="1"/>
  <c r="J35" i="353"/>
  <c r="N35" i="354" a="1"/>
  <c r="N35" i="354" s="1"/>
  <c r="J35" i="352"/>
  <c r="I35" i="352"/>
  <c r="N35" i="350" a="1"/>
  <c r="N35" i="350" s="1"/>
  <c r="I35" i="350"/>
  <c r="J35" i="346"/>
  <c r="Z35" i="346"/>
  <c r="M35" i="346" a="1"/>
  <c r="M35" i="346" s="1"/>
  <c r="J35" i="348"/>
  <c r="N35" i="348" a="1"/>
  <c r="N35" i="348" s="1"/>
  <c r="I35" i="348"/>
  <c r="O35" i="348"/>
  <c r="M35" i="348" a="1"/>
  <c r="M35" i="348" s="1"/>
  <c r="J35" i="344"/>
  <c r="J35" i="343"/>
  <c r="I35" i="343"/>
  <c r="I35" i="342"/>
  <c r="N35" i="342" a="1"/>
  <c r="N35" i="342" s="1"/>
  <c r="Z35" i="341"/>
  <c r="I35" i="341"/>
  <c r="M35" i="341" a="1"/>
  <c r="M35" i="341" s="1"/>
  <c r="N35" i="341" a="1"/>
  <c r="N35" i="341" s="1"/>
  <c r="J35" i="341"/>
  <c r="J35" i="340"/>
  <c r="N35" i="340" a="1"/>
  <c r="N35" i="340" s="1"/>
  <c r="I35" i="340"/>
  <c r="O35" i="340"/>
  <c r="M35" i="340" a="1"/>
  <c r="M35" i="340" s="1"/>
  <c r="O35" i="339"/>
  <c r="N35" i="330" a="1"/>
  <c r="N35" i="330" s="1"/>
  <c r="I35" i="330"/>
  <c r="J35" i="329"/>
  <c r="M35" i="329" a="1"/>
  <c r="M35" i="329" s="1"/>
  <c r="I35" i="329"/>
  <c r="N35" i="329" a="1"/>
  <c r="N35" i="329" s="1"/>
  <c r="J35" i="328"/>
  <c r="N35" i="328" a="1"/>
  <c r="N35" i="328" s="1"/>
  <c r="M34" i="384" a="1"/>
  <c r="M34" i="384" s="1"/>
  <c r="O34" i="384"/>
  <c r="J34" i="384"/>
  <c r="N34" i="376" a="1"/>
  <c r="N34" i="376" s="1"/>
  <c r="J34" i="373"/>
  <c r="Z34" i="373"/>
  <c r="M34" i="373" a="1"/>
  <c r="M34" i="373" s="1"/>
  <c r="J34" i="372"/>
  <c r="Z34" i="372"/>
  <c r="M34" i="372" a="1"/>
  <c r="M34" i="372" s="1"/>
  <c r="I34" i="369"/>
  <c r="J34" i="389"/>
  <c r="O34" i="364"/>
  <c r="J34" i="364"/>
  <c r="Z34" i="364"/>
  <c r="I34" i="358"/>
  <c r="O34" i="357"/>
  <c r="J34" i="357"/>
  <c r="Z34" i="357"/>
  <c r="I34" i="354"/>
  <c r="N34" i="354" a="1"/>
  <c r="N34" i="354" s="1"/>
  <c r="J34" i="354"/>
  <c r="O34" i="354"/>
  <c r="M34" i="354" a="1"/>
  <c r="M34" i="354" s="1"/>
  <c r="N31" i="355" a="1"/>
  <c r="N31" i="355" s="1"/>
  <c r="J31" i="355"/>
  <c r="J34" i="346"/>
  <c r="Z34" i="346"/>
  <c r="M34" i="346" a="1"/>
  <c r="M34" i="346" s="1"/>
  <c r="Z34" i="348"/>
  <c r="M34" i="348" a="1"/>
  <c r="M34" i="348" s="1"/>
  <c r="I34" i="348"/>
  <c r="N34" i="348" a="1"/>
  <c r="N34" i="348" s="1"/>
  <c r="J34" i="348"/>
  <c r="Z35" i="349"/>
  <c r="I35" i="349"/>
  <c r="M35" i="349" a="1"/>
  <c r="M35" i="349" s="1"/>
  <c r="N35" i="349" a="1"/>
  <c r="N35" i="349" s="1"/>
  <c r="J35" i="349"/>
  <c r="J34" i="344"/>
  <c r="I34" i="342"/>
  <c r="I34" i="339"/>
  <c r="O34" i="339"/>
  <c r="J34" i="339"/>
  <c r="N34" i="339" a="1"/>
  <c r="N34" i="339" s="1"/>
  <c r="M34" i="339" a="1"/>
  <c r="M34" i="339" s="1"/>
  <c r="J34" i="329"/>
  <c r="Z34" i="317"/>
  <c r="M34" i="317" a="1"/>
  <c r="M34" i="317" s="1"/>
  <c r="O35" i="327"/>
  <c r="Z36" i="327"/>
  <c r="J36" i="327"/>
  <c r="J35" i="355"/>
  <c r="N35" i="355" a="1"/>
  <c r="N35" i="355" s="1"/>
  <c r="J28" i="387"/>
  <c r="Z28" i="387"/>
  <c r="M30" i="387" a="1"/>
  <c r="M30" i="387" s="1"/>
  <c r="Z30" i="387"/>
  <c r="J32" i="387"/>
  <c r="Z32" i="387"/>
  <c r="M28" i="387" a="1"/>
  <c r="M28" i="387" s="1"/>
  <c r="N30" i="387" a="1"/>
  <c r="N30" i="387" s="1"/>
  <c r="M32" i="387" a="1"/>
  <c r="M32" i="387" s="1"/>
  <c r="O28" i="387"/>
  <c r="I29" i="387"/>
  <c r="I30" i="387"/>
  <c r="O32" i="387"/>
  <c r="M27" i="387" a="1"/>
  <c r="M27" i="387" s="1"/>
  <c r="Z27" i="387"/>
  <c r="J29" i="387"/>
  <c r="O29" i="387"/>
  <c r="M31" i="387" a="1"/>
  <c r="M31" i="387" s="1"/>
  <c r="Z31" i="387"/>
  <c r="I27" i="387"/>
  <c r="N27" i="387" a="1"/>
  <c r="N27" i="387" s="1"/>
  <c r="I31" i="387"/>
  <c r="N31" i="387" a="1"/>
  <c r="N31" i="387" s="1"/>
  <c r="J27" i="387"/>
  <c r="I28" i="387"/>
  <c r="M29" i="387" a="1"/>
  <c r="M29" i="387" s="1"/>
  <c r="J31" i="387"/>
  <c r="I32" i="387"/>
  <c r="M33" i="387" a="1"/>
  <c r="M33" i="387" s="1"/>
  <c r="J29" i="384"/>
  <c r="M29" i="384" a="1"/>
  <c r="M29" i="384" s="1"/>
  <c r="J28" i="384"/>
  <c r="Z28" i="384"/>
  <c r="J31" i="384"/>
  <c r="Z31" i="384"/>
  <c r="O32" i="384"/>
  <c r="J33" i="384"/>
  <c r="Z33" i="384"/>
  <c r="M28" i="384" a="1"/>
  <c r="M28" i="384" s="1"/>
  <c r="M31" i="384" a="1"/>
  <c r="M31" i="384" s="1"/>
  <c r="M33" i="384" a="1"/>
  <c r="M33" i="384" s="1"/>
  <c r="J32" i="384"/>
  <c r="J29" i="383"/>
  <c r="I32" i="383"/>
  <c r="N29" i="383" a="1"/>
  <c r="N29" i="383" s="1"/>
  <c r="J32" i="383"/>
  <c r="J27" i="383"/>
  <c r="I28" i="383"/>
  <c r="M27" i="383" a="1"/>
  <c r="M27" i="383" s="1"/>
  <c r="J30" i="383"/>
  <c r="I31" i="383"/>
  <c r="J28" i="383"/>
  <c r="N30" i="382" a="1"/>
  <c r="N30" i="382" s="1"/>
  <c r="I30" i="382"/>
  <c r="I27" i="382"/>
  <c r="O27" i="382"/>
  <c r="I32" i="381"/>
  <c r="I28" i="381"/>
  <c r="O27" i="381"/>
  <c r="J28" i="381"/>
  <c r="O31" i="381"/>
  <c r="J32" i="381"/>
  <c r="N28" i="381" a="1"/>
  <c r="N28" i="381" s="1"/>
  <c r="N32" i="381" a="1"/>
  <c r="N32" i="381" s="1"/>
  <c r="O28" i="381"/>
  <c r="O32" i="381"/>
  <c r="M30" i="381" a="1"/>
  <c r="M30" i="381" s="1"/>
  <c r="Z30" i="381"/>
  <c r="M27" i="381" a="1"/>
  <c r="M27" i="381" s="1"/>
  <c r="Z27" i="381"/>
  <c r="I30" i="381"/>
  <c r="N30" i="381" a="1"/>
  <c r="N30" i="381" s="1"/>
  <c r="M31" i="381" a="1"/>
  <c r="M31" i="381" s="1"/>
  <c r="Z31" i="381"/>
  <c r="I27" i="381"/>
  <c r="M28" i="381" a="1"/>
  <c r="M28" i="381" s="1"/>
  <c r="J30" i="381"/>
  <c r="I31" i="381"/>
  <c r="M32" i="381" a="1"/>
  <c r="M32" i="381" s="1"/>
  <c r="J28" i="379"/>
  <c r="I31" i="379"/>
  <c r="N28" i="379" a="1"/>
  <c r="N28" i="379" s="1"/>
  <c r="J31" i="379"/>
  <c r="I29" i="379"/>
  <c r="J27" i="379"/>
  <c r="J29" i="379"/>
  <c r="M27" i="379" a="1"/>
  <c r="M27" i="379" s="1"/>
  <c r="O27" i="379"/>
  <c r="I31" i="378"/>
  <c r="I30" i="378"/>
  <c r="N31" i="378" a="1"/>
  <c r="N31" i="378" s="1"/>
  <c r="N30" i="378" a="1"/>
  <c r="N30" i="378" s="1"/>
  <c r="N29" i="376" a="1"/>
  <c r="N29" i="376" s="1"/>
  <c r="J31" i="376"/>
  <c r="I31" i="376"/>
  <c r="J27" i="376"/>
  <c r="M32" i="375" a="1"/>
  <c r="M32" i="375" s="1"/>
  <c r="Z32" i="375"/>
  <c r="J31" i="375"/>
  <c r="I32" i="375"/>
  <c r="N32" i="375" a="1"/>
  <c r="N32" i="375" s="1"/>
  <c r="M33" i="375" a="1"/>
  <c r="M33" i="375" s="1"/>
  <c r="Z33" i="375"/>
  <c r="J32" i="375"/>
  <c r="I33" i="375"/>
  <c r="Z27" i="375"/>
  <c r="J29" i="375"/>
  <c r="I27" i="375"/>
  <c r="M27" i="375" a="1"/>
  <c r="M27" i="375" s="1"/>
  <c r="O29" i="375"/>
  <c r="N27" i="375" a="1"/>
  <c r="N27" i="375" s="1"/>
  <c r="M28" i="375" a="1"/>
  <c r="M28" i="375" s="1"/>
  <c r="Z28" i="375"/>
  <c r="J27" i="375"/>
  <c r="I28" i="375"/>
  <c r="N28" i="375" a="1"/>
  <c r="N28" i="375" s="1"/>
  <c r="M29" i="375" a="1"/>
  <c r="M29" i="375" s="1"/>
  <c r="Z29" i="375"/>
  <c r="J28" i="375"/>
  <c r="I29" i="375"/>
  <c r="M31" i="373" a="1"/>
  <c r="M31" i="373" s="1"/>
  <c r="J32" i="373"/>
  <c r="J30" i="373"/>
  <c r="O31" i="373"/>
  <c r="O33" i="373"/>
  <c r="Z28" i="373"/>
  <c r="Z30" i="373"/>
  <c r="Z32" i="373"/>
  <c r="M27" i="373" a="1"/>
  <c r="M27" i="373" s="1"/>
  <c r="M30" i="373" a="1"/>
  <c r="M30" i="373" s="1"/>
  <c r="M32" i="373" a="1"/>
  <c r="M32" i="373" s="1"/>
  <c r="I27" i="373"/>
  <c r="N27" i="373" a="1"/>
  <c r="N27" i="373" s="1"/>
  <c r="J29" i="373"/>
  <c r="J31" i="373"/>
  <c r="J33" i="373"/>
  <c r="J27" i="373"/>
  <c r="O27" i="373"/>
  <c r="J27" i="372"/>
  <c r="J28" i="372"/>
  <c r="O28" i="372"/>
  <c r="M30" i="372" a="1"/>
  <c r="M30" i="372" s="1"/>
  <c r="O30" i="372"/>
  <c r="J31" i="372"/>
  <c r="Z31" i="372"/>
  <c r="O32" i="372"/>
  <c r="J33" i="372"/>
  <c r="Z33" i="372"/>
  <c r="M31" i="372" a="1"/>
  <c r="M31" i="372" s="1"/>
  <c r="M33" i="372" a="1"/>
  <c r="M33" i="372" s="1"/>
  <c r="J30" i="372"/>
  <c r="J32" i="372"/>
  <c r="I30" i="369"/>
  <c r="N32" i="369" a="1"/>
  <c r="N32" i="369" s="1"/>
  <c r="N28" i="369" a="1"/>
  <c r="N28" i="369" s="1"/>
  <c r="I28" i="369"/>
  <c r="J31" i="369"/>
  <c r="I33" i="366"/>
  <c r="I32" i="366"/>
  <c r="N33" i="366" a="1"/>
  <c r="N33" i="366" s="1"/>
  <c r="N32" i="366" a="1"/>
  <c r="N32" i="366" s="1"/>
  <c r="I28" i="366"/>
  <c r="N28" i="366" a="1"/>
  <c r="N28" i="366" s="1"/>
  <c r="J32" i="389"/>
  <c r="Z31" i="364"/>
  <c r="J33" i="364"/>
  <c r="I27" i="364"/>
  <c r="Z27" i="364"/>
  <c r="Z29" i="364"/>
  <c r="M27" i="364" a="1"/>
  <c r="M27" i="364" s="1"/>
  <c r="J29" i="364"/>
  <c r="M31" i="364" a="1"/>
  <c r="M31" i="364" s="1"/>
  <c r="O32" i="364"/>
  <c r="M33" i="364" a="1"/>
  <c r="M33" i="364" s="1"/>
  <c r="N27" i="364" a="1"/>
  <c r="N27" i="364" s="1"/>
  <c r="O28" i="364"/>
  <c r="M29" i="364" a="1"/>
  <c r="M29" i="364" s="1"/>
  <c r="J27" i="364"/>
  <c r="J28" i="364"/>
  <c r="Z28" i="364"/>
  <c r="J32" i="364"/>
  <c r="Z32" i="364"/>
  <c r="J30" i="335"/>
  <c r="N30" i="335" a="1"/>
  <c r="N30" i="335" s="1"/>
  <c r="O28" i="335"/>
  <c r="J29" i="335"/>
  <c r="O30" i="335"/>
  <c r="J28" i="335"/>
  <c r="M30" i="335" a="1"/>
  <c r="M30" i="335" s="1"/>
  <c r="J32" i="335"/>
  <c r="M31" i="335" a="1"/>
  <c r="M31" i="335" s="1"/>
  <c r="Z31" i="335"/>
  <c r="M28" i="335" a="1"/>
  <c r="M28" i="335" s="1"/>
  <c r="Z28" i="335"/>
  <c r="I31" i="335"/>
  <c r="N31" i="335" a="1"/>
  <c r="N31" i="335" s="1"/>
  <c r="M32" i="335" a="1"/>
  <c r="M32" i="335" s="1"/>
  <c r="Z32" i="335"/>
  <c r="I28" i="335"/>
  <c r="M29" i="335" a="1"/>
  <c r="M29" i="335" s="1"/>
  <c r="J31" i="335"/>
  <c r="I32" i="335"/>
  <c r="M33" i="335" a="1"/>
  <c r="M33" i="335" s="1"/>
  <c r="Z27" i="331"/>
  <c r="J31" i="331"/>
  <c r="Z31" i="331"/>
  <c r="M31" i="331" a="1"/>
  <c r="M31" i="331" s="1"/>
  <c r="N31" i="331" a="1"/>
  <c r="N31" i="331" s="1"/>
  <c r="I27" i="331"/>
  <c r="I28" i="331"/>
  <c r="J29" i="331"/>
  <c r="Z29" i="331"/>
  <c r="I31" i="331"/>
  <c r="I32" i="331"/>
  <c r="N28" i="331" a="1"/>
  <c r="N28" i="331" s="1"/>
  <c r="M29" i="331" a="1"/>
  <c r="M29" i="331" s="1"/>
  <c r="N32" i="331" a="1"/>
  <c r="N32" i="331" s="1"/>
  <c r="O29" i="331"/>
  <c r="J28" i="331"/>
  <c r="O28" i="331"/>
  <c r="I29" i="331"/>
  <c r="M30" i="331" a="1"/>
  <c r="M30" i="331" s="1"/>
  <c r="Z30" i="331"/>
  <c r="J32" i="331"/>
  <c r="O32" i="331"/>
  <c r="I30" i="331"/>
  <c r="N30" i="331" a="1"/>
  <c r="N30" i="331" s="1"/>
  <c r="M28" i="331" a="1"/>
  <c r="M28" i="331" s="1"/>
  <c r="J30" i="331"/>
  <c r="M32" i="331" a="1"/>
  <c r="M32" i="331" s="1"/>
  <c r="I27" i="359"/>
  <c r="J27" i="359"/>
  <c r="J30" i="359"/>
  <c r="I31" i="359"/>
  <c r="I30" i="359"/>
  <c r="I29" i="358"/>
  <c r="I33" i="358"/>
  <c r="M27" i="358" a="1"/>
  <c r="M27" i="358" s="1"/>
  <c r="J29" i="358"/>
  <c r="J31" i="358"/>
  <c r="J33" i="358"/>
  <c r="I27" i="358"/>
  <c r="N27" i="358" a="1"/>
  <c r="N27" i="358" s="1"/>
  <c r="I31" i="358"/>
  <c r="J27" i="358"/>
  <c r="M30" i="357" a="1"/>
  <c r="M30" i="357" s="1"/>
  <c r="I27" i="357"/>
  <c r="N27" i="357" a="1"/>
  <c r="N27" i="357" s="1"/>
  <c r="O28" i="357"/>
  <c r="J29" i="357"/>
  <c r="Z29" i="357"/>
  <c r="O30" i="357"/>
  <c r="J31" i="357"/>
  <c r="Z31" i="357"/>
  <c r="O32" i="357"/>
  <c r="J33" i="357"/>
  <c r="Z33" i="357"/>
  <c r="M29" i="357" a="1"/>
  <c r="M29" i="357" s="1"/>
  <c r="M31" i="357" a="1"/>
  <c r="M31" i="357" s="1"/>
  <c r="M33" i="357" a="1"/>
  <c r="M33" i="357" s="1"/>
  <c r="J30" i="357"/>
  <c r="J32" i="357"/>
  <c r="I28" i="356"/>
  <c r="N29" i="356" a="1"/>
  <c r="N29" i="356" s="1"/>
  <c r="J32" i="356"/>
  <c r="J28" i="356"/>
  <c r="I33" i="356"/>
  <c r="J33" i="356"/>
  <c r="N29" i="353" a="1"/>
  <c r="N29" i="353" s="1"/>
  <c r="J30" i="353"/>
  <c r="N30" i="353" a="1"/>
  <c r="N30" i="353" s="1"/>
  <c r="O29" i="353"/>
  <c r="O33" i="353"/>
  <c r="J28" i="353"/>
  <c r="M30" i="353" a="1"/>
  <c r="M30" i="353" s="1"/>
  <c r="J32" i="353"/>
  <c r="M27" i="353" a="1"/>
  <c r="M27" i="353" s="1"/>
  <c r="Z27" i="353"/>
  <c r="M31" i="353" a="1"/>
  <c r="M31" i="353" s="1"/>
  <c r="Z31" i="353"/>
  <c r="I27" i="353"/>
  <c r="N27" i="353" a="1"/>
  <c r="N27" i="353" s="1"/>
  <c r="M28" i="353" a="1"/>
  <c r="M28" i="353" s="1"/>
  <c r="Z28" i="353"/>
  <c r="I31" i="353"/>
  <c r="N31" i="353" a="1"/>
  <c r="N31" i="353" s="1"/>
  <c r="M32" i="353" a="1"/>
  <c r="M32" i="353" s="1"/>
  <c r="Z32" i="353"/>
  <c r="J27" i="353"/>
  <c r="I28" i="353"/>
  <c r="M29" i="353" a="1"/>
  <c r="M29" i="353" s="1"/>
  <c r="J31" i="353"/>
  <c r="I32" i="353"/>
  <c r="M33" i="353" a="1"/>
  <c r="M33" i="353" s="1"/>
  <c r="I28" i="354"/>
  <c r="Z28" i="354"/>
  <c r="J27" i="354"/>
  <c r="M28" i="354" a="1"/>
  <c r="M28" i="354" s="1"/>
  <c r="N28" i="354" a="1"/>
  <c r="N28" i="354" s="1"/>
  <c r="J31" i="354"/>
  <c r="M27" i="354" a="1"/>
  <c r="M27" i="354" s="1"/>
  <c r="Z27" i="354"/>
  <c r="M31" i="354" a="1"/>
  <c r="M31" i="354" s="1"/>
  <c r="Z31" i="354"/>
  <c r="N27" i="354" a="1"/>
  <c r="N27" i="354" s="1"/>
  <c r="N31" i="354" a="1"/>
  <c r="N31" i="354" s="1"/>
  <c r="I27" i="354"/>
  <c r="I31" i="354"/>
  <c r="M29" i="354" a="1"/>
  <c r="M29" i="354" s="1"/>
  <c r="J28" i="354"/>
  <c r="I29" i="354"/>
  <c r="N29" i="354" a="1"/>
  <c r="N29" i="354" s="1"/>
  <c r="M30" i="354" a="1"/>
  <c r="M30" i="354" s="1"/>
  <c r="Z30" i="354"/>
  <c r="J32" i="354"/>
  <c r="I33" i="354"/>
  <c r="N33" i="354" a="1"/>
  <c r="N33" i="354" s="1"/>
  <c r="Z29" i="354"/>
  <c r="M33" i="354" a="1"/>
  <c r="M33" i="354" s="1"/>
  <c r="Z33" i="354"/>
  <c r="J29" i="354"/>
  <c r="I30" i="354"/>
  <c r="J33" i="354"/>
  <c r="I30" i="355"/>
  <c r="I27" i="355"/>
  <c r="J28" i="355"/>
  <c r="I28" i="352"/>
  <c r="M27" i="352" a="1"/>
  <c r="M27" i="352" s="1"/>
  <c r="O27" i="352"/>
  <c r="J28" i="352"/>
  <c r="I31" i="352"/>
  <c r="J29" i="352"/>
  <c r="J27" i="352"/>
  <c r="N31" i="352" a="1"/>
  <c r="N31" i="352" s="1"/>
  <c r="J28" i="350"/>
  <c r="I31" i="350"/>
  <c r="N31" i="350" a="1"/>
  <c r="N31" i="350" s="1"/>
  <c r="M31" i="346" a="1"/>
  <c r="M31" i="346" s="1"/>
  <c r="M33" i="346" a="1"/>
  <c r="M33" i="346" s="1"/>
  <c r="O29" i="346"/>
  <c r="O31" i="346"/>
  <c r="J32" i="346"/>
  <c r="Z32" i="346"/>
  <c r="O33" i="346"/>
  <c r="M32" i="346" a="1"/>
  <c r="M32" i="346" s="1"/>
  <c r="J31" i="346"/>
  <c r="J33" i="346"/>
  <c r="J31" i="348"/>
  <c r="N32" i="348" a="1"/>
  <c r="N32" i="348" s="1"/>
  <c r="M30" i="348" a="1"/>
  <c r="M30" i="348" s="1"/>
  <c r="Z30" i="348"/>
  <c r="M31" i="348" a="1"/>
  <c r="M31" i="348" s="1"/>
  <c r="Z31" i="348"/>
  <c r="I27" i="348"/>
  <c r="I30" i="348"/>
  <c r="N30" i="348" a="1"/>
  <c r="N30" i="348" s="1"/>
  <c r="N31" i="348" a="1"/>
  <c r="N31" i="348" s="1"/>
  <c r="J30" i="348"/>
  <c r="I31" i="348"/>
  <c r="M30" i="349" a="1"/>
  <c r="M30" i="349" s="1"/>
  <c r="Z30" i="349"/>
  <c r="Z31" i="349"/>
  <c r="N30" i="349" a="1"/>
  <c r="N30" i="349" s="1"/>
  <c r="I30" i="349"/>
  <c r="I31" i="349"/>
  <c r="M27" i="349" a="1"/>
  <c r="M27" i="349" s="1"/>
  <c r="M31" i="349" a="1"/>
  <c r="M31" i="349" s="1"/>
  <c r="N31" i="349" a="1"/>
  <c r="N31" i="349" s="1"/>
  <c r="M32" i="349" a="1"/>
  <c r="M32" i="349" s="1"/>
  <c r="J27" i="349"/>
  <c r="I28" i="349"/>
  <c r="N28" i="349" a="1"/>
  <c r="N28" i="349" s="1"/>
  <c r="M29" i="349" a="1"/>
  <c r="M29" i="349" s="1"/>
  <c r="Z29" i="349"/>
  <c r="J31" i="349"/>
  <c r="I32" i="349"/>
  <c r="N32" i="349" a="1"/>
  <c r="N32" i="349" s="1"/>
  <c r="J28" i="349"/>
  <c r="I29" i="349"/>
  <c r="N29" i="349" a="1"/>
  <c r="N29" i="349" s="1"/>
  <c r="J32" i="349"/>
  <c r="J29" i="349"/>
  <c r="J28" i="344"/>
  <c r="Z28" i="344"/>
  <c r="J27" i="344"/>
  <c r="Z27" i="344"/>
  <c r="J29" i="344"/>
  <c r="M27" i="344" a="1"/>
  <c r="M27" i="344" s="1"/>
  <c r="M29" i="344" a="1"/>
  <c r="M29" i="344" s="1"/>
  <c r="J27" i="343"/>
  <c r="J28" i="343"/>
  <c r="O27" i="343"/>
  <c r="N28" i="343" a="1"/>
  <c r="N28" i="343" s="1"/>
  <c r="I32" i="343"/>
  <c r="M27" i="343" a="1"/>
  <c r="M27" i="343" s="1"/>
  <c r="J32" i="343"/>
  <c r="I27" i="343"/>
  <c r="M27" i="342" a="1"/>
  <c r="M27" i="342" s="1"/>
  <c r="J27" i="342"/>
  <c r="N27" i="342" a="1"/>
  <c r="N27" i="342" s="1"/>
  <c r="J29" i="342"/>
  <c r="I27" i="342"/>
  <c r="O32" i="341"/>
  <c r="Z32" i="341"/>
  <c r="M32" i="341" a="1"/>
  <c r="M32" i="341" s="1"/>
  <c r="M31" i="341" a="1"/>
  <c r="M31" i="341" s="1"/>
  <c r="Z31" i="341"/>
  <c r="I31" i="341"/>
  <c r="N31" i="341" a="1"/>
  <c r="N31" i="341" s="1"/>
  <c r="J31" i="341"/>
  <c r="I32" i="341"/>
  <c r="J28" i="341"/>
  <c r="O28" i="341"/>
  <c r="M28" i="341" a="1"/>
  <c r="M28" i="341" s="1"/>
  <c r="Z28" i="341"/>
  <c r="I28" i="341"/>
  <c r="J31" i="340"/>
  <c r="M31" i="340" a="1"/>
  <c r="M31" i="340" s="1"/>
  <c r="Z31" i="340"/>
  <c r="N31" i="340" a="1"/>
  <c r="N31" i="340" s="1"/>
  <c r="I31" i="340"/>
  <c r="M29" i="340" a="1"/>
  <c r="M29" i="340" s="1"/>
  <c r="J28" i="340"/>
  <c r="O28" i="340"/>
  <c r="I28" i="340"/>
  <c r="M28" i="340" a="1"/>
  <c r="M28" i="340" s="1"/>
  <c r="Z28" i="340"/>
  <c r="I31" i="339"/>
  <c r="I32" i="339"/>
  <c r="I28" i="339"/>
  <c r="I33" i="339"/>
  <c r="I29" i="339"/>
  <c r="I30" i="339"/>
  <c r="M28" i="339" a="1"/>
  <c r="M28" i="339" s="1"/>
  <c r="Z28" i="339"/>
  <c r="M29" i="339" a="1"/>
  <c r="M29" i="339" s="1"/>
  <c r="Z29" i="339"/>
  <c r="M30" i="339" a="1"/>
  <c r="M30" i="339" s="1"/>
  <c r="Z30" i="339"/>
  <c r="M31" i="339" a="1"/>
  <c r="M31" i="339" s="1"/>
  <c r="Z31" i="339"/>
  <c r="M32" i="339" a="1"/>
  <c r="M32" i="339" s="1"/>
  <c r="Z32" i="339"/>
  <c r="M33" i="339" a="1"/>
  <c r="M33" i="339" s="1"/>
  <c r="Z33" i="339"/>
  <c r="N28" i="339" a="1"/>
  <c r="N28" i="339" s="1"/>
  <c r="N29" i="339" a="1"/>
  <c r="N29" i="339" s="1"/>
  <c r="N30" i="339" a="1"/>
  <c r="N30" i="339" s="1"/>
  <c r="N31" i="339" a="1"/>
  <c r="N31" i="339" s="1"/>
  <c r="N32" i="339" a="1"/>
  <c r="N32" i="339" s="1"/>
  <c r="N33" i="339" a="1"/>
  <c r="N33" i="339" s="1"/>
  <c r="J28" i="339"/>
  <c r="J29" i="339"/>
  <c r="J30" i="339"/>
  <c r="J31" i="339"/>
  <c r="J32" i="339"/>
  <c r="J33" i="339"/>
  <c r="J28" i="330"/>
  <c r="I33" i="330"/>
  <c r="O27" i="330"/>
  <c r="I32" i="330"/>
  <c r="N32" i="330" a="1"/>
  <c r="N32" i="330" s="1"/>
  <c r="J33" i="330"/>
  <c r="I28" i="330"/>
  <c r="I31" i="330"/>
  <c r="J27" i="330"/>
  <c r="M27" i="330" a="1"/>
  <c r="M27" i="330" s="1"/>
  <c r="N31" i="330" a="1"/>
  <c r="N31" i="330" s="1"/>
  <c r="J31" i="329"/>
  <c r="J27" i="329"/>
  <c r="O27" i="329"/>
  <c r="O31" i="329"/>
  <c r="M29" i="329" a="1"/>
  <c r="M29" i="329" s="1"/>
  <c r="I28" i="329"/>
  <c r="Z28" i="329"/>
  <c r="M27" i="329" a="1"/>
  <c r="M27" i="329" s="1"/>
  <c r="Z27" i="329"/>
  <c r="M28" i="329" a="1"/>
  <c r="M28" i="329" s="1"/>
  <c r="Z29" i="329"/>
  <c r="M31" i="329" a="1"/>
  <c r="M31" i="329" s="1"/>
  <c r="Z31" i="329"/>
  <c r="I27" i="329"/>
  <c r="N28" i="329" a="1"/>
  <c r="N28" i="329" s="1"/>
  <c r="M27" i="328" a="1"/>
  <c r="M27" i="328" s="1"/>
  <c r="I30" i="328"/>
  <c r="I27" i="328"/>
  <c r="N27" i="328" a="1"/>
  <c r="N27" i="328" s="1"/>
  <c r="J28" i="328"/>
  <c r="J27" i="328"/>
  <c r="N30" i="328" a="1"/>
  <c r="N30" i="328" s="1"/>
  <c r="I27" i="327"/>
  <c r="N27" i="327" a="1"/>
  <c r="N27" i="327" s="1"/>
  <c r="J32" i="327"/>
  <c r="J33" i="327"/>
  <c r="J27" i="327"/>
  <c r="O31" i="327"/>
  <c r="M32" i="327" a="1"/>
  <c r="M32" i="327" s="1"/>
  <c r="N29" i="317" a="1"/>
  <c r="N29" i="317" s="1"/>
  <c r="M30" i="317" a="1"/>
  <c r="M30" i="317" s="1"/>
  <c r="I29" i="317"/>
  <c r="J29" i="317" s="1"/>
  <c r="Z29" i="317"/>
  <c r="I32" i="317"/>
  <c r="J32" i="317" s="1"/>
  <c r="I30" i="317"/>
  <c r="J30" i="317" s="1"/>
  <c r="I28" i="317"/>
  <c r="J28" i="317" s="1"/>
  <c r="N28" i="317" a="1"/>
  <c r="N28" i="317" s="1"/>
  <c r="Z30" i="317"/>
  <c r="M32" i="317" a="1"/>
  <c r="M32" i="317" s="1"/>
  <c r="I33" i="317"/>
  <c r="J33" i="317" s="1"/>
  <c r="N33" i="317" a="1"/>
  <c r="N33" i="317" s="1"/>
  <c r="O30" i="317"/>
  <c r="O31" i="317"/>
  <c r="Z33" i="317"/>
  <c r="O28" i="317"/>
  <c r="O32" i="317"/>
  <c r="M28" i="317" a="1"/>
  <c r="M28" i="317" s="1"/>
  <c r="M33" i="317" a="1"/>
  <c r="M33" i="317" s="1"/>
  <c r="N25" i="387" a="1"/>
  <c r="N25" i="387" s="1"/>
  <c r="I25" i="387"/>
  <c r="O25" i="387"/>
  <c r="J24" i="387"/>
  <c r="O24" i="387"/>
  <c r="M24" i="387" a="1"/>
  <c r="M24" i="387" s="1"/>
  <c r="Z24" i="387"/>
  <c r="I24" i="387"/>
  <c r="Z18" i="387"/>
  <c r="J18" i="387"/>
  <c r="O18" i="387"/>
  <c r="M19" i="387" a="1"/>
  <c r="M19" i="387" s="1"/>
  <c r="Z19" i="387"/>
  <c r="I19" i="387"/>
  <c r="N19" i="387" a="1"/>
  <c r="N19" i="387" s="1"/>
  <c r="J19" i="387"/>
  <c r="Z18" i="384"/>
  <c r="O18" i="384"/>
  <c r="I21" i="384"/>
  <c r="O22" i="384"/>
  <c r="I20" i="384"/>
  <c r="J18" i="384"/>
  <c r="O20" i="384"/>
  <c r="M20" i="384" a="1"/>
  <c r="M20" i="384" s="1"/>
  <c r="Z20" i="384"/>
  <c r="Z22" i="384"/>
  <c r="J20" i="384"/>
  <c r="J22" i="384"/>
  <c r="M18" i="384" a="1"/>
  <c r="M18" i="384" s="1"/>
  <c r="N21" i="384" a="1"/>
  <c r="N21" i="384" s="1"/>
  <c r="M22" i="384" a="1"/>
  <c r="M22" i="384" s="1"/>
  <c r="N25" i="384" a="1"/>
  <c r="N25" i="384" s="1"/>
  <c r="J26" i="384"/>
  <c r="Z26" i="384"/>
  <c r="I26" i="384"/>
  <c r="M26" i="384" a="1"/>
  <c r="M26" i="384" s="1"/>
  <c r="O26" i="384"/>
  <c r="I18" i="384"/>
  <c r="M19" i="384" a="1"/>
  <c r="M19" i="384" s="1"/>
  <c r="Z19" i="384"/>
  <c r="J21" i="384"/>
  <c r="O21" i="384"/>
  <c r="I22" i="384"/>
  <c r="M23" i="384" a="1"/>
  <c r="M23" i="384" s="1"/>
  <c r="Z23" i="384"/>
  <c r="J25" i="384"/>
  <c r="O25" i="384"/>
  <c r="M27" i="384" a="1"/>
  <c r="M27" i="384" s="1"/>
  <c r="Z27" i="384"/>
  <c r="I19" i="384"/>
  <c r="N19" i="384" a="1"/>
  <c r="N19" i="384" s="1"/>
  <c r="I23" i="384"/>
  <c r="N23" i="384" a="1"/>
  <c r="N23" i="384" s="1"/>
  <c r="I27" i="384"/>
  <c r="N27" i="384" a="1"/>
  <c r="N27" i="384" s="1"/>
  <c r="J19" i="384"/>
  <c r="M21" i="384" a="1"/>
  <c r="M21" i="384" s="1"/>
  <c r="J23" i="384"/>
  <c r="M25" i="384" a="1"/>
  <c r="M25" i="384" s="1"/>
  <c r="J27" i="384"/>
  <c r="I23" i="383"/>
  <c r="M23" i="383" a="1"/>
  <c r="M23" i="383" s="1"/>
  <c r="Z23" i="383"/>
  <c r="J21" i="383"/>
  <c r="Z21" i="383"/>
  <c r="O22" i="383"/>
  <c r="Z24" i="383"/>
  <c r="M21" i="383" a="1"/>
  <c r="M21" i="383" s="1"/>
  <c r="M24" i="383" a="1"/>
  <c r="M24" i="383" s="1"/>
  <c r="J22" i="383"/>
  <c r="J26" i="382"/>
  <c r="O26" i="382"/>
  <c r="I26" i="382"/>
  <c r="M25" i="382" a="1"/>
  <c r="M25" i="382" s="1"/>
  <c r="Z25" i="382"/>
  <c r="I25" i="382"/>
  <c r="N25" i="382" a="1"/>
  <c r="N25" i="382" s="1"/>
  <c r="M26" i="382" a="1"/>
  <c r="M26" i="382" s="1"/>
  <c r="Z26" i="382"/>
  <c r="J25" i="382"/>
  <c r="Z20" i="382"/>
  <c r="I20" i="382"/>
  <c r="N20" i="382" a="1"/>
  <c r="N20" i="382" s="1"/>
  <c r="M21" i="382" a="1"/>
  <c r="M21" i="382" s="1"/>
  <c r="Z21" i="382"/>
  <c r="P24" i="382" a="1"/>
  <c r="P24" i="382" s="1"/>
  <c r="C24" i="382" s="1" a="1"/>
  <c r="C24" i="382" s="1"/>
  <c r="D24" i="382" s="1" a="1"/>
  <c r="D24" i="382" s="1"/>
  <c r="W24" i="382" s="1" a="1"/>
  <c r="W24" i="382" s="1"/>
  <c r="I21" i="382"/>
  <c r="N21" i="382" a="1"/>
  <c r="N21" i="382" s="1"/>
  <c r="J21" i="382"/>
  <c r="M24" i="381" a="1"/>
  <c r="M24" i="381" s="1"/>
  <c r="Z24" i="381"/>
  <c r="I24" i="381"/>
  <c r="N24" i="381" a="1"/>
  <c r="N24" i="381" s="1"/>
  <c r="J24" i="381"/>
  <c r="J20" i="381"/>
  <c r="Z20" i="381"/>
  <c r="M26" i="379" a="1"/>
  <c r="M26" i="379" s="1"/>
  <c r="J25" i="379"/>
  <c r="Z25" i="379"/>
  <c r="O26" i="379"/>
  <c r="M25" i="379" a="1"/>
  <c r="M25" i="379" s="1"/>
  <c r="J26" i="379"/>
  <c r="M22" i="379" a="1"/>
  <c r="M22" i="379" s="1"/>
  <c r="M20" i="379" a="1"/>
  <c r="M20" i="379" s="1"/>
  <c r="O20" i="379"/>
  <c r="J21" i="379"/>
  <c r="Z21" i="379"/>
  <c r="O22" i="379"/>
  <c r="J23" i="379"/>
  <c r="Z23" i="379"/>
  <c r="M21" i="379" a="1"/>
  <c r="M21" i="379" s="1"/>
  <c r="M23" i="379" a="1"/>
  <c r="M23" i="379" s="1"/>
  <c r="J20" i="379"/>
  <c r="J22" i="379"/>
  <c r="J18" i="379"/>
  <c r="Z18" i="379"/>
  <c r="M18" i="379" a="1"/>
  <c r="M18" i="379" s="1"/>
  <c r="J23" i="378"/>
  <c r="I18" i="378"/>
  <c r="M19" i="378" a="1"/>
  <c r="M19" i="378" s="1"/>
  <c r="Z19" i="378"/>
  <c r="J21" i="378"/>
  <c r="Z21" i="378"/>
  <c r="M23" i="378" a="1"/>
  <c r="M23" i="378" s="1"/>
  <c r="Z23" i="378"/>
  <c r="J25" i="378"/>
  <c r="Z25" i="378"/>
  <c r="J19" i="378"/>
  <c r="N19" i="378" a="1"/>
  <c r="N19" i="378" s="1"/>
  <c r="M21" i="378" a="1"/>
  <c r="M21" i="378" s="1"/>
  <c r="N23" i="378" a="1"/>
  <c r="N23" i="378" s="1"/>
  <c r="M25" i="378" a="1"/>
  <c r="M25" i="378" s="1"/>
  <c r="I19" i="378"/>
  <c r="O21" i="378"/>
  <c r="I23" i="378"/>
  <c r="O25" i="378"/>
  <c r="I26" i="378"/>
  <c r="J18" i="378"/>
  <c r="O18" i="378"/>
  <c r="M20" i="378" a="1"/>
  <c r="M20" i="378" s="1"/>
  <c r="Z20" i="378"/>
  <c r="J22" i="378"/>
  <c r="O22" i="378"/>
  <c r="M24" i="378" a="1"/>
  <c r="M24" i="378" s="1"/>
  <c r="Z24" i="378"/>
  <c r="J26" i="378"/>
  <c r="O26" i="378"/>
  <c r="I20" i="378"/>
  <c r="N20" i="378" a="1"/>
  <c r="N20" i="378" s="1"/>
  <c r="I24" i="378"/>
  <c r="N24" i="378" a="1"/>
  <c r="N24" i="378" s="1"/>
  <c r="M18" i="378" a="1"/>
  <c r="M18" i="378" s="1"/>
  <c r="J20" i="378"/>
  <c r="I21" i="378"/>
  <c r="M22" i="378" a="1"/>
  <c r="M22" i="378" s="1"/>
  <c r="J24" i="378"/>
  <c r="I25" i="378"/>
  <c r="M26" i="378" a="1"/>
  <c r="M26" i="378" s="1"/>
  <c r="I24" i="376"/>
  <c r="N23" i="376" a="1"/>
  <c r="N23" i="376" s="1"/>
  <c r="I21" i="376"/>
  <c r="I20" i="376"/>
  <c r="J20" i="376"/>
  <c r="N21" i="376" a="1"/>
  <c r="N21" i="376" s="1"/>
  <c r="J18" i="376"/>
  <c r="N20" i="376" a="1"/>
  <c r="N20" i="376" s="1"/>
  <c r="J21" i="376"/>
  <c r="M24" i="375" a="1"/>
  <c r="M24" i="375" s="1"/>
  <c r="Z21" i="375"/>
  <c r="N24" i="375" a="1"/>
  <c r="N24" i="375" s="1"/>
  <c r="Z24" i="375"/>
  <c r="Z18" i="375"/>
  <c r="M25" i="375" a="1"/>
  <c r="M25" i="375" s="1"/>
  <c r="Z25" i="375"/>
  <c r="L18" i="375" a="1"/>
  <c r="L18" i="375" s="1"/>
  <c r="J20" i="375"/>
  <c r="M21" i="375" a="1"/>
  <c r="M21" i="375" s="1"/>
  <c r="J24" i="375"/>
  <c r="I25" i="375"/>
  <c r="N25" i="375" a="1"/>
  <c r="N25" i="375" s="1"/>
  <c r="M18" i="375" a="1"/>
  <c r="M18" i="375" s="1"/>
  <c r="L19" i="375" a="1"/>
  <c r="L19" i="375" s="1"/>
  <c r="J25" i="375"/>
  <c r="M20" i="375" a="1"/>
  <c r="M20" i="375" s="1"/>
  <c r="Z20" i="375"/>
  <c r="N21" i="375" a="1"/>
  <c r="N21" i="375" s="1"/>
  <c r="M22" i="375" a="1"/>
  <c r="M22" i="375" s="1"/>
  <c r="N20" i="375" a="1"/>
  <c r="N20" i="375" s="1"/>
  <c r="I20" i="375"/>
  <c r="I18" i="375"/>
  <c r="N18" i="375" a="1"/>
  <c r="N18" i="375" s="1"/>
  <c r="M19" i="375" a="1"/>
  <c r="M19" i="375" s="1"/>
  <c r="Z19" i="375"/>
  <c r="J21" i="375"/>
  <c r="I22" i="375"/>
  <c r="N22" i="375" a="1"/>
  <c r="N22" i="375" s="1"/>
  <c r="J18" i="375"/>
  <c r="I19" i="375"/>
  <c r="N19" i="375" a="1"/>
  <c r="N19" i="375" s="1"/>
  <c r="J22" i="375"/>
  <c r="O22" i="375"/>
  <c r="J19" i="375"/>
  <c r="J23" i="373"/>
  <c r="M24" i="373" a="1"/>
  <c r="M24" i="373" s="1"/>
  <c r="N24" i="373" a="1"/>
  <c r="N24" i="373" s="1"/>
  <c r="O23" i="373"/>
  <c r="I23" i="373"/>
  <c r="M23" i="373" a="1"/>
  <c r="M23" i="373" s="1"/>
  <c r="Z23" i="373"/>
  <c r="J24" i="373"/>
  <c r="O24" i="373"/>
  <c r="J26" i="373"/>
  <c r="O26" i="373"/>
  <c r="M26" i="373" a="1"/>
  <c r="M26" i="373" s="1"/>
  <c r="Z26" i="373"/>
  <c r="I26" i="373"/>
  <c r="I18" i="373"/>
  <c r="J19" i="373"/>
  <c r="J18" i="373"/>
  <c r="M19" i="373" a="1"/>
  <c r="M19" i="373" s="1"/>
  <c r="N19" i="373" a="1"/>
  <c r="N19" i="373" s="1"/>
  <c r="N18" i="373" a="1"/>
  <c r="N18" i="373" s="1"/>
  <c r="I19" i="373"/>
  <c r="N22" i="373" a="1"/>
  <c r="N22" i="373" s="1"/>
  <c r="O18" i="373"/>
  <c r="J21" i="373"/>
  <c r="M21" i="373" a="1"/>
  <c r="M21" i="373" s="1"/>
  <c r="Z21" i="373"/>
  <c r="N21" i="373" a="1"/>
  <c r="N21" i="373" s="1"/>
  <c r="M18" i="373" a="1"/>
  <c r="M18" i="373" s="1"/>
  <c r="I21" i="373"/>
  <c r="I22" i="373"/>
  <c r="Z21" i="372"/>
  <c r="O19" i="372"/>
  <c r="J20" i="372"/>
  <c r="N20" i="372" a="1"/>
  <c r="N20" i="372" s="1"/>
  <c r="I21" i="372"/>
  <c r="M21" i="372" a="1"/>
  <c r="M21" i="372" s="1"/>
  <c r="M20" i="372" a="1"/>
  <c r="M20" i="372" s="1"/>
  <c r="N21" i="372" a="1"/>
  <c r="N21" i="372" s="1"/>
  <c r="J24" i="372"/>
  <c r="M18" i="372" a="1"/>
  <c r="M18" i="372" s="1"/>
  <c r="Z18" i="372"/>
  <c r="I18" i="372"/>
  <c r="N18" i="372" a="1"/>
  <c r="N18" i="372" s="1"/>
  <c r="M19" i="372" a="1"/>
  <c r="M19" i="372" s="1"/>
  <c r="Z19" i="372"/>
  <c r="J21" i="372"/>
  <c r="J18" i="372"/>
  <c r="I19" i="372"/>
  <c r="J25" i="372"/>
  <c r="Z19" i="369"/>
  <c r="J26" i="369"/>
  <c r="Z18" i="369"/>
  <c r="M18" i="369" a="1"/>
  <c r="M18" i="369" s="1"/>
  <c r="J19" i="369"/>
  <c r="I22" i="369"/>
  <c r="M24" i="369" a="1"/>
  <c r="M24" i="369" s="1"/>
  <c r="Z24" i="369"/>
  <c r="Z22" i="369"/>
  <c r="I24" i="369"/>
  <c r="N24" i="369" a="1"/>
  <c r="N24" i="369" s="1"/>
  <c r="J24" i="369"/>
  <c r="J21" i="366"/>
  <c r="M21" i="366" a="1"/>
  <c r="M21" i="366" s="1"/>
  <c r="O25" i="366"/>
  <c r="M26" i="366" a="1"/>
  <c r="M26" i="366" s="1"/>
  <c r="O24" i="366"/>
  <c r="M23" i="366" a="1"/>
  <c r="M23" i="366" s="1"/>
  <c r="Z23" i="366"/>
  <c r="J23" i="366"/>
  <c r="N23" i="366" a="1"/>
  <c r="N23" i="366" s="1"/>
  <c r="Z24" i="366"/>
  <c r="I23" i="366"/>
  <c r="J24" i="366"/>
  <c r="M28" i="389" a="1"/>
  <c r="M28" i="389" s="1"/>
  <c r="J28" i="389"/>
  <c r="J27" i="389"/>
  <c r="O27" i="389"/>
  <c r="M27" i="389" a="1"/>
  <c r="M27" i="389" s="1"/>
  <c r="Z27" i="389"/>
  <c r="I27" i="389"/>
  <c r="O25" i="389"/>
  <c r="J23" i="389"/>
  <c r="I26" i="389"/>
  <c r="M23" i="389" a="1"/>
  <c r="M23" i="389" s="1"/>
  <c r="Z23" i="389"/>
  <c r="Z26" i="389"/>
  <c r="I25" i="389"/>
  <c r="Z25" i="389"/>
  <c r="M26" i="389" a="1"/>
  <c r="M26" i="389" s="1"/>
  <c r="I23" i="389"/>
  <c r="N23" i="389" a="1"/>
  <c r="N23" i="389" s="1"/>
  <c r="J25" i="389"/>
  <c r="N26" i="389" a="1"/>
  <c r="N26" i="389" s="1"/>
  <c r="M24" i="389" a="1"/>
  <c r="M24" i="389" s="1"/>
  <c r="Z24" i="389"/>
  <c r="I24" i="389"/>
  <c r="N24" i="389" a="1"/>
  <c r="N24" i="389" s="1"/>
  <c r="J26" i="389"/>
  <c r="J24" i="389"/>
  <c r="S36" i="389" a="1"/>
  <c r="S36" i="389" s="1"/>
  <c r="S35" i="389" a="1"/>
  <c r="S35" i="389" s="1"/>
  <c r="S34" i="389" a="1"/>
  <c r="S34" i="389" s="1"/>
  <c r="S33" i="389" a="1"/>
  <c r="S33" i="389" s="1"/>
  <c r="S32" i="389" a="1"/>
  <c r="S32" i="389" s="1"/>
  <c r="S31" i="389" a="1"/>
  <c r="S31" i="389" s="1"/>
  <c r="S29" i="389" a="1"/>
  <c r="S29" i="389" s="1"/>
  <c r="S30" i="389" a="1"/>
  <c r="S30" i="389" s="1"/>
  <c r="S28" i="389" a="1"/>
  <c r="S28" i="389" s="1"/>
  <c r="S27" i="389" a="1"/>
  <c r="S27" i="389" s="1"/>
  <c r="S26" i="389" a="1"/>
  <c r="S26" i="389" s="1"/>
  <c r="S24" i="389" a="1"/>
  <c r="S24" i="389" s="1"/>
  <c r="S22" i="389" a="1"/>
  <c r="S22" i="389" s="1"/>
  <c r="S20" i="389" a="1"/>
  <c r="S20" i="389" s="1"/>
  <c r="S25" i="389" a="1"/>
  <c r="S25" i="389" s="1"/>
  <c r="S23" i="389" a="1"/>
  <c r="S23" i="389" s="1"/>
  <c r="S21" i="389" a="1"/>
  <c r="S21" i="389" s="1"/>
  <c r="S19" i="389" a="1"/>
  <c r="S19" i="389" s="1"/>
  <c r="S17" i="389" a="1"/>
  <c r="S17" i="389" s="1"/>
  <c r="S15" i="389" a="1"/>
  <c r="S15" i="389" s="1"/>
  <c r="S13" i="389" a="1"/>
  <c r="S13" i="389" s="1"/>
  <c r="S12" i="389" a="1"/>
  <c r="S12" i="389" s="1"/>
  <c r="S11" i="389" a="1"/>
  <c r="S11" i="389" s="1"/>
  <c r="S10" i="389" a="1"/>
  <c r="S10" i="389" s="1"/>
  <c r="S18" i="389" a="1"/>
  <c r="S18" i="389" s="1"/>
  <c r="S16" i="389" a="1"/>
  <c r="S16" i="389" s="1"/>
  <c r="S14" i="389" a="1"/>
  <c r="S14" i="389" s="1"/>
  <c r="P30" i="389" a="1"/>
  <c r="P30" i="389" s="1"/>
  <c r="C30" i="389" s="1" a="1"/>
  <c r="C30" i="389" s="1"/>
  <c r="D30" i="389" s="1" a="1"/>
  <c r="D30" i="389" s="1"/>
  <c r="X30" i="389" s="1" a="1"/>
  <c r="X30" i="389" s="1"/>
  <c r="P28" i="389" a="1"/>
  <c r="P28" i="389" s="1"/>
  <c r="C28" i="389" s="1" a="1"/>
  <c r="C28" i="389" s="1"/>
  <c r="D28" i="389" s="1" a="1"/>
  <c r="D28" i="389" s="1"/>
  <c r="P36" i="389" a="1"/>
  <c r="P36" i="389" s="1"/>
  <c r="C36" i="389" s="1" a="1"/>
  <c r="C36" i="389" s="1"/>
  <c r="P35" i="389" a="1"/>
  <c r="P35" i="389" s="1"/>
  <c r="C35" i="389" s="1" a="1"/>
  <c r="C35" i="389" s="1"/>
  <c r="D35" i="389" s="1" a="1"/>
  <c r="D35" i="389" s="1"/>
  <c r="P34" i="389" a="1"/>
  <c r="P34" i="389" s="1"/>
  <c r="C34" i="389" s="1" a="1"/>
  <c r="C34" i="389" s="1"/>
  <c r="P33" i="389" a="1"/>
  <c r="P33" i="389" s="1"/>
  <c r="C33" i="389" s="1" a="1"/>
  <c r="C33" i="389" s="1"/>
  <c r="D33" i="389" s="1" a="1"/>
  <c r="D33" i="389" s="1"/>
  <c r="P32" i="389" a="1"/>
  <c r="P32" i="389" s="1"/>
  <c r="C32" i="389" s="1" a="1"/>
  <c r="C32" i="389" s="1"/>
  <c r="P26" i="389" a="1"/>
  <c r="P26" i="389" s="1"/>
  <c r="C26" i="389" s="1" a="1"/>
  <c r="C26" i="389" s="1"/>
  <c r="P24" i="389" a="1"/>
  <c r="P24" i="389" s="1"/>
  <c r="C24" i="389" s="1" a="1"/>
  <c r="C24" i="389" s="1"/>
  <c r="P22" i="389" a="1"/>
  <c r="P22" i="389" s="1"/>
  <c r="C22" i="389" s="1" a="1"/>
  <c r="C22" i="389" s="1"/>
  <c r="P20" i="389" a="1"/>
  <c r="P20" i="389" s="1"/>
  <c r="C20" i="389" s="1" a="1"/>
  <c r="C20" i="389" s="1"/>
  <c r="P27" i="389" a="1"/>
  <c r="P27" i="389" s="1"/>
  <c r="C27" i="389" s="1" a="1"/>
  <c r="C27" i="389" s="1"/>
  <c r="P25" i="389" a="1"/>
  <c r="P25" i="389" s="1"/>
  <c r="C25" i="389" s="1" a="1"/>
  <c r="C25" i="389" s="1"/>
  <c r="P23" i="389" a="1"/>
  <c r="P23" i="389" s="1"/>
  <c r="C23" i="389" s="1" a="1"/>
  <c r="C23" i="389" s="1"/>
  <c r="P21" i="389" a="1"/>
  <c r="P21" i="389" s="1"/>
  <c r="C21" i="389" s="1" a="1"/>
  <c r="C21" i="389" s="1"/>
  <c r="P19" i="389" a="1"/>
  <c r="P19" i="389" s="1"/>
  <c r="C19" i="389" s="1" a="1"/>
  <c r="C19" i="389" s="1"/>
  <c r="P17" i="389" a="1"/>
  <c r="P17" i="389" s="1"/>
  <c r="C17" i="389" s="1" a="1"/>
  <c r="C17" i="389" s="1"/>
  <c r="P15" i="389" a="1"/>
  <c r="P15" i="389" s="1"/>
  <c r="C15" i="389" s="1" a="1"/>
  <c r="C15" i="389" s="1"/>
  <c r="D15" i="389" s="1" a="1"/>
  <c r="D15" i="389" s="1"/>
  <c r="O9" i="389"/>
  <c r="S9" i="389" a="1"/>
  <c r="S9" i="389" s="1"/>
  <c r="Z9" i="389"/>
  <c r="P16" i="389" a="1"/>
  <c r="P16" i="389" s="1"/>
  <c r="C16" i="389" s="1" a="1"/>
  <c r="C16" i="389" s="1"/>
  <c r="D16" i="389" s="1" a="1"/>
  <c r="D16" i="389" s="1"/>
  <c r="D7" i="389" a="1"/>
  <c r="D7" i="389" s="1"/>
  <c r="X7" i="389" s="1" a="1"/>
  <c r="X7" i="389" s="1"/>
  <c r="M7" i="389" a="1"/>
  <c r="M7" i="389" s="1"/>
  <c r="O7" i="389"/>
  <c r="C8" i="389" a="1"/>
  <c r="C8" i="389" s="1"/>
  <c r="H8" i="389" s="1" a="1"/>
  <c r="H8" i="389" s="1"/>
  <c r="AA8" i="389" s="1" a="1"/>
  <c r="AA8" i="389" s="1"/>
  <c r="O8" i="389"/>
  <c r="S8" i="389" a="1"/>
  <c r="S8" i="389" s="1"/>
  <c r="J9" i="389"/>
  <c r="M9" i="389" a="1"/>
  <c r="M9" i="389" s="1"/>
  <c r="P9" i="389" a="1"/>
  <c r="P9" i="389" s="1"/>
  <c r="C9" i="389" s="1" a="1"/>
  <c r="C9" i="389" s="1"/>
  <c r="N11" i="389" a="1"/>
  <c r="N11" i="389" s="1"/>
  <c r="I11" i="389"/>
  <c r="P11" i="389" a="1"/>
  <c r="P11" i="389" s="1"/>
  <c r="C11" i="389" s="1" a="1"/>
  <c r="C11" i="389" s="1"/>
  <c r="P18" i="389" a="1"/>
  <c r="P18" i="389" s="1"/>
  <c r="C18" i="389" s="1" a="1"/>
  <c r="C18" i="389" s="1"/>
  <c r="D18" i="389" s="1" a="1"/>
  <c r="D18" i="389" s="1"/>
  <c r="N9" i="389" a="1"/>
  <c r="N9" i="389" s="1"/>
  <c r="L9" i="389" a="1"/>
  <c r="L9" i="389" s="1"/>
  <c r="I9" i="389"/>
  <c r="N8" i="389" a="1"/>
  <c r="N8" i="389" s="1"/>
  <c r="L8" i="389" a="1"/>
  <c r="L8" i="389" s="1"/>
  <c r="I8" i="389"/>
  <c r="N10" i="389" a="1"/>
  <c r="N10" i="389" s="1"/>
  <c r="L10" i="389" a="1"/>
  <c r="L10" i="389" s="1"/>
  <c r="I10" i="389"/>
  <c r="P10" i="389" a="1"/>
  <c r="P10" i="389" s="1"/>
  <c r="C10" i="389" s="1" a="1"/>
  <c r="C10" i="389" s="1"/>
  <c r="D10" i="389" s="1" a="1"/>
  <c r="D10" i="389" s="1"/>
  <c r="X10" i="389" s="1" a="1"/>
  <c r="X10" i="389" s="1"/>
  <c r="J11" i="389"/>
  <c r="P14" i="389" a="1"/>
  <c r="P14" i="389" s="1"/>
  <c r="C14" i="389" s="1" a="1"/>
  <c r="C14" i="389" s="1"/>
  <c r="O12" i="389"/>
  <c r="Z12" i="389"/>
  <c r="M13" i="389" a="1"/>
  <c r="M13" i="389" s="1"/>
  <c r="O13" i="389"/>
  <c r="P12" i="389" a="1"/>
  <c r="P12" i="389" s="1"/>
  <c r="C12" i="389" s="1" a="1"/>
  <c r="C12" i="389" s="1"/>
  <c r="D12" i="389" s="1" a="1"/>
  <c r="D12" i="389" s="1"/>
  <c r="P13" i="389" a="1"/>
  <c r="P13" i="389" s="1"/>
  <c r="C13" i="389" s="1" a="1"/>
  <c r="C13" i="389" s="1"/>
  <c r="D13" i="389" s="1" a="1"/>
  <c r="D13" i="389" s="1"/>
  <c r="N15" i="389" a="1"/>
  <c r="N15" i="389" s="1"/>
  <c r="I15" i="389"/>
  <c r="Z15" i="389"/>
  <c r="O15" i="389"/>
  <c r="M15" i="389" a="1"/>
  <c r="M15" i="389" s="1"/>
  <c r="J16" i="389"/>
  <c r="N17" i="389" a="1"/>
  <c r="N17" i="389" s="1"/>
  <c r="I17" i="389"/>
  <c r="Z17" i="389"/>
  <c r="O17" i="389"/>
  <c r="M17" i="389" a="1"/>
  <c r="M17" i="389" s="1"/>
  <c r="J18" i="389"/>
  <c r="I12" i="389"/>
  <c r="N12" i="389" a="1"/>
  <c r="N12" i="389" s="1"/>
  <c r="I13" i="389"/>
  <c r="L13" i="389" a="1"/>
  <c r="L13" i="389" s="1"/>
  <c r="N13" i="389" a="1"/>
  <c r="N13" i="389" s="1"/>
  <c r="Z13" i="389"/>
  <c r="N14" i="389" a="1"/>
  <c r="N14" i="389" s="1"/>
  <c r="I14" i="389"/>
  <c r="Z14" i="389"/>
  <c r="O14" i="389"/>
  <c r="N16" i="389" a="1"/>
  <c r="N16" i="389" s="1"/>
  <c r="I16" i="389"/>
  <c r="Z16" i="389"/>
  <c r="O16" i="389"/>
  <c r="M16" i="389" a="1"/>
  <c r="M16" i="389" s="1"/>
  <c r="N18" i="389" a="1"/>
  <c r="N18" i="389" s="1"/>
  <c r="I18" i="389"/>
  <c r="Z18" i="389"/>
  <c r="O18" i="389"/>
  <c r="M18" i="389" a="1"/>
  <c r="M18" i="389" s="1"/>
  <c r="P29" i="389" a="1"/>
  <c r="P29" i="389" s="1"/>
  <c r="C29" i="389" s="1" a="1"/>
  <c r="C29" i="389" s="1"/>
  <c r="P31" i="389" a="1"/>
  <c r="P31" i="389" s="1"/>
  <c r="C31" i="389" s="1" a="1"/>
  <c r="C31" i="389" s="1"/>
  <c r="D31" i="389" s="1" a="1"/>
  <c r="D31" i="389" s="1"/>
  <c r="O28" i="389"/>
  <c r="Z29" i="389"/>
  <c r="O29" i="389"/>
  <c r="M29" i="389" a="1"/>
  <c r="M29" i="389" s="1"/>
  <c r="N29" i="389" a="1"/>
  <c r="N29" i="389" s="1"/>
  <c r="I29" i="389"/>
  <c r="Z31" i="389"/>
  <c r="O31" i="389"/>
  <c r="M31" i="389" a="1"/>
  <c r="M31" i="389" s="1"/>
  <c r="N31" i="389" a="1"/>
  <c r="N31" i="389" s="1"/>
  <c r="I31" i="389"/>
  <c r="N28" i="389" a="1"/>
  <c r="N28" i="389" s="1"/>
  <c r="I28" i="389"/>
  <c r="J29" i="389"/>
  <c r="Z30" i="389"/>
  <c r="O30" i="389"/>
  <c r="M30" i="389" a="1"/>
  <c r="M30" i="389" s="1"/>
  <c r="N30" i="389" a="1"/>
  <c r="N30" i="389" s="1"/>
  <c r="I30" i="389"/>
  <c r="J31" i="389"/>
  <c r="I32" i="389"/>
  <c r="N32" i="389" a="1"/>
  <c r="N32" i="389" s="1"/>
  <c r="I33" i="389"/>
  <c r="N33" i="389" a="1"/>
  <c r="N33" i="389" s="1"/>
  <c r="I34" i="389"/>
  <c r="N34" i="389" a="1"/>
  <c r="N34" i="389" s="1"/>
  <c r="I35" i="389"/>
  <c r="N35" i="389" a="1"/>
  <c r="N35" i="389" s="1"/>
  <c r="I36" i="389"/>
  <c r="N36" i="389" a="1"/>
  <c r="N36" i="389" s="1"/>
  <c r="M32" i="389" a="1"/>
  <c r="M32" i="389" s="1"/>
  <c r="O32" i="389"/>
  <c r="M33" i="389" a="1"/>
  <c r="M33" i="389" s="1"/>
  <c r="O33" i="389"/>
  <c r="M34" i="389" a="1"/>
  <c r="M34" i="389" s="1"/>
  <c r="O34" i="389"/>
  <c r="M35" i="389" a="1"/>
  <c r="M35" i="389" s="1"/>
  <c r="O35" i="389"/>
  <c r="M36" i="389" a="1"/>
  <c r="M36" i="389" s="1"/>
  <c r="O36" i="389"/>
  <c r="M24" i="364" a="1"/>
  <c r="M24" i="364" s="1"/>
  <c r="Z24" i="364"/>
  <c r="J24" i="364"/>
  <c r="I18" i="364"/>
  <c r="Z18" i="364"/>
  <c r="J22" i="364"/>
  <c r="M22" i="364" a="1"/>
  <c r="M22" i="364" s="1"/>
  <c r="I25" i="364"/>
  <c r="N25" i="364" a="1"/>
  <c r="N25" i="364" s="1"/>
  <c r="O22" i="364"/>
  <c r="J25" i="364"/>
  <c r="O25" i="364"/>
  <c r="J18" i="364"/>
  <c r="Z22" i="364"/>
  <c r="M25" i="364" a="1"/>
  <c r="M25" i="364" s="1"/>
  <c r="I24" i="331"/>
  <c r="Z24" i="331"/>
  <c r="J24" i="331"/>
  <c r="Z26" i="331"/>
  <c r="M24" i="331" a="1"/>
  <c r="M24" i="331" s="1"/>
  <c r="N19" i="331" a="1"/>
  <c r="N19" i="331" s="1"/>
  <c r="O24" i="331"/>
  <c r="I25" i="331"/>
  <c r="I19" i="331"/>
  <c r="N25" i="331" a="1"/>
  <c r="N25" i="331" s="1"/>
  <c r="M23" i="331" a="1"/>
  <c r="M23" i="331" s="1"/>
  <c r="Z23" i="331"/>
  <c r="J25" i="331"/>
  <c r="O25" i="331"/>
  <c r="I22" i="331"/>
  <c r="I23" i="331"/>
  <c r="N23" i="331" a="1"/>
  <c r="N23" i="331" s="1"/>
  <c r="N22" i="331" a="1"/>
  <c r="N22" i="331" s="1"/>
  <c r="J23" i="331"/>
  <c r="M25" i="331" a="1"/>
  <c r="M25" i="331" s="1"/>
  <c r="N18" i="353" a="1"/>
  <c r="N18" i="353" s="1"/>
  <c r="I24" i="353"/>
  <c r="J26" i="353"/>
  <c r="J18" i="353"/>
  <c r="Z18" i="353"/>
  <c r="I18" i="353"/>
  <c r="I19" i="353"/>
  <c r="Z19" i="353"/>
  <c r="M23" i="353" a="1"/>
  <c r="M23" i="353" s="1"/>
  <c r="Z23" i="353"/>
  <c r="N24" i="353" a="1"/>
  <c r="N24" i="353" s="1"/>
  <c r="O26" i="353"/>
  <c r="J23" i="353"/>
  <c r="M19" i="353" a="1"/>
  <c r="M19" i="353" s="1"/>
  <c r="N23" i="353" a="1"/>
  <c r="N23" i="353" s="1"/>
  <c r="N19" i="353" a="1"/>
  <c r="N19" i="353" s="1"/>
  <c r="I23" i="353"/>
  <c r="M25" i="353" a="1"/>
  <c r="M25" i="353" s="1"/>
  <c r="Z25" i="353"/>
  <c r="J19" i="353"/>
  <c r="N20" i="353" a="1"/>
  <c r="N20" i="353" s="1"/>
  <c r="J24" i="353"/>
  <c r="I25" i="353"/>
  <c r="N25" i="353" a="1"/>
  <c r="N25" i="353" s="1"/>
  <c r="M26" i="353" a="1"/>
  <c r="M26" i="353" s="1"/>
  <c r="Z26" i="353"/>
  <c r="J25" i="353"/>
  <c r="N23" i="354" a="1"/>
  <c r="N23" i="354" s="1"/>
  <c r="M26" i="354" a="1"/>
  <c r="M26" i="354" s="1"/>
  <c r="N26" i="354" a="1"/>
  <c r="N26" i="354" s="1"/>
  <c r="Z19" i="354"/>
  <c r="I23" i="354"/>
  <c r="Z23" i="354"/>
  <c r="J25" i="354"/>
  <c r="I26" i="354"/>
  <c r="O26" i="354"/>
  <c r="O25" i="354"/>
  <c r="M24" i="354" a="1"/>
  <c r="M24" i="354" s="1"/>
  <c r="Z24" i="354"/>
  <c r="M19" i="354" a="1"/>
  <c r="M19" i="354" s="1"/>
  <c r="J23" i="354"/>
  <c r="I24" i="354"/>
  <c r="N24" i="354" a="1"/>
  <c r="N24" i="354" s="1"/>
  <c r="M25" i="354" a="1"/>
  <c r="M25" i="354" s="1"/>
  <c r="Z25" i="354"/>
  <c r="J24" i="354"/>
  <c r="I25" i="354"/>
  <c r="I22" i="355"/>
  <c r="I24" i="355"/>
  <c r="N23" i="355" a="1"/>
  <c r="N23" i="355" s="1"/>
  <c r="J24" i="355"/>
  <c r="J22" i="355"/>
  <c r="I25" i="355"/>
  <c r="I23" i="355"/>
  <c r="J25" i="355"/>
  <c r="J26" i="355"/>
  <c r="J22" i="352"/>
  <c r="Z22" i="352"/>
  <c r="M22" i="352" a="1"/>
  <c r="M22" i="352" s="1"/>
  <c r="M19" i="352" a="1"/>
  <c r="M19" i="352" s="1"/>
  <c r="Z19" i="352"/>
  <c r="J23" i="352"/>
  <c r="Z23" i="352"/>
  <c r="J19" i="352"/>
  <c r="J18" i="352"/>
  <c r="Z18" i="352"/>
  <c r="M23" i="352" a="1"/>
  <c r="M23" i="352" s="1"/>
  <c r="M26" i="352" a="1"/>
  <c r="M26" i="352" s="1"/>
  <c r="M22" i="350" a="1"/>
  <c r="M22" i="350" s="1"/>
  <c r="O26" i="350"/>
  <c r="Z18" i="350"/>
  <c r="J23" i="350"/>
  <c r="M26" i="350" a="1"/>
  <c r="M26" i="350" s="1"/>
  <c r="J21" i="350"/>
  <c r="O23" i="350"/>
  <c r="J24" i="350"/>
  <c r="M24" i="350" a="1"/>
  <c r="M24" i="350" s="1"/>
  <c r="J25" i="350"/>
  <c r="Z23" i="350"/>
  <c r="O24" i="350"/>
  <c r="M25" i="350" a="1"/>
  <c r="M25" i="350" s="1"/>
  <c r="J19" i="350"/>
  <c r="J25" i="346"/>
  <c r="J26" i="346"/>
  <c r="Z26" i="346"/>
  <c r="M26" i="346" a="1"/>
  <c r="M26" i="346" s="1"/>
  <c r="J22" i="346"/>
  <c r="I18" i="346"/>
  <c r="I19" i="346"/>
  <c r="I20" i="346"/>
  <c r="I21" i="346"/>
  <c r="I22" i="346"/>
  <c r="J18" i="346"/>
  <c r="N19" i="346" a="1"/>
  <c r="N19" i="346" s="1"/>
  <c r="J20" i="346"/>
  <c r="N21" i="346" a="1"/>
  <c r="N21" i="346" s="1"/>
  <c r="N18" i="346" a="1"/>
  <c r="N18" i="346" s="1"/>
  <c r="J19" i="346"/>
  <c r="N20" i="346" a="1"/>
  <c r="N20" i="346" s="1"/>
  <c r="J21" i="346"/>
  <c r="I26" i="348"/>
  <c r="I25" i="348"/>
  <c r="J26" i="348"/>
  <c r="J25" i="348"/>
  <c r="N26" i="348" a="1"/>
  <c r="N26" i="348" s="1"/>
  <c r="N25" i="348" a="1"/>
  <c r="N25" i="348" s="1"/>
  <c r="I22" i="348"/>
  <c r="J22" i="348"/>
  <c r="N22" i="348" a="1"/>
  <c r="N22" i="348" s="1"/>
  <c r="N26" i="349" a="1"/>
  <c r="N26" i="349" s="1"/>
  <c r="I26" i="349"/>
  <c r="O26" i="349"/>
  <c r="J25" i="349"/>
  <c r="O25" i="349"/>
  <c r="Z25" i="349"/>
  <c r="M25" i="349" a="1"/>
  <c r="M25" i="349" s="1"/>
  <c r="I20" i="349"/>
  <c r="N20" i="349" a="1"/>
  <c r="N20" i="349" s="1"/>
  <c r="J20" i="349"/>
  <c r="O20" i="349"/>
  <c r="M21" i="349" a="1"/>
  <c r="M21" i="349" s="1"/>
  <c r="M20" i="349" a="1"/>
  <c r="M20" i="349" s="1"/>
  <c r="N21" i="349" a="1"/>
  <c r="N21" i="349" s="1"/>
  <c r="I21" i="349"/>
  <c r="Z21" i="349"/>
  <c r="J21" i="349"/>
  <c r="J21" i="344"/>
  <c r="Z21" i="344"/>
  <c r="M22" i="344" a="1"/>
  <c r="M22" i="344" s="1"/>
  <c r="Z22" i="344"/>
  <c r="M21" i="344" a="1"/>
  <c r="M21" i="344" s="1"/>
  <c r="N22" i="344" a="1"/>
  <c r="N22" i="344" s="1"/>
  <c r="I22" i="344"/>
  <c r="Z20" i="344"/>
  <c r="M19" i="344" a="1"/>
  <c r="M19" i="344" s="1"/>
  <c r="Z26" i="344"/>
  <c r="J19" i="344"/>
  <c r="Z19" i="344"/>
  <c r="J20" i="344"/>
  <c r="J26" i="344"/>
  <c r="M18" i="344" a="1"/>
  <c r="M18" i="344" s="1"/>
  <c r="M20" i="344" a="1"/>
  <c r="M20" i="344" s="1"/>
  <c r="J23" i="344"/>
  <c r="Z25" i="344"/>
  <c r="M23" i="344" a="1"/>
  <c r="M23" i="344" s="1"/>
  <c r="N25" i="343" a="1"/>
  <c r="N25" i="343" s="1"/>
  <c r="I21" i="343"/>
  <c r="N21" i="343" a="1"/>
  <c r="N21" i="343" s="1"/>
  <c r="O21" i="343"/>
  <c r="O25" i="343"/>
  <c r="J21" i="343"/>
  <c r="J25" i="343"/>
  <c r="I19" i="343"/>
  <c r="N19" i="343" a="1"/>
  <c r="N19" i="343" s="1"/>
  <c r="M20" i="343" a="1"/>
  <c r="M20" i="343" s="1"/>
  <c r="Z20" i="343"/>
  <c r="I23" i="343"/>
  <c r="N23" i="343" a="1"/>
  <c r="N23" i="343" s="1"/>
  <c r="M24" i="343" a="1"/>
  <c r="M24" i="343" s="1"/>
  <c r="Z24" i="343"/>
  <c r="J19" i="343"/>
  <c r="I20" i="343"/>
  <c r="N20" i="343" a="1"/>
  <c r="N20" i="343" s="1"/>
  <c r="M21" i="343" a="1"/>
  <c r="M21" i="343" s="1"/>
  <c r="J23" i="343"/>
  <c r="I24" i="343"/>
  <c r="N24" i="343" a="1"/>
  <c r="N24" i="343" s="1"/>
  <c r="M25" i="343" a="1"/>
  <c r="M25" i="343" s="1"/>
  <c r="J20" i="343"/>
  <c r="J24" i="343"/>
  <c r="I25" i="342"/>
  <c r="M26" i="342" a="1"/>
  <c r="M26" i="342" s="1"/>
  <c r="Z26" i="342"/>
  <c r="N25" i="342" a="1"/>
  <c r="N25" i="342" s="1"/>
  <c r="I26" i="342"/>
  <c r="N26" i="342" a="1"/>
  <c r="N26" i="342" s="1"/>
  <c r="J26" i="342"/>
  <c r="I20" i="342"/>
  <c r="M27" i="341" a="1"/>
  <c r="M27" i="341" s="1"/>
  <c r="J27" i="341"/>
  <c r="O27" i="341"/>
  <c r="Z27" i="341"/>
  <c r="I27" i="341"/>
  <c r="M27" i="340" a="1"/>
  <c r="M27" i="340" s="1"/>
  <c r="Z27" i="340"/>
  <c r="I27" i="340"/>
  <c r="N27" i="340" a="1"/>
  <c r="N27" i="340" s="1"/>
  <c r="J27" i="340"/>
  <c r="J27" i="339"/>
  <c r="I27" i="339"/>
  <c r="O27" i="339"/>
  <c r="M27" i="339" a="1"/>
  <c r="M27" i="339" s="1"/>
  <c r="Z27" i="339"/>
  <c r="O22" i="341"/>
  <c r="M25" i="341" a="1"/>
  <c r="M25" i="341" s="1"/>
  <c r="N24" i="341" a="1"/>
  <c r="N24" i="341" s="1"/>
  <c r="J23" i="341"/>
  <c r="N19" i="341" a="1"/>
  <c r="N19" i="341" s="1"/>
  <c r="M23" i="341" a="1"/>
  <c r="M23" i="341" s="1"/>
  <c r="Z23" i="341"/>
  <c r="O25" i="341"/>
  <c r="N23" i="341" a="1"/>
  <c r="N23" i="341" s="1"/>
  <c r="N22" i="341" a="1"/>
  <c r="N22" i="341" s="1"/>
  <c r="I23" i="341"/>
  <c r="I24" i="341"/>
  <c r="J25" i="341"/>
  <c r="Z25" i="341"/>
  <c r="J19" i="341"/>
  <c r="O19" i="341"/>
  <c r="I20" i="341"/>
  <c r="M21" i="341" a="1"/>
  <c r="M21" i="341" s="1"/>
  <c r="Z21" i="341"/>
  <c r="J24" i="341"/>
  <c r="O24" i="341"/>
  <c r="I25" i="341"/>
  <c r="M26" i="341" a="1"/>
  <c r="M26" i="341" s="1"/>
  <c r="Z26" i="341"/>
  <c r="I21" i="341"/>
  <c r="N21" i="341" a="1"/>
  <c r="N21" i="341" s="1"/>
  <c r="I26" i="341"/>
  <c r="N26" i="341" a="1"/>
  <c r="N26" i="341" s="1"/>
  <c r="M19" i="341" a="1"/>
  <c r="M19" i="341" s="1"/>
  <c r="J21" i="341"/>
  <c r="M24" i="341" a="1"/>
  <c r="M24" i="341" s="1"/>
  <c r="J26" i="341"/>
  <c r="O24" i="340"/>
  <c r="I25" i="340"/>
  <c r="J24" i="340"/>
  <c r="Z24" i="340"/>
  <c r="M25" i="340" a="1"/>
  <c r="M25" i="340" s="1"/>
  <c r="M23" i="340" a="1"/>
  <c r="M23" i="340" s="1"/>
  <c r="Z23" i="340"/>
  <c r="J25" i="340"/>
  <c r="I26" i="340"/>
  <c r="N26" i="340" a="1"/>
  <c r="N26" i="340" s="1"/>
  <c r="I23" i="340"/>
  <c r="N23" i="340" a="1"/>
  <c r="N23" i="340" s="1"/>
  <c r="J26" i="340"/>
  <c r="J23" i="340"/>
  <c r="Z20" i="340"/>
  <c r="J20" i="340"/>
  <c r="M20" i="340" a="1"/>
  <c r="M20" i="340" s="1"/>
  <c r="J19" i="340"/>
  <c r="Z19" i="340"/>
  <c r="J21" i="340"/>
  <c r="M19" i="340" a="1"/>
  <c r="M19" i="340" s="1"/>
  <c r="O23" i="339"/>
  <c r="M24" i="339" a="1"/>
  <c r="M24" i="339" s="1"/>
  <c r="O26" i="339"/>
  <c r="I23" i="339"/>
  <c r="M23" i="339" a="1"/>
  <c r="M23" i="339" s="1"/>
  <c r="Z23" i="339"/>
  <c r="M25" i="339" a="1"/>
  <c r="M25" i="339" s="1"/>
  <c r="Z25" i="339"/>
  <c r="J19" i="339"/>
  <c r="J24" i="339"/>
  <c r="I25" i="339"/>
  <c r="N25" i="339" a="1"/>
  <c r="N25" i="339" s="1"/>
  <c r="M26" i="339" a="1"/>
  <c r="M26" i="339" s="1"/>
  <c r="Z26" i="339"/>
  <c r="J25" i="339"/>
  <c r="I26" i="339"/>
  <c r="Z21" i="330"/>
  <c r="J23" i="330"/>
  <c r="J21" i="330"/>
  <c r="M23" i="330" a="1"/>
  <c r="M23" i="330" s="1"/>
  <c r="Z23" i="330"/>
  <c r="J25" i="330"/>
  <c r="J22" i="330"/>
  <c r="Z22" i="330"/>
  <c r="J24" i="330"/>
  <c r="Z24" i="330"/>
  <c r="O25" i="330"/>
  <c r="J26" i="330"/>
  <c r="Z26" i="330"/>
  <c r="M22" i="330" a="1"/>
  <c r="M22" i="330" s="1"/>
  <c r="M24" i="330" a="1"/>
  <c r="M24" i="330" s="1"/>
  <c r="M26" i="330" a="1"/>
  <c r="M26" i="330" s="1"/>
  <c r="J24" i="329"/>
  <c r="Z21" i="329"/>
  <c r="M24" i="329" a="1"/>
  <c r="M24" i="329" s="1"/>
  <c r="M19" i="329" a="1"/>
  <c r="M19" i="329" s="1"/>
  <c r="N24" i="329" a="1"/>
  <c r="N24" i="329" s="1"/>
  <c r="I25" i="329"/>
  <c r="M26" i="329" a="1"/>
  <c r="M26" i="329" s="1"/>
  <c r="M18" i="329" a="1"/>
  <c r="M18" i="329" s="1"/>
  <c r="M21" i="329" a="1"/>
  <c r="M21" i="329" s="1"/>
  <c r="I24" i="329"/>
  <c r="O24" i="329"/>
  <c r="N25" i="329" a="1"/>
  <c r="N25" i="329" s="1"/>
  <c r="Z18" i="329"/>
  <c r="Z25" i="329"/>
  <c r="M25" i="329" a="1"/>
  <c r="M25" i="329" s="1"/>
  <c r="J23" i="328"/>
  <c r="Z23" i="328"/>
  <c r="M23" i="328" a="1"/>
  <c r="M23" i="328" s="1"/>
  <c r="N23" i="328" a="1"/>
  <c r="N23" i="328" s="1"/>
  <c r="I18" i="328"/>
  <c r="J21" i="328"/>
  <c r="Z21" i="328"/>
  <c r="I23" i="328"/>
  <c r="I24" i="328"/>
  <c r="Z24" i="328"/>
  <c r="Z25" i="328"/>
  <c r="N18" i="328" a="1"/>
  <c r="N18" i="328" s="1"/>
  <c r="M21" i="328" a="1"/>
  <c r="M21" i="328" s="1"/>
  <c r="M24" i="328" a="1"/>
  <c r="M24" i="328" s="1"/>
  <c r="O21" i="328"/>
  <c r="N24" i="328" a="1"/>
  <c r="N24" i="328" s="1"/>
  <c r="M25" i="328" a="1"/>
  <c r="M25" i="328" s="1"/>
  <c r="J18" i="328"/>
  <c r="O18" i="328"/>
  <c r="I21" i="328"/>
  <c r="M22" i="328" a="1"/>
  <c r="M22" i="328" s="1"/>
  <c r="Z22" i="328"/>
  <c r="J24" i="328"/>
  <c r="I25" i="328"/>
  <c r="N25" i="328" a="1"/>
  <c r="N25" i="328" s="1"/>
  <c r="M26" i="328" a="1"/>
  <c r="M26" i="328" s="1"/>
  <c r="Z26" i="328"/>
  <c r="I22" i="328"/>
  <c r="N22" i="328" a="1"/>
  <c r="N22" i="328" s="1"/>
  <c r="J25" i="328"/>
  <c r="I26" i="328"/>
  <c r="N26" i="328" a="1"/>
  <c r="N26" i="328" s="1"/>
  <c r="M18" i="328" a="1"/>
  <c r="M18" i="328" s="1"/>
  <c r="J22" i="328"/>
  <c r="J26" i="328"/>
  <c r="I22" i="327"/>
  <c r="N22" i="327" a="1"/>
  <c r="N22" i="327" s="1"/>
  <c r="J23" i="327"/>
  <c r="J25" i="327"/>
  <c r="M26" i="327" a="1"/>
  <c r="M26" i="327" s="1"/>
  <c r="Z26" i="327"/>
  <c r="I26" i="327"/>
  <c r="N26" i="327" a="1"/>
  <c r="N26" i="327" s="1"/>
  <c r="O25" i="327"/>
  <c r="J26" i="327"/>
  <c r="M20" i="359" a="1"/>
  <c r="M20" i="359" s="1"/>
  <c r="Z20" i="359"/>
  <c r="Z22" i="359"/>
  <c r="N20" i="359" a="1"/>
  <c r="N20" i="359" s="1"/>
  <c r="J22" i="359"/>
  <c r="J20" i="359"/>
  <c r="I20" i="359"/>
  <c r="I21" i="359"/>
  <c r="O22" i="359"/>
  <c r="N21" i="359" a="1"/>
  <c r="N21" i="359" s="1"/>
  <c r="M22" i="359" a="1"/>
  <c r="M22" i="359" s="1"/>
  <c r="I26" i="359"/>
  <c r="J21" i="359"/>
  <c r="O21" i="359"/>
  <c r="I22" i="359"/>
  <c r="M23" i="359" a="1"/>
  <c r="M23" i="359" s="1"/>
  <c r="I25" i="359"/>
  <c r="N26" i="359" a="1"/>
  <c r="N26" i="359" s="1"/>
  <c r="I23" i="359"/>
  <c r="N23" i="359" a="1"/>
  <c r="N23" i="359" s="1"/>
  <c r="M21" i="359" a="1"/>
  <c r="M21" i="359" s="1"/>
  <c r="J23" i="359"/>
  <c r="O23" i="359"/>
  <c r="N25" i="359" a="1"/>
  <c r="N25" i="359" s="1"/>
  <c r="J26" i="359"/>
  <c r="J26" i="358"/>
  <c r="N25" i="358" a="1"/>
  <c r="N25" i="358" s="1"/>
  <c r="M26" i="358" a="1"/>
  <c r="M26" i="358" s="1"/>
  <c r="M23" i="358" a="1"/>
  <c r="M23" i="358" s="1"/>
  <c r="Z23" i="358"/>
  <c r="J25" i="358"/>
  <c r="O25" i="358"/>
  <c r="I26" i="358"/>
  <c r="I23" i="358"/>
  <c r="N23" i="358" a="1"/>
  <c r="N23" i="358" s="1"/>
  <c r="J23" i="358"/>
  <c r="M25" i="358" a="1"/>
  <c r="M25" i="358" s="1"/>
  <c r="J25" i="357"/>
  <c r="J20" i="357"/>
  <c r="N25" i="357" a="1"/>
  <c r="N25" i="357" s="1"/>
  <c r="N20" i="357" a="1"/>
  <c r="N20" i="357" s="1"/>
  <c r="J21" i="357"/>
  <c r="Z21" i="357"/>
  <c r="J23" i="357"/>
  <c r="Z23" i="357"/>
  <c r="I25" i="357"/>
  <c r="O25" i="357"/>
  <c r="I26" i="357"/>
  <c r="M21" i="357" a="1"/>
  <c r="M21" i="357" s="1"/>
  <c r="M23" i="357" a="1"/>
  <c r="M23" i="357" s="1"/>
  <c r="Z20" i="357"/>
  <c r="N21" i="357" a="1"/>
  <c r="N21" i="357" s="1"/>
  <c r="O23" i="357"/>
  <c r="M25" i="357" a="1"/>
  <c r="M25" i="357" s="1"/>
  <c r="M19" i="357" a="1"/>
  <c r="M19" i="357" s="1"/>
  <c r="M20" i="357" a="1"/>
  <c r="M20" i="357" s="1"/>
  <c r="M22" i="357" a="1"/>
  <c r="M22" i="357" s="1"/>
  <c r="I23" i="357"/>
  <c r="M24" i="357" a="1"/>
  <c r="M24" i="357" s="1"/>
  <c r="Z24" i="357"/>
  <c r="J26" i="357"/>
  <c r="O26" i="357"/>
  <c r="I24" i="357"/>
  <c r="N24" i="357" a="1"/>
  <c r="N24" i="357" s="1"/>
  <c r="Z22" i="357"/>
  <c r="J24" i="357"/>
  <c r="M26" i="357" a="1"/>
  <c r="M26" i="357" s="1"/>
  <c r="I18" i="356"/>
  <c r="J18" i="356"/>
  <c r="N18" i="356" a="1"/>
  <c r="N18" i="356" s="1"/>
  <c r="O18" i="356"/>
  <c r="M22" i="356" a="1"/>
  <c r="M22" i="356" s="1"/>
  <c r="Z22" i="356"/>
  <c r="Z26" i="356"/>
  <c r="I22" i="356"/>
  <c r="N22" i="356" a="1"/>
  <c r="N22" i="356" s="1"/>
  <c r="M23" i="356" a="1"/>
  <c r="M23" i="356" s="1"/>
  <c r="Z23" i="356"/>
  <c r="M18" i="356" a="1"/>
  <c r="M18" i="356" s="1"/>
  <c r="J22" i="356"/>
  <c r="I23" i="356"/>
  <c r="N23" i="320" a="1"/>
  <c r="N23" i="320" s="1"/>
  <c r="I21" i="320"/>
  <c r="J21" i="320" s="1"/>
  <c r="N21" i="320" a="1"/>
  <c r="N21" i="320" s="1"/>
  <c r="O21" i="320"/>
  <c r="Z21" i="320"/>
  <c r="Z20" i="320"/>
  <c r="O20" i="320"/>
  <c r="M20" i="320" a="1"/>
  <c r="M20" i="320" s="1"/>
  <c r="I20" i="320"/>
  <c r="J20" i="320" s="1"/>
  <c r="I24" i="317"/>
  <c r="J24" i="317" s="1"/>
  <c r="M24" i="317" a="1"/>
  <c r="M24" i="317" s="1"/>
  <c r="N24" i="317" a="1"/>
  <c r="N24" i="317" s="1"/>
  <c r="Z25" i="317"/>
  <c r="M25" i="317" a="1"/>
  <c r="M25" i="317" s="1"/>
  <c r="M26" i="317" a="1"/>
  <c r="M26" i="317" s="1"/>
  <c r="O24" i="317"/>
  <c r="O17" i="317"/>
  <c r="I22" i="317"/>
  <c r="J22" i="317" s="1"/>
  <c r="M22" i="317" a="1"/>
  <c r="M22" i="317" s="1"/>
  <c r="I18" i="317"/>
  <c r="J18" i="317" s="1"/>
  <c r="Z18" i="317"/>
  <c r="M18" i="317" a="1"/>
  <c r="M18" i="317" s="1"/>
  <c r="O18" i="317"/>
  <c r="I18" i="357"/>
  <c r="N18" i="357" a="1"/>
  <c r="N18" i="357" s="1"/>
  <c r="Z18" i="357"/>
  <c r="M18" i="357" a="1"/>
  <c r="M18" i="357" s="1"/>
  <c r="J18" i="359"/>
  <c r="Z18" i="359"/>
  <c r="M18" i="359" a="1"/>
  <c r="M18" i="359" s="1"/>
  <c r="O18" i="359"/>
  <c r="I18" i="359"/>
  <c r="J16" i="387"/>
  <c r="J7" i="387"/>
  <c r="J8" i="387"/>
  <c r="J11" i="387"/>
  <c r="J12" i="387"/>
  <c r="S15" i="387" a="1"/>
  <c r="S15" i="387" s="1"/>
  <c r="P16" i="387" a="1"/>
  <c r="P16" i="387" s="1"/>
  <c r="C16" i="387" s="1" a="1"/>
  <c r="C16" i="387" s="1"/>
  <c r="N17" i="387" a="1"/>
  <c r="N17" i="387" s="1"/>
  <c r="L17" i="387" a="1"/>
  <c r="L17" i="387" s="1"/>
  <c r="I17" i="387"/>
  <c r="P21" i="387" a="1"/>
  <c r="P21" i="387" s="1"/>
  <c r="C21" i="387" s="1" a="1"/>
  <c r="C21" i="387" s="1"/>
  <c r="M21" i="387" a="1"/>
  <c r="M21" i="387" s="1"/>
  <c r="J21" i="387"/>
  <c r="Z21" i="387"/>
  <c r="O21" i="387"/>
  <c r="I21" i="387"/>
  <c r="M7" i="387" a="1"/>
  <c r="M7" i="387" s="1"/>
  <c r="O7" i="387"/>
  <c r="Z7" i="387"/>
  <c r="M8" i="387" a="1"/>
  <c r="M8" i="387" s="1"/>
  <c r="O8" i="387"/>
  <c r="Z8" i="387"/>
  <c r="M9" i="387" a="1"/>
  <c r="M9" i="387" s="1"/>
  <c r="O9" i="387"/>
  <c r="Z9" i="387"/>
  <c r="M10" i="387" a="1"/>
  <c r="M10" i="387" s="1"/>
  <c r="O10" i="387"/>
  <c r="Z10" i="387"/>
  <c r="M11" i="387" a="1"/>
  <c r="M11" i="387" s="1"/>
  <c r="O11" i="387"/>
  <c r="Z11" i="387"/>
  <c r="M12" i="387" a="1"/>
  <c r="M12" i="387" s="1"/>
  <c r="O12" i="387"/>
  <c r="Z12" i="387"/>
  <c r="M13" i="387" a="1"/>
  <c r="M13" i="387" s="1"/>
  <c r="O13" i="387"/>
  <c r="Z13" i="387"/>
  <c r="M14" i="387" a="1"/>
  <c r="M14" i="387" s="1"/>
  <c r="O14" i="387"/>
  <c r="Z14" i="387"/>
  <c r="P15" i="387" a="1"/>
  <c r="P15" i="387" s="1"/>
  <c r="C15" i="387" s="1" a="1"/>
  <c r="C15" i="387" s="1"/>
  <c r="N16" i="387" a="1"/>
  <c r="N16" i="387" s="1"/>
  <c r="L16" i="387" a="1"/>
  <c r="L16" i="387" s="1"/>
  <c r="I16" i="387"/>
  <c r="S36" i="387" a="1"/>
  <c r="S36" i="387" s="1"/>
  <c r="S35" i="387" a="1"/>
  <c r="S35" i="387" s="1"/>
  <c r="S34" i="387" a="1"/>
  <c r="S34" i="387" s="1"/>
  <c r="S33" i="387" a="1"/>
  <c r="S33" i="387" s="1"/>
  <c r="S32" i="387" a="1"/>
  <c r="S32" i="387" s="1"/>
  <c r="S31" i="387" a="1"/>
  <c r="S31" i="387" s="1"/>
  <c r="S29" i="387" a="1"/>
  <c r="S29" i="387" s="1"/>
  <c r="S27" i="387" a="1"/>
  <c r="S27" i="387" s="1"/>
  <c r="S25" i="387" a="1"/>
  <c r="S25" i="387" s="1"/>
  <c r="S23" i="387" a="1"/>
  <c r="S23" i="387" s="1"/>
  <c r="S22" i="387" a="1"/>
  <c r="S22" i="387" s="1"/>
  <c r="S21" i="387" a="1"/>
  <c r="S21" i="387" s="1"/>
  <c r="S20" i="387" a="1"/>
  <c r="S20" i="387" s="1"/>
  <c r="S19" i="387" a="1"/>
  <c r="S19" i="387" s="1"/>
  <c r="S18" i="387" a="1"/>
  <c r="S18" i="387" s="1"/>
  <c r="S28" i="387" a="1"/>
  <c r="S28" i="387" s="1"/>
  <c r="S30" i="387" a="1"/>
  <c r="S30" i="387" s="1"/>
  <c r="J9" i="387"/>
  <c r="J10" i="387"/>
  <c r="J13" i="387"/>
  <c r="P18" i="387" a="1"/>
  <c r="P18" i="387" s="1"/>
  <c r="C18" i="387" s="1" a="1"/>
  <c r="C18" i="387" s="1"/>
  <c r="P24" i="387" a="1"/>
  <c r="P24" i="387" s="1"/>
  <c r="C24" i="387" s="1" a="1"/>
  <c r="C24" i="387" s="1"/>
  <c r="P28" i="387" a="1"/>
  <c r="P28" i="387" s="1"/>
  <c r="C28" i="387" s="1" a="1"/>
  <c r="C28" i="387" s="1"/>
  <c r="S7" i="387" a="1"/>
  <c r="S7" i="387" s="1"/>
  <c r="P8" i="387" a="1"/>
  <c r="P8" i="387" s="1"/>
  <c r="C8" i="387" s="1" a="1"/>
  <c r="C8" i="387" s="1"/>
  <c r="S8" i="387" a="1"/>
  <c r="S8" i="387" s="1"/>
  <c r="P9" i="387" a="1"/>
  <c r="P9" i="387" s="1"/>
  <c r="C9" i="387" s="1" a="1"/>
  <c r="C9" i="387" s="1"/>
  <c r="S9" i="387" a="1"/>
  <c r="S9" i="387" s="1"/>
  <c r="P10" i="387" a="1"/>
  <c r="P10" i="387" s="1"/>
  <c r="C10" i="387" s="1" a="1"/>
  <c r="C10" i="387" s="1"/>
  <c r="S10" i="387" a="1"/>
  <c r="S10" i="387" s="1"/>
  <c r="P11" i="387" a="1"/>
  <c r="P11" i="387" s="1"/>
  <c r="C11" i="387" s="1" a="1"/>
  <c r="C11" i="387" s="1"/>
  <c r="S11" i="387" a="1"/>
  <c r="S11" i="387" s="1"/>
  <c r="P12" i="387" a="1"/>
  <c r="P12" i="387" s="1"/>
  <c r="C12" i="387" s="1" a="1"/>
  <c r="C12" i="387" s="1"/>
  <c r="S12" i="387" a="1"/>
  <c r="S12" i="387" s="1"/>
  <c r="P13" i="387" a="1"/>
  <c r="P13" i="387" s="1"/>
  <c r="C13" i="387" s="1" a="1"/>
  <c r="C13" i="387" s="1"/>
  <c r="S13" i="387" a="1"/>
  <c r="S13" i="387" s="1"/>
  <c r="P14" i="387" a="1"/>
  <c r="P14" i="387" s="1"/>
  <c r="C14" i="387" s="1" a="1"/>
  <c r="C14" i="387" s="1"/>
  <c r="S14" i="387" a="1"/>
  <c r="S14" i="387" s="1"/>
  <c r="N15" i="387" a="1"/>
  <c r="N15" i="387" s="1"/>
  <c r="O17" i="387"/>
  <c r="S17" i="387" a="1"/>
  <c r="S17" i="387" s="1"/>
  <c r="J20" i="387"/>
  <c r="N21" i="387" a="1"/>
  <c r="N21" i="387" s="1"/>
  <c r="P36" i="387" a="1"/>
  <c r="P36" i="387" s="1"/>
  <c r="C36" i="387" s="1" a="1"/>
  <c r="C36" i="387" s="1"/>
  <c r="P35" i="387" a="1"/>
  <c r="P35" i="387" s="1"/>
  <c r="C35" i="387" s="1" a="1"/>
  <c r="C35" i="387" s="1"/>
  <c r="P34" i="387" a="1"/>
  <c r="P34" i="387" s="1"/>
  <c r="C34" i="387" s="1" a="1"/>
  <c r="C34" i="387" s="1"/>
  <c r="P33" i="387" a="1"/>
  <c r="P33" i="387" s="1"/>
  <c r="C33" i="387" s="1" a="1"/>
  <c r="C33" i="387" s="1"/>
  <c r="P32" i="387" a="1"/>
  <c r="P32" i="387" s="1"/>
  <c r="C32" i="387" s="1" a="1"/>
  <c r="C32" i="387" s="1"/>
  <c r="P31" i="387" a="1"/>
  <c r="P31" i="387" s="1"/>
  <c r="C31" i="387" s="1" a="1"/>
  <c r="C31" i="387" s="1"/>
  <c r="P29" i="387" a="1"/>
  <c r="P29" i="387" s="1"/>
  <c r="C29" i="387" s="1" a="1"/>
  <c r="C29" i="387" s="1"/>
  <c r="P27" i="387" a="1"/>
  <c r="P27" i="387" s="1"/>
  <c r="C27" i="387" s="1" a="1"/>
  <c r="C27" i="387" s="1"/>
  <c r="P25" i="387" a="1"/>
  <c r="P25" i="387" s="1"/>
  <c r="C25" i="387" s="1" a="1"/>
  <c r="C25" i="387" s="1"/>
  <c r="P23" i="387" a="1"/>
  <c r="P23" i="387" s="1"/>
  <c r="C23" i="387" s="1" a="1"/>
  <c r="C23" i="387" s="1"/>
  <c r="H23" i="387" s="1" a="1"/>
  <c r="H23" i="387" s="1"/>
  <c r="P30" i="387" a="1"/>
  <c r="P30" i="387" s="1"/>
  <c r="C30" i="387" s="1" a="1"/>
  <c r="C30" i="387" s="1"/>
  <c r="C7" i="387" a="1"/>
  <c r="C7" i="387" s="1"/>
  <c r="D7" i="387" s="1" a="1"/>
  <c r="D7" i="387" s="1"/>
  <c r="I7" i="387"/>
  <c r="L7" i="387" a="1"/>
  <c r="L7" i="387" s="1"/>
  <c r="N7" i="387" a="1"/>
  <c r="N7" i="387" s="1"/>
  <c r="I8" i="387"/>
  <c r="L8" i="387" a="1"/>
  <c r="L8" i="387" s="1"/>
  <c r="N8" i="387" a="1"/>
  <c r="N8" i="387" s="1"/>
  <c r="I9" i="387"/>
  <c r="L9" i="387" a="1"/>
  <c r="L9" i="387" s="1"/>
  <c r="N9" i="387" a="1"/>
  <c r="N9" i="387" s="1"/>
  <c r="I10" i="387"/>
  <c r="L10" i="387" a="1"/>
  <c r="L10" i="387" s="1"/>
  <c r="N10" i="387" a="1"/>
  <c r="N10" i="387" s="1"/>
  <c r="I11" i="387"/>
  <c r="L11" i="387" a="1"/>
  <c r="L11" i="387" s="1"/>
  <c r="N11" i="387" a="1"/>
  <c r="N11" i="387" s="1"/>
  <c r="I12" i="387"/>
  <c r="L12" i="387" a="1"/>
  <c r="L12" i="387" s="1"/>
  <c r="N12" i="387" a="1"/>
  <c r="N12" i="387" s="1"/>
  <c r="I13" i="387"/>
  <c r="L13" i="387" a="1"/>
  <c r="L13" i="387" s="1"/>
  <c r="N13" i="387" a="1"/>
  <c r="N13" i="387" s="1"/>
  <c r="I14" i="387"/>
  <c r="L14" i="387" a="1"/>
  <c r="L14" i="387" s="1"/>
  <c r="N14" i="387" a="1"/>
  <c r="N14" i="387" s="1"/>
  <c r="O16" i="387"/>
  <c r="S16" i="387" a="1"/>
  <c r="S16" i="387" s="1"/>
  <c r="Z16" i="387"/>
  <c r="J17" i="387"/>
  <c r="M17" i="387" a="1"/>
  <c r="M17" i="387" s="1"/>
  <c r="P17" i="387" a="1"/>
  <c r="P17" i="387" s="1"/>
  <c r="C17" i="387" s="1" a="1"/>
  <c r="C17" i="387" s="1"/>
  <c r="Z17" i="387"/>
  <c r="P20" i="387" a="1"/>
  <c r="P20" i="387" s="1"/>
  <c r="C20" i="387" s="1" a="1"/>
  <c r="C20" i="387" s="1"/>
  <c r="Z20" i="387"/>
  <c r="O20" i="387"/>
  <c r="I20" i="387"/>
  <c r="S24" i="387" a="1"/>
  <c r="S24" i="387" s="1"/>
  <c r="P26" i="387" a="1"/>
  <c r="P26" i="387" s="1"/>
  <c r="C26" i="387" s="1" a="1"/>
  <c r="C26" i="387" s="1"/>
  <c r="I18" i="387"/>
  <c r="L18" i="387" a="1"/>
  <c r="L18" i="387" s="1"/>
  <c r="N18" i="387" a="1"/>
  <c r="N18" i="387" s="1"/>
  <c r="P19" i="387" a="1"/>
  <c r="P19" i="387" s="1"/>
  <c r="C19" i="387" s="1" a="1"/>
  <c r="C19" i="387" s="1"/>
  <c r="J22" i="387"/>
  <c r="M22" i="387" a="1"/>
  <c r="M22" i="387" s="1"/>
  <c r="P22" i="387" a="1"/>
  <c r="P22" i="387" s="1"/>
  <c r="C22" i="387" s="1" a="1"/>
  <c r="C22" i="387" s="1"/>
  <c r="M36" i="387" a="1"/>
  <c r="M36" i="387" s="1"/>
  <c r="O36" i="387"/>
  <c r="M15" i="384" a="1"/>
  <c r="M15" i="384" s="1"/>
  <c r="J13" i="384"/>
  <c r="M17" i="384" a="1"/>
  <c r="M17" i="384" s="1"/>
  <c r="L10" i="384" a="1"/>
  <c r="L10" i="384" s="1"/>
  <c r="N12" i="384" a="1"/>
  <c r="N12" i="384" s="1"/>
  <c r="M13" i="384" a="1"/>
  <c r="M13" i="384" s="1"/>
  <c r="N15" i="384" a="1"/>
  <c r="N15" i="384" s="1"/>
  <c r="O13" i="384"/>
  <c r="M10" i="384" a="1"/>
  <c r="M10" i="384" s="1"/>
  <c r="Z10" i="384"/>
  <c r="J12" i="384"/>
  <c r="O12" i="384"/>
  <c r="I13" i="384"/>
  <c r="I14" i="384"/>
  <c r="Z14" i="384"/>
  <c r="O15" i="384"/>
  <c r="I16" i="384"/>
  <c r="Z16" i="384"/>
  <c r="O17" i="384"/>
  <c r="M16" i="384" a="1"/>
  <c r="M16" i="384" s="1"/>
  <c r="I10" i="384"/>
  <c r="N10" i="384" a="1"/>
  <c r="N10" i="384" s="1"/>
  <c r="J14" i="384"/>
  <c r="N14" i="384" a="1"/>
  <c r="N14" i="384" s="1"/>
  <c r="J16" i="384"/>
  <c r="N16" i="384" a="1"/>
  <c r="N16" i="384" s="1"/>
  <c r="M14" i="384" a="1"/>
  <c r="M14" i="384" s="1"/>
  <c r="J9" i="384"/>
  <c r="J10" i="384"/>
  <c r="M12" i="384" a="1"/>
  <c r="M12" i="384" s="1"/>
  <c r="I15" i="384"/>
  <c r="I17" i="384"/>
  <c r="S32" i="384" a="1"/>
  <c r="S32" i="384" s="1"/>
  <c r="S30" i="384" a="1"/>
  <c r="S30" i="384" s="1"/>
  <c r="S36" i="384" a="1"/>
  <c r="S36" i="384" s="1"/>
  <c r="S31" i="384" a="1"/>
  <c r="S31" i="384" s="1"/>
  <c r="S27" i="384" a="1"/>
  <c r="S27" i="384" s="1"/>
  <c r="S26" i="384" a="1"/>
  <c r="S26" i="384" s="1"/>
  <c r="S25" i="384" a="1"/>
  <c r="S25" i="384" s="1"/>
  <c r="S24" i="384" a="1"/>
  <c r="S24" i="384" s="1"/>
  <c r="S23" i="384" a="1"/>
  <c r="S23" i="384" s="1"/>
  <c r="S22" i="384" a="1"/>
  <c r="S22" i="384" s="1"/>
  <c r="S35" i="384" a="1"/>
  <c r="S35" i="384" s="1"/>
  <c r="S34" i="384" a="1"/>
  <c r="S34" i="384" s="1"/>
  <c r="S28" i="384" a="1"/>
  <c r="S28" i="384" s="1"/>
  <c r="S33" i="384" a="1"/>
  <c r="S33" i="384" s="1"/>
  <c r="S29" i="384" a="1"/>
  <c r="S29" i="384" s="1"/>
  <c r="S20" i="384" a="1"/>
  <c r="S20" i="384" s="1"/>
  <c r="S18" i="384" a="1"/>
  <c r="S18" i="384" s="1"/>
  <c r="S16" i="384" a="1"/>
  <c r="S16" i="384" s="1"/>
  <c r="S14" i="384" a="1"/>
  <c r="S14" i="384" s="1"/>
  <c r="S13" i="384" a="1"/>
  <c r="S13" i="384" s="1"/>
  <c r="S12" i="384" a="1"/>
  <c r="S12" i="384" s="1"/>
  <c r="S11" i="384" a="1"/>
  <c r="S11" i="384" s="1"/>
  <c r="S10" i="384" a="1"/>
  <c r="S10" i="384" s="1"/>
  <c r="S21" i="384" a="1"/>
  <c r="S21" i="384" s="1"/>
  <c r="S19" i="384" a="1"/>
  <c r="S19" i="384" s="1"/>
  <c r="S17" i="384" a="1"/>
  <c r="S17" i="384" s="1"/>
  <c r="S15" i="384" a="1"/>
  <c r="S15" i="384" s="1"/>
  <c r="P35" i="384" a="1"/>
  <c r="P35" i="384" s="1"/>
  <c r="C35" i="384" s="1" a="1"/>
  <c r="C35" i="384" s="1"/>
  <c r="D35" i="384" s="1" a="1"/>
  <c r="D35" i="384" s="1"/>
  <c r="X35" i="384" s="1" a="1"/>
  <c r="X35" i="384" s="1"/>
  <c r="P31" i="384" a="1"/>
  <c r="P31" i="384" s="1"/>
  <c r="C31" i="384" s="1" a="1"/>
  <c r="C31" i="384" s="1"/>
  <c r="D31" i="384" s="1" a="1"/>
  <c r="D31" i="384" s="1"/>
  <c r="X31" i="384" s="1" a="1"/>
  <c r="X31" i="384" s="1"/>
  <c r="P34" i="384" a="1"/>
  <c r="P34" i="384" s="1"/>
  <c r="C34" i="384" s="1" a="1"/>
  <c r="C34" i="384" s="1"/>
  <c r="D34" i="384" s="1" a="1"/>
  <c r="D34" i="384" s="1"/>
  <c r="P28" i="384" a="1"/>
  <c r="P28" i="384" s="1"/>
  <c r="C28" i="384" s="1" a="1"/>
  <c r="C28" i="384" s="1"/>
  <c r="D28" i="384" s="1" a="1"/>
  <c r="D28" i="384" s="1"/>
  <c r="X28" i="384" s="1" a="1"/>
  <c r="X28" i="384" s="1"/>
  <c r="P27" i="384" a="1"/>
  <c r="P27" i="384" s="1"/>
  <c r="C27" i="384" s="1" a="1"/>
  <c r="C27" i="384" s="1"/>
  <c r="P26" i="384" a="1"/>
  <c r="P26" i="384" s="1"/>
  <c r="C26" i="384" s="1" a="1"/>
  <c r="C26" i="384" s="1"/>
  <c r="P25" i="384" a="1"/>
  <c r="P25" i="384" s="1"/>
  <c r="C25" i="384" s="1" a="1"/>
  <c r="C25" i="384" s="1"/>
  <c r="P24" i="384" a="1"/>
  <c r="P24" i="384" s="1"/>
  <c r="C24" i="384" s="1" a="1"/>
  <c r="C24" i="384" s="1"/>
  <c r="P23" i="384" a="1"/>
  <c r="P23" i="384" s="1"/>
  <c r="C23" i="384" s="1" a="1"/>
  <c r="C23" i="384" s="1"/>
  <c r="P33" i="384" a="1"/>
  <c r="P33" i="384" s="1"/>
  <c r="C33" i="384" s="1" a="1"/>
  <c r="C33" i="384" s="1"/>
  <c r="D33" i="384" s="1" a="1"/>
  <c r="D33" i="384" s="1"/>
  <c r="P29" i="384" a="1"/>
  <c r="P29" i="384" s="1"/>
  <c r="C29" i="384" s="1" a="1"/>
  <c r="C29" i="384" s="1"/>
  <c r="P36" i="384" a="1"/>
  <c r="P36" i="384" s="1"/>
  <c r="C36" i="384" s="1" a="1"/>
  <c r="C36" i="384" s="1"/>
  <c r="D36" i="384" s="1" a="1"/>
  <c r="D36" i="384" s="1"/>
  <c r="P32" i="384" a="1"/>
  <c r="P32" i="384" s="1"/>
  <c r="C32" i="384" s="1" a="1"/>
  <c r="C32" i="384" s="1"/>
  <c r="D32" i="384" s="1" a="1"/>
  <c r="D32" i="384" s="1"/>
  <c r="P22" i="384" a="1"/>
  <c r="P22" i="384" s="1"/>
  <c r="C22" i="384" s="1" a="1"/>
  <c r="C22" i="384" s="1"/>
  <c r="P20" i="384" a="1"/>
  <c r="P20" i="384" s="1"/>
  <c r="C20" i="384" s="1" a="1"/>
  <c r="C20" i="384" s="1"/>
  <c r="P18" i="384" a="1"/>
  <c r="P18" i="384" s="1"/>
  <c r="C18" i="384" s="1" a="1"/>
  <c r="C18" i="384" s="1"/>
  <c r="P16" i="384" a="1"/>
  <c r="P16" i="384" s="1"/>
  <c r="C16" i="384" s="1" a="1"/>
  <c r="C16" i="384" s="1"/>
  <c r="P14" i="384" a="1"/>
  <c r="P14" i="384" s="1"/>
  <c r="C14" i="384" s="1" a="1"/>
  <c r="C14" i="384" s="1"/>
  <c r="P10" i="384" a="1"/>
  <c r="P10" i="384" s="1"/>
  <c r="C10" i="384" s="1" a="1"/>
  <c r="C10" i="384" s="1"/>
  <c r="P21" i="384" a="1"/>
  <c r="P21" i="384" s="1"/>
  <c r="C21" i="384" s="1" a="1"/>
  <c r="C21" i="384" s="1"/>
  <c r="P19" i="384" a="1"/>
  <c r="P19" i="384" s="1"/>
  <c r="C19" i="384" s="1" a="1"/>
  <c r="C19" i="384" s="1"/>
  <c r="P17" i="384" a="1"/>
  <c r="P17" i="384" s="1"/>
  <c r="C17" i="384" s="1" a="1"/>
  <c r="C17" i="384" s="1"/>
  <c r="P15" i="384" a="1"/>
  <c r="P15" i="384" s="1"/>
  <c r="C15" i="384" s="1" a="1"/>
  <c r="C15" i="384" s="1"/>
  <c r="P12" i="384" a="1"/>
  <c r="P12" i="384" s="1"/>
  <c r="C12" i="384" s="1" a="1"/>
  <c r="C12" i="384" s="1"/>
  <c r="P13" i="384" a="1"/>
  <c r="P13" i="384" s="1"/>
  <c r="C13" i="384" s="1" a="1"/>
  <c r="C13" i="384" s="1"/>
  <c r="M7" i="384" a="1"/>
  <c r="M7" i="384" s="1"/>
  <c r="O7" i="384"/>
  <c r="Z7" i="384"/>
  <c r="M8" i="384" a="1"/>
  <c r="M8" i="384" s="1"/>
  <c r="O8" i="384"/>
  <c r="Z8" i="384"/>
  <c r="M9" i="384" a="1"/>
  <c r="M9" i="384" s="1"/>
  <c r="O9" i="384"/>
  <c r="P7" i="384" a="1"/>
  <c r="P7" i="384" s="1"/>
  <c r="C7" i="384" s="1" a="1"/>
  <c r="C7" i="384" s="1"/>
  <c r="D7" i="384" s="1" a="1"/>
  <c r="D7" i="384" s="1"/>
  <c r="S7" i="384" a="1"/>
  <c r="S7" i="384" s="1"/>
  <c r="P8" i="384" a="1"/>
  <c r="P8" i="384" s="1"/>
  <c r="C8" i="384" s="1" a="1"/>
  <c r="C8" i="384" s="1"/>
  <c r="S8" i="384" a="1"/>
  <c r="S8" i="384" s="1"/>
  <c r="P9" i="384" a="1"/>
  <c r="P9" i="384" s="1"/>
  <c r="C9" i="384" s="1" a="1"/>
  <c r="C9" i="384" s="1"/>
  <c r="S9" i="384" a="1"/>
  <c r="S9" i="384" s="1"/>
  <c r="I7" i="384"/>
  <c r="L7" i="384" a="1"/>
  <c r="L7" i="384" s="1"/>
  <c r="N7" i="384" a="1"/>
  <c r="N7" i="384" s="1"/>
  <c r="I8" i="384"/>
  <c r="L8" i="384" a="1"/>
  <c r="L8" i="384" s="1"/>
  <c r="N8" i="384" a="1"/>
  <c r="N8" i="384" s="1"/>
  <c r="I9" i="384"/>
  <c r="L9" i="384" a="1"/>
  <c r="L9" i="384" s="1"/>
  <c r="N9" i="384" a="1"/>
  <c r="N9" i="384" s="1"/>
  <c r="P11" i="384" a="1"/>
  <c r="P11" i="384" s="1"/>
  <c r="C11" i="384" s="1" a="1"/>
  <c r="C11" i="384" s="1"/>
  <c r="Z13" i="384"/>
  <c r="O29" i="384"/>
  <c r="J30" i="384"/>
  <c r="M30" i="384" a="1"/>
  <c r="M30" i="384" s="1"/>
  <c r="P30" i="384" a="1"/>
  <c r="P30" i="384" s="1"/>
  <c r="C30" i="384" s="1" a="1"/>
  <c r="C30" i="384" s="1"/>
  <c r="N30" i="384" a="1"/>
  <c r="N30" i="384" s="1"/>
  <c r="I30" i="384"/>
  <c r="N29" i="384" a="1"/>
  <c r="N29" i="384" s="1"/>
  <c r="I29" i="384"/>
  <c r="N28" i="384" a="1"/>
  <c r="N28" i="384" s="1"/>
  <c r="I28" i="384"/>
  <c r="O30" i="384"/>
  <c r="Z30" i="384"/>
  <c r="I31" i="384"/>
  <c r="N31" i="384" a="1"/>
  <c r="N31" i="384" s="1"/>
  <c r="I32" i="384"/>
  <c r="N32" i="384" a="1"/>
  <c r="N32" i="384" s="1"/>
  <c r="I33" i="384"/>
  <c r="N33" i="384" a="1"/>
  <c r="N33" i="384" s="1"/>
  <c r="I34" i="384"/>
  <c r="N34" i="384" a="1"/>
  <c r="N34" i="384" s="1"/>
  <c r="I35" i="384"/>
  <c r="N35" i="384" a="1"/>
  <c r="N35" i="384" s="1"/>
  <c r="I36" i="384"/>
  <c r="N36" i="384" a="1"/>
  <c r="N36" i="384" s="1"/>
  <c r="M36" i="384" a="1"/>
  <c r="M36" i="384" s="1"/>
  <c r="O36" i="384"/>
  <c r="M9" i="383" a="1"/>
  <c r="M9" i="383" s="1"/>
  <c r="N10" i="383" a="1"/>
  <c r="N10" i="383" s="1"/>
  <c r="S7" i="383" a="1"/>
  <c r="S7" i="383" s="1"/>
  <c r="O9" i="383"/>
  <c r="I10" i="383"/>
  <c r="P10" i="383" a="1"/>
  <c r="P10" i="383" s="1"/>
  <c r="C10" i="383" s="1" a="1"/>
  <c r="C10" i="383" s="1"/>
  <c r="D10" i="383" s="1" a="1"/>
  <c r="D10" i="383" s="1"/>
  <c r="J13" i="383"/>
  <c r="P15" i="383" a="1"/>
  <c r="P15" i="383" s="1"/>
  <c r="C15" i="383" s="1" a="1"/>
  <c r="C15" i="383" s="1"/>
  <c r="P11" i="383" a="1"/>
  <c r="P11" i="383" s="1"/>
  <c r="C11" i="383" s="1" a="1"/>
  <c r="C11" i="383" s="1"/>
  <c r="D11" i="383" s="1" a="1"/>
  <c r="D11" i="383" s="1"/>
  <c r="X11" i="383" s="1" a="1"/>
  <c r="X11" i="383" s="1"/>
  <c r="O13" i="383"/>
  <c r="M14" i="383" a="1"/>
  <c r="M14" i="383" s="1"/>
  <c r="J15" i="383"/>
  <c r="J17" i="383"/>
  <c r="Z17" i="383"/>
  <c r="S8" i="383" a="1"/>
  <c r="S8" i="383" s="1"/>
  <c r="M15" i="383" a="1"/>
  <c r="M15" i="383" s="1"/>
  <c r="M17" i="383" a="1"/>
  <c r="M17" i="383" s="1"/>
  <c r="N8" i="383" a="1"/>
  <c r="N8" i="383" s="1"/>
  <c r="J10" i="383"/>
  <c r="S13" i="383" a="1"/>
  <c r="S13" i="383" s="1"/>
  <c r="Z14" i="383"/>
  <c r="S16" i="383" a="1"/>
  <c r="S16" i="383" s="1"/>
  <c r="J8" i="383"/>
  <c r="O8" i="383"/>
  <c r="Z8" i="383"/>
  <c r="L9" i="383" a="1"/>
  <c r="L9" i="383" s="1"/>
  <c r="P9" i="383" a="1"/>
  <c r="P9" i="383" s="1"/>
  <c r="C9" i="383" s="1" a="1"/>
  <c r="C9" i="383" s="1"/>
  <c r="D9" i="383" s="1" a="1"/>
  <c r="D9" i="383" s="1"/>
  <c r="M13" i="383" a="1"/>
  <c r="M13" i="383" s="1"/>
  <c r="O14" i="383"/>
  <c r="S18" i="383" a="1"/>
  <c r="S18" i="383" s="1"/>
  <c r="S22" i="383" a="1"/>
  <c r="S22" i="383" s="1"/>
  <c r="S26" i="383" a="1"/>
  <c r="S26" i="383" s="1"/>
  <c r="S10" i="383" a="1"/>
  <c r="S10" i="383" s="1"/>
  <c r="S12" i="383" a="1"/>
  <c r="S12" i="383" s="1"/>
  <c r="S17" i="383" a="1"/>
  <c r="S17" i="383" s="1"/>
  <c r="S21" i="383" a="1"/>
  <c r="S21" i="383" s="1"/>
  <c r="P27" i="383" a="1"/>
  <c r="P27" i="383" s="1"/>
  <c r="C27" i="383" s="1" a="1"/>
  <c r="C27" i="383" s="1"/>
  <c r="D27" i="383" s="1" a="1"/>
  <c r="D27" i="383" s="1"/>
  <c r="Y27" i="383" s="1" a="1"/>
  <c r="Y27" i="383" s="1"/>
  <c r="I9" i="383"/>
  <c r="S9" i="383" a="1"/>
  <c r="S9" i="383" s="1"/>
  <c r="S14" i="383" a="1"/>
  <c r="S14" i="383" s="1"/>
  <c r="S27" i="383" a="1"/>
  <c r="S27" i="383" s="1"/>
  <c r="S28" i="383" a="1"/>
  <c r="S28" i="383" s="1"/>
  <c r="Y7" i="383" a="1"/>
  <c r="Y7" i="383" s="1"/>
  <c r="W7" i="383" a="1"/>
  <c r="W7" i="383" s="1"/>
  <c r="X7" i="383" a="1"/>
  <c r="X7" i="383" s="1"/>
  <c r="K7" i="383" a="1"/>
  <c r="K7" i="383" s="1"/>
  <c r="D8" i="383" a="1"/>
  <c r="D8" i="383" s="1"/>
  <c r="H8" i="383" a="1"/>
  <c r="H8" i="383" s="1"/>
  <c r="AA8" i="383" s="1" a="1"/>
  <c r="AA8" i="383" s="1"/>
  <c r="N11" i="383" a="1"/>
  <c r="N11" i="383" s="1"/>
  <c r="I11" i="383"/>
  <c r="Z11" i="383"/>
  <c r="O11" i="383"/>
  <c r="P17" i="383" a="1"/>
  <c r="P17" i="383" s="1"/>
  <c r="C17" i="383" s="1" a="1"/>
  <c r="C17" i="383" s="1"/>
  <c r="D17" i="383" s="1" a="1"/>
  <c r="D17" i="383" s="1"/>
  <c r="X17" i="383" s="1" a="1"/>
  <c r="X17" i="383" s="1"/>
  <c r="P13" i="383" a="1"/>
  <c r="P13" i="383" s="1"/>
  <c r="C13" i="383" s="1" a="1"/>
  <c r="C13" i="383" s="1"/>
  <c r="D13" i="383" s="1" a="1"/>
  <c r="D13" i="383" s="1"/>
  <c r="X13" i="383" s="1" a="1"/>
  <c r="X13" i="383" s="1"/>
  <c r="P29" i="383" a="1"/>
  <c r="P29" i="383" s="1"/>
  <c r="C29" i="383" s="1" a="1"/>
  <c r="C29" i="383" s="1"/>
  <c r="P25" i="383" a="1"/>
  <c r="P25" i="383" s="1"/>
  <c r="C25" i="383" s="1" a="1"/>
  <c r="C25" i="383" s="1"/>
  <c r="P24" i="383" a="1"/>
  <c r="P24" i="383" s="1"/>
  <c r="P22" i="383" a="1"/>
  <c r="P22" i="383" s="1"/>
  <c r="C22" i="383" s="1" a="1"/>
  <c r="C22" i="383" s="1"/>
  <c r="D22" i="383" s="1" a="1"/>
  <c r="D22" i="383" s="1"/>
  <c r="X22" i="383" s="1" a="1"/>
  <c r="X22" i="383" s="1"/>
  <c r="P18" i="383" a="1"/>
  <c r="P18" i="383" s="1"/>
  <c r="C18" i="383" s="1" a="1"/>
  <c r="C18" i="383" s="1"/>
  <c r="D18" i="383" s="1" a="1"/>
  <c r="D18" i="383" s="1"/>
  <c r="X18" i="383" s="1" a="1"/>
  <c r="X18" i="383" s="1"/>
  <c r="P14" i="383" a="1"/>
  <c r="P14" i="383" s="1"/>
  <c r="C14" i="383" s="1" a="1"/>
  <c r="C14" i="383" s="1"/>
  <c r="N16" i="383" a="1"/>
  <c r="N16" i="383" s="1"/>
  <c r="I16" i="383"/>
  <c r="P16" i="383" a="1"/>
  <c r="P16" i="383" s="1"/>
  <c r="C16" i="383" s="1" a="1"/>
  <c r="C16" i="383" s="1"/>
  <c r="M16" i="383" a="1"/>
  <c r="M16" i="383" s="1"/>
  <c r="J16" i="383"/>
  <c r="Z16" i="383"/>
  <c r="O16" i="383"/>
  <c r="P19" i="383" a="1"/>
  <c r="P19" i="383" s="1"/>
  <c r="C19" i="383" s="1" a="1"/>
  <c r="C19" i="383" s="1"/>
  <c r="M11" i="383" a="1"/>
  <c r="M11" i="383" s="1"/>
  <c r="N12" i="383" a="1"/>
  <c r="N12" i="383" s="1"/>
  <c r="I12" i="383"/>
  <c r="P12" i="383" a="1"/>
  <c r="P12" i="383" s="1"/>
  <c r="C12" i="383" s="1" a="1"/>
  <c r="C12" i="383" s="1"/>
  <c r="D12" i="383" s="1" a="1"/>
  <c r="D12" i="383" s="1"/>
  <c r="X12" i="383" s="1" a="1"/>
  <c r="X12" i="383" s="1"/>
  <c r="M12" i="383" a="1"/>
  <c r="M12" i="383" s="1"/>
  <c r="J12" i="383"/>
  <c r="Z12" i="383"/>
  <c r="O12" i="383"/>
  <c r="N20" i="383" a="1"/>
  <c r="N20" i="383" s="1"/>
  <c r="I20" i="383"/>
  <c r="P20" i="383" a="1"/>
  <c r="P20" i="383" s="1"/>
  <c r="C20" i="383" s="1" a="1"/>
  <c r="C20" i="383" s="1"/>
  <c r="M20" i="383" a="1"/>
  <c r="M20" i="383" s="1"/>
  <c r="J20" i="383"/>
  <c r="Z20" i="383"/>
  <c r="O20" i="383"/>
  <c r="N15" i="383" a="1"/>
  <c r="N15" i="383" s="1"/>
  <c r="I15" i="383"/>
  <c r="N19" i="383" a="1"/>
  <c r="N19" i="383" s="1"/>
  <c r="I19" i="383"/>
  <c r="N14" i="383" a="1"/>
  <c r="N14" i="383" s="1"/>
  <c r="I14" i="383"/>
  <c r="N18" i="383" a="1"/>
  <c r="N18" i="383" s="1"/>
  <c r="L18" i="383" a="1"/>
  <c r="L18" i="383" s="1"/>
  <c r="I18" i="383"/>
  <c r="S20" i="383" a="1"/>
  <c r="S20" i="383" s="1"/>
  <c r="P21" i="383" a="1"/>
  <c r="P21" i="383" s="1"/>
  <c r="C21" i="383" s="1" a="1"/>
  <c r="C21" i="383" s="1"/>
  <c r="D21" i="383" s="1" a="1"/>
  <c r="D21" i="383" s="1"/>
  <c r="X21" i="383" s="1" a="1"/>
  <c r="X21" i="383" s="1"/>
  <c r="N22" i="383" a="1"/>
  <c r="N22" i="383" s="1"/>
  <c r="I22" i="383"/>
  <c r="N24" i="383" a="1"/>
  <c r="N24" i="383" s="1"/>
  <c r="I24" i="383"/>
  <c r="N25" i="383" a="1"/>
  <c r="N25" i="383" s="1"/>
  <c r="I25" i="383"/>
  <c r="Z25" i="383"/>
  <c r="O25" i="383"/>
  <c r="N26" i="383" a="1"/>
  <c r="N26" i="383" s="1"/>
  <c r="I26" i="383"/>
  <c r="P26" i="383" a="1"/>
  <c r="P26" i="383" s="1"/>
  <c r="C26" i="383" s="1" a="1"/>
  <c r="C26" i="383" s="1"/>
  <c r="M26" i="383" a="1"/>
  <c r="M26" i="383" s="1"/>
  <c r="J26" i="383"/>
  <c r="Z26" i="383"/>
  <c r="P33" i="383" a="1"/>
  <c r="P33" i="383" s="1"/>
  <c r="C33" i="383" s="1" a="1"/>
  <c r="C33" i="383" s="1"/>
  <c r="Z33" i="383"/>
  <c r="O33" i="383"/>
  <c r="M33" i="383" a="1"/>
  <c r="M33" i="383" s="1"/>
  <c r="N33" i="383" a="1"/>
  <c r="N33" i="383" s="1"/>
  <c r="I33" i="383"/>
  <c r="J33" i="383"/>
  <c r="P34" i="383" a="1"/>
  <c r="P34" i="383" s="1"/>
  <c r="C34" i="383" s="1" a="1"/>
  <c r="C34" i="383" s="1"/>
  <c r="Z34" i="383"/>
  <c r="O34" i="383"/>
  <c r="M34" i="383" a="1"/>
  <c r="M34" i="383" s="1"/>
  <c r="N34" i="383" a="1"/>
  <c r="N34" i="383" s="1"/>
  <c r="S36" i="383" a="1"/>
  <c r="S36" i="383" s="1"/>
  <c r="S35" i="383" a="1"/>
  <c r="S35" i="383" s="1"/>
  <c r="S34" i="383" a="1"/>
  <c r="S34" i="383" s="1"/>
  <c r="S33" i="383" a="1"/>
  <c r="S33" i="383" s="1"/>
  <c r="S29" i="383" a="1"/>
  <c r="S29" i="383" s="1"/>
  <c r="S25" i="383" a="1"/>
  <c r="S25" i="383" s="1"/>
  <c r="S32" i="383" a="1"/>
  <c r="S32" i="383" s="1"/>
  <c r="P32" i="383" a="1"/>
  <c r="P32" i="383" s="1"/>
  <c r="C32" i="383" s="1" a="1"/>
  <c r="C32" i="383" s="1"/>
  <c r="P28" i="383" a="1"/>
  <c r="P28" i="383" s="1"/>
  <c r="C28" i="383" s="1" a="1"/>
  <c r="C28" i="383" s="1"/>
  <c r="P31" i="383" a="1"/>
  <c r="P31" i="383" s="1"/>
  <c r="C31" i="383" s="1" a="1"/>
  <c r="C31" i="383" s="1"/>
  <c r="S11" i="383" a="1"/>
  <c r="S11" i="383" s="1"/>
  <c r="N13" i="383" a="1"/>
  <c r="N13" i="383" s="1"/>
  <c r="I13" i="383"/>
  <c r="O15" i="383"/>
  <c r="S15" i="383" a="1"/>
  <c r="S15" i="383" s="1"/>
  <c r="Z15" i="383"/>
  <c r="N17" i="383" a="1"/>
  <c r="N17" i="383" s="1"/>
  <c r="I17" i="383"/>
  <c r="O19" i="383"/>
  <c r="S19" i="383" a="1"/>
  <c r="S19" i="383" s="1"/>
  <c r="Z19" i="383"/>
  <c r="N21" i="383" a="1"/>
  <c r="N21" i="383" s="1"/>
  <c r="I21" i="383"/>
  <c r="P23" i="383" a="1"/>
  <c r="P23" i="383" s="1"/>
  <c r="C23" i="383" s="1" a="1"/>
  <c r="C23" i="383" s="1"/>
  <c r="C24" i="383" a="1"/>
  <c r="C24" i="383" s="1"/>
  <c r="J24" i="383"/>
  <c r="S24" i="383" a="1"/>
  <c r="S24" i="383" s="1"/>
  <c r="J25" i="383"/>
  <c r="S30" i="383" a="1"/>
  <c r="S30" i="383" s="1"/>
  <c r="S31" i="383" a="1"/>
  <c r="S31" i="383" s="1"/>
  <c r="I34" i="383"/>
  <c r="P36" i="383" a="1"/>
  <c r="P36" i="383" s="1"/>
  <c r="C36" i="383" s="1" a="1"/>
  <c r="C36" i="383" s="1"/>
  <c r="Z27" i="383"/>
  <c r="N27" i="383" a="1"/>
  <c r="N27" i="383" s="1"/>
  <c r="I27" i="383"/>
  <c r="Z29" i="383"/>
  <c r="O29" i="383"/>
  <c r="M29" i="383" a="1"/>
  <c r="M29" i="383" s="1"/>
  <c r="Z30" i="383"/>
  <c r="O30" i="383"/>
  <c r="M30" i="383" a="1"/>
  <c r="M30" i="383" s="1"/>
  <c r="P30" i="383" a="1"/>
  <c r="P30" i="383" s="1"/>
  <c r="C30" i="383" s="1" a="1"/>
  <c r="C30" i="383" s="1"/>
  <c r="I30" i="383"/>
  <c r="Z31" i="383"/>
  <c r="O31" i="383"/>
  <c r="M31" i="383" a="1"/>
  <c r="M31" i="383" s="1"/>
  <c r="J31" i="383"/>
  <c r="P35" i="383" a="1"/>
  <c r="P35" i="383" s="1"/>
  <c r="Z35" i="383"/>
  <c r="O35" i="383"/>
  <c r="M35" i="383" a="1"/>
  <c r="M35" i="383" s="1"/>
  <c r="C35" i="383" a="1"/>
  <c r="C35" i="383" s="1"/>
  <c r="N35" i="383" a="1"/>
  <c r="N35" i="383" s="1"/>
  <c r="I35" i="383"/>
  <c r="Z28" i="383"/>
  <c r="O28" i="383"/>
  <c r="M28" i="383" a="1"/>
  <c r="M28" i="383" s="1"/>
  <c r="Z32" i="383"/>
  <c r="O32" i="383"/>
  <c r="M32" i="383" a="1"/>
  <c r="M32" i="383" s="1"/>
  <c r="M36" i="383" a="1"/>
  <c r="M36" i="383" s="1"/>
  <c r="O36" i="383"/>
  <c r="Z36" i="383"/>
  <c r="J33" i="382"/>
  <c r="I33" i="382"/>
  <c r="J12" i="382"/>
  <c r="Z14" i="382"/>
  <c r="J14" i="382"/>
  <c r="M8" i="382" a="1"/>
  <c r="M8" i="382" s="1"/>
  <c r="M14" i="382" a="1"/>
  <c r="M14" i="382" s="1"/>
  <c r="P9" i="382" a="1"/>
  <c r="P9" i="382" s="1"/>
  <c r="C9" i="382" s="1" a="1"/>
  <c r="C9" i="382" s="1"/>
  <c r="D9" i="382" s="1" a="1"/>
  <c r="D9" i="382" s="1"/>
  <c r="P13" i="382" a="1"/>
  <c r="P13" i="382" s="1"/>
  <c r="C13" i="382" s="1" a="1"/>
  <c r="C13" i="382" s="1"/>
  <c r="D13" i="382" s="1" a="1"/>
  <c r="D13" i="382" s="1"/>
  <c r="I8" i="382"/>
  <c r="N8" i="382" a="1"/>
  <c r="N8" i="382" s="1"/>
  <c r="Z8" i="382"/>
  <c r="M11" i="382" a="1"/>
  <c r="M11" i="382" s="1"/>
  <c r="Z11" i="382"/>
  <c r="M12" i="382" a="1"/>
  <c r="M12" i="382" s="1"/>
  <c r="Z12" i="382"/>
  <c r="N14" i="382" a="1"/>
  <c r="N14" i="382" s="1"/>
  <c r="J8" i="382"/>
  <c r="O8" i="382"/>
  <c r="J10" i="382"/>
  <c r="I11" i="382"/>
  <c r="N11" i="382" a="1"/>
  <c r="N11" i="382" s="1"/>
  <c r="N12" i="382" a="1"/>
  <c r="N12" i="382" s="1"/>
  <c r="I14" i="382"/>
  <c r="P15" i="382" a="1"/>
  <c r="P15" i="382" s="1"/>
  <c r="C15" i="382" s="1" a="1"/>
  <c r="C15" i="382" s="1"/>
  <c r="D15" i="382" s="1" a="1"/>
  <c r="D15" i="382" s="1"/>
  <c r="L8" i="382" a="1"/>
  <c r="L8" i="382" s="1"/>
  <c r="P8" i="382" a="1"/>
  <c r="P8" i="382" s="1"/>
  <c r="C8" i="382" s="1" a="1"/>
  <c r="C8" i="382" s="1"/>
  <c r="H8" i="382" s="1" a="1"/>
  <c r="H8" i="382" s="1"/>
  <c r="AA8" i="382" s="1" a="1"/>
  <c r="AA8" i="382" s="1"/>
  <c r="M9" i="382" a="1"/>
  <c r="M9" i="382" s="1"/>
  <c r="N10" i="382" a="1"/>
  <c r="N10" i="382" s="1"/>
  <c r="J11" i="382"/>
  <c r="I12" i="382"/>
  <c r="M13" i="382" a="1"/>
  <c r="M13" i="382" s="1"/>
  <c r="P21" i="382" a="1"/>
  <c r="P21" i="382" s="1"/>
  <c r="C21" i="382" s="1" a="1"/>
  <c r="C21" i="382" s="1"/>
  <c r="D21" i="382" s="1" a="1"/>
  <c r="D21" i="382" s="1"/>
  <c r="K21" i="382" s="1" a="1"/>
  <c r="K21" i="382" s="1"/>
  <c r="L21" i="382" s="1" a="1"/>
  <c r="L21" i="382" s="1"/>
  <c r="I9" i="382"/>
  <c r="N9" i="382" a="1"/>
  <c r="N9" i="382" s="1"/>
  <c r="Z9" i="382"/>
  <c r="L10" i="382" a="1"/>
  <c r="L10" i="382" s="1"/>
  <c r="O10" i="382"/>
  <c r="Z10" i="382"/>
  <c r="P11" i="382" a="1"/>
  <c r="P11" i="382" s="1"/>
  <c r="C11" i="382" s="1" a="1"/>
  <c r="C11" i="382" s="1"/>
  <c r="D11" i="382" s="1" a="1"/>
  <c r="D11" i="382" s="1"/>
  <c r="K11" i="382" s="1" a="1"/>
  <c r="K11" i="382" s="1"/>
  <c r="I13" i="382"/>
  <c r="N13" i="382" a="1"/>
  <c r="N13" i="382" s="1"/>
  <c r="Z13" i="382"/>
  <c r="P14" i="382" a="1"/>
  <c r="P14" i="382" s="1"/>
  <c r="C14" i="382" s="1" a="1"/>
  <c r="C14" i="382" s="1"/>
  <c r="D14" i="382" s="1" a="1"/>
  <c r="D14" i="382" s="1"/>
  <c r="I15" i="382"/>
  <c r="N15" i="382" a="1"/>
  <c r="N15" i="382" s="1"/>
  <c r="Z15" i="382"/>
  <c r="P16" i="382" a="1"/>
  <c r="P16" i="382" s="1"/>
  <c r="C16" i="382" s="1" a="1"/>
  <c r="C16" i="382" s="1"/>
  <c r="D16" i="382" s="1" a="1"/>
  <c r="D16" i="382" s="1"/>
  <c r="P18" i="382" a="1"/>
  <c r="P18" i="382" s="1"/>
  <c r="C18" i="382" s="1" a="1"/>
  <c r="C18" i="382" s="1"/>
  <c r="D18" i="382" s="1" a="1"/>
  <c r="D18" i="382" s="1"/>
  <c r="P20" i="382" a="1"/>
  <c r="P20" i="382" s="1"/>
  <c r="C20" i="382" s="1" a="1"/>
  <c r="C20" i="382" s="1"/>
  <c r="D20" i="382" s="1" a="1"/>
  <c r="D20" i="382" s="1"/>
  <c r="P26" i="382" a="1"/>
  <c r="P26" i="382" s="1"/>
  <c r="C26" i="382" s="1" a="1"/>
  <c r="C26" i="382" s="1"/>
  <c r="D26" i="382" s="1" a="1"/>
  <c r="D26" i="382" s="1"/>
  <c r="K26" i="382" s="1" a="1"/>
  <c r="K26" i="382" s="1"/>
  <c r="L26" i="382" s="1" a="1"/>
  <c r="L26" i="382" s="1"/>
  <c r="P27" i="382" a="1"/>
  <c r="P27" i="382" s="1"/>
  <c r="C27" i="382" s="1" a="1"/>
  <c r="C27" i="382" s="1"/>
  <c r="D27" i="382" s="1" a="1"/>
  <c r="D27" i="382" s="1"/>
  <c r="W27" i="382" s="1" a="1"/>
  <c r="W27" i="382" s="1"/>
  <c r="J9" i="382"/>
  <c r="O9" i="382"/>
  <c r="M10" i="382" a="1"/>
  <c r="M10" i="382" s="1"/>
  <c r="P10" i="382" a="1"/>
  <c r="P10" i="382" s="1"/>
  <c r="C10" i="382" s="1" a="1"/>
  <c r="C10" i="382" s="1"/>
  <c r="D10" i="382" s="1" a="1"/>
  <c r="D10" i="382" s="1"/>
  <c r="J13" i="382"/>
  <c r="O13" i="382"/>
  <c r="J15" i="382"/>
  <c r="O15" i="382"/>
  <c r="P25" i="382" a="1"/>
  <c r="P25" i="382" s="1"/>
  <c r="C25" i="382" s="1" a="1"/>
  <c r="C25" i="382" s="1"/>
  <c r="D25" i="382" s="1" a="1"/>
  <c r="D25" i="382" s="1"/>
  <c r="P12" i="382" a="1"/>
  <c r="P12" i="382" s="1"/>
  <c r="C12" i="382" s="1" a="1"/>
  <c r="C12" i="382" s="1"/>
  <c r="D12" i="382" s="1" a="1"/>
  <c r="D12" i="382" s="1"/>
  <c r="M15" i="382" a="1"/>
  <c r="M15" i="382" s="1"/>
  <c r="L9" i="382" a="1"/>
  <c r="L9" i="382" s="1"/>
  <c r="P17" i="382" a="1"/>
  <c r="P17" i="382" s="1"/>
  <c r="C17" i="382" s="1" a="1"/>
  <c r="C17" i="382" s="1"/>
  <c r="D17" i="382" s="1" a="1"/>
  <c r="D17" i="382" s="1"/>
  <c r="K17" i="382" s="1" a="1"/>
  <c r="K17" i="382" s="1"/>
  <c r="L17" i="382" s="1" a="1"/>
  <c r="L17" i="382" s="1"/>
  <c r="P19" i="382" a="1"/>
  <c r="P19" i="382" s="1"/>
  <c r="C19" i="382" s="1" a="1"/>
  <c r="C19" i="382" s="1"/>
  <c r="D19" i="382" s="1" a="1"/>
  <c r="D19" i="382" s="1"/>
  <c r="P22" i="382" a="1"/>
  <c r="P22" i="382" s="1"/>
  <c r="C22" i="382" s="1" a="1"/>
  <c r="C22" i="382" s="1"/>
  <c r="D22" i="382" s="1" a="1"/>
  <c r="D22" i="382" s="1"/>
  <c r="W22" i="382" s="1" a="1"/>
  <c r="W22" i="382" s="1"/>
  <c r="P23" i="382" a="1"/>
  <c r="P23" i="382" s="1"/>
  <c r="C23" i="382" s="1" a="1"/>
  <c r="C23" i="382" s="1"/>
  <c r="D23" i="382" s="1" a="1"/>
  <c r="D23" i="382" s="1"/>
  <c r="Y23" i="382" s="1" a="1"/>
  <c r="Y23" i="382" s="1"/>
  <c r="M20" i="381" a="1"/>
  <c r="M20" i="381" s="1"/>
  <c r="I21" i="381"/>
  <c r="D8" i="382" a="1"/>
  <c r="D8" i="382" s="1"/>
  <c r="X7" i="382" a="1"/>
  <c r="X7" i="382" s="1"/>
  <c r="Y7" i="382" a="1"/>
  <c r="Y7" i="382" s="1"/>
  <c r="W7" i="382" a="1"/>
  <c r="W7" i="382" s="1"/>
  <c r="K7" i="382" a="1"/>
  <c r="K7" i="382" s="1"/>
  <c r="S7" i="382" a="1"/>
  <c r="S7" i="382" s="1"/>
  <c r="S9" i="382" a="1"/>
  <c r="S9" i="382" s="1"/>
  <c r="S11" i="382" a="1"/>
  <c r="S11" i="382" s="1"/>
  <c r="S13" i="382" a="1"/>
  <c r="S13" i="382" s="1"/>
  <c r="S23" i="382" a="1"/>
  <c r="S23" i="382" s="1"/>
  <c r="Z29" i="382"/>
  <c r="O29" i="382"/>
  <c r="M29" i="382" a="1"/>
  <c r="M29" i="382" s="1"/>
  <c r="J29" i="382"/>
  <c r="P29" i="382" a="1"/>
  <c r="P29" i="382" s="1"/>
  <c r="C29" i="382" s="1" a="1"/>
  <c r="C29" i="382" s="1"/>
  <c r="I29" i="382"/>
  <c r="N29" i="382" a="1"/>
  <c r="N29" i="382" s="1"/>
  <c r="P31" i="382" a="1"/>
  <c r="P31" i="382" s="1"/>
  <c r="C31" i="382" s="1" a="1"/>
  <c r="C31" i="382" s="1"/>
  <c r="P34" i="382" a="1"/>
  <c r="P34" i="382" s="1"/>
  <c r="C34" i="382" s="1" a="1"/>
  <c r="C34" i="382" s="1"/>
  <c r="D34" i="382" s="1" a="1"/>
  <c r="D34" i="382" s="1"/>
  <c r="Z34" i="382"/>
  <c r="O34" i="382"/>
  <c r="M34" i="382" a="1"/>
  <c r="M34" i="382" s="1"/>
  <c r="J34" i="382"/>
  <c r="N34" i="382" a="1"/>
  <c r="N34" i="382" s="1"/>
  <c r="I34" i="382"/>
  <c r="S24" i="382" a="1"/>
  <c r="S24" i="382" s="1"/>
  <c r="S22" i="382" a="1"/>
  <c r="S22" i="382" s="1"/>
  <c r="S26" i="382" a="1"/>
  <c r="S26" i="382" s="1"/>
  <c r="P30" i="382" a="1"/>
  <c r="P30" i="382" s="1"/>
  <c r="C30" i="382" s="1" a="1"/>
  <c r="C30" i="382" s="1"/>
  <c r="S36" i="382" a="1"/>
  <c r="S36" i="382" s="1"/>
  <c r="S35" i="382" a="1"/>
  <c r="S35" i="382" s="1"/>
  <c r="S34" i="382" a="1"/>
  <c r="S34" i="382" s="1"/>
  <c r="S33" i="382" a="1"/>
  <c r="S33" i="382" s="1"/>
  <c r="S32" i="382" a="1"/>
  <c r="S32" i="382" s="1"/>
  <c r="S31" i="382" a="1"/>
  <c r="S31" i="382" s="1"/>
  <c r="S27" i="382" a="1"/>
  <c r="S27" i="382" s="1"/>
  <c r="S28" i="382" a="1"/>
  <c r="S28" i="382" s="1"/>
  <c r="S19" i="382" a="1"/>
  <c r="S19" i="382" s="1"/>
  <c r="S17" i="382" a="1"/>
  <c r="S17" i="382" s="1"/>
  <c r="S15" i="382" a="1"/>
  <c r="S15" i="382" s="1"/>
  <c r="S30" i="382" a="1"/>
  <c r="S30" i="382" s="1"/>
  <c r="S8" i="382" a="1"/>
  <c r="S8" i="382" s="1"/>
  <c r="S10" i="382" a="1"/>
  <c r="S10" i="382" s="1"/>
  <c r="S12" i="382" a="1"/>
  <c r="S12" i="382" s="1"/>
  <c r="S14" i="382" a="1"/>
  <c r="S14" i="382" s="1"/>
  <c r="S16" i="382" a="1"/>
  <c r="S16" i="382" s="1"/>
  <c r="S18" i="382" a="1"/>
  <c r="S18" i="382" s="1"/>
  <c r="S20" i="382" a="1"/>
  <c r="S20" i="382" s="1"/>
  <c r="S21" i="382" a="1"/>
  <c r="S21" i="382" s="1"/>
  <c r="S25" i="382" a="1"/>
  <c r="S25" i="382" s="1"/>
  <c r="Z32" i="382"/>
  <c r="O32" i="382"/>
  <c r="M32" i="382" a="1"/>
  <c r="M32" i="382" s="1"/>
  <c r="P32" i="382" a="1"/>
  <c r="P32" i="382" s="1"/>
  <c r="C32" i="382" s="1" a="1"/>
  <c r="C32" i="382" s="1"/>
  <c r="I32" i="382"/>
  <c r="N32" i="382" a="1"/>
  <c r="N32" i="382" s="1"/>
  <c r="P36" i="382" a="1"/>
  <c r="P36" i="382" s="1"/>
  <c r="C36" i="382" s="1" a="1"/>
  <c r="C36" i="382" s="1"/>
  <c r="Z36" i="382"/>
  <c r="O36" i="382"/>
  <c r="M36" i="382" a="1"/>
  <c r="M36" i="382" s="1"/>
  <c r="J36" i="382"/>
  <c r="N36" i="382" a="1"/>
  <c r="N36" i="382" s="1"/>
  <c r="I36" i="382"/>
  <c r="Z28" i="382"/>
  <c r="O28" i="382"/>
  <c r="M28" i="382" a="1"/>
  <c r="M28" i="382" s="1"/>
  <c r="P28" i="382" a="1"/>
  <c r="P28" i="382" s="1"/>
  <c r="C28" i="382" s="1" a="1"/>
  <c r="C28" i="382" s="1"/>
  <c r="I28" i="382"/>
  <c r="Z27" i="382"/>
  <c r="Z31" i="382"/>
  <c r="O31" i="382"/>
  <c r="M31" i="382" a="1"/>
  <c r="M31" i="382" s="1"/>
  <c r="Z30" i="382"/>
  <c r="O30" i="382"/>
  <c r="M30" i="382" a="1"/>
  <c r="M30" i="382" s="1"/>
  <c r="P33" i="382" a="1"/>
  <c r="P33" i="382" s="1"/>
  <c r="C33" i="382" s="1" a="1"/>
  <c r="C33" i="382" s="1"/>
  <c r="Z33" i="382"/>
  <c r="O33" i="382"/>
  <c r="M33" i="382" a="1"/>
  <c r="M33" i="382" s="1"/>
  <c r="P35" i="382" a="1"/>
  <c r="P35" i="382" s="1"/>
  <c r="C35" i="382" s="1" a="1"/>
  <c r="C35" i="382" s="1"/>
  <c r="Z35" i="382"/>
  <c r="O35" i="382"/>
  <c r="M35" i="382" a="1"/>
  <c r="M35" i="382" s="1"/>
  <c r="O20" i="381"/>
  <c r="I20" i="381"/>
  <c r="Z8" i="381"/>
  <c r="Z12" i="381"/>
  <c r="J10" i="381"/>
  <c r="J9" i="381"/>
  <c r="S9" i="381" a="1"/>
  <c r="S9" i="381" s="1"/>
  <c r="J14" i="381"/>
  <c r="M9" i="381" a="1"/>
  <c r="M9" i="381" s="1"/>
  <c r="Z9" i="381"/>
  <c r="P36" i="381" a="1"/>
  <c r="P36" i="381" s="1"/>
  <c r="C36" i="381" s="1" a="1"/>
  <c r="C36" i="381" s="1"/>
  <c r="P35" i="381" a="1"/>
  <c r="P35" i="381" s="1"/>
  <c r="C35" i="381" s="1" a="1"/>
  <c r="C35" i="381" s="1"/>
  <c r="P34" i="381" a="1"/>
  <c r="P34" i="381" s="1"/>
  <c r="C34" i="381" s="1" a="1"/>
  <c r="C34" i="381" s="1"/>
  <c r="P33" i="381" a="1"/>
  <c r="P33" i="381" s="1"/>
  <c r="C33" i="381" s="1" a="1"/>
  <c r="C33" i="381" s="1"/>
  <c r="P32" i="381" a="1"/>
  <c r="P32" i="381" s="1"/>
  <c r="C32" i="381" s="1" a="1"/>
  <c r="C32" i="381" s="1"/>
  <c r="P31" i="381" a="1"/>
  <c r="P31" i="381" s="1"/>
  <c r="C31" i="381" s="1" a="1"/>
  <c r="C31" i="381" s="1"/>
  <c r="P29" i="381" a="1"/>
  <c r="P29" i="381" s="1"/>
  <c r="C29" i="381" s="1" a="1"/>
  <c r="C29" i="381" s="1"/>
  <c r="P27" i="381" a="1"/>
  <c r="P27" i="381" s="1"/>
  <c r="C27" i="381" s="1" a="1"/>
  <c r="C27" i="381" s="1"/>
  <c r="P25" i="381" a="1"/>
  <c r="P25" i="381" s="1"/>
  <c r="C25" i="381" s="1" a="1"/>
  <c r="C25" i="381" s="1"/>
  <c r="P23" i="381" a="1"/>
  <c r="P23" i="381" s="1"/>
  <c r="C23" i="381" s="1" a="1"/>
  <c r="C23" i="381" s="1"/>
  <c r="P30" i="381" a="1"/>
  <c r="P30" i="381" s="1"/>
  <c r="C30" i="381" s="1" a="1"/>
  <c r="C30" i="381" s="1"/>
  <c r="N7" i="381" a="1"/>
  <c r="N7" i="381" s="1"/>
  <c r="L7" i="381" a="1"/>
  <c r="L7" i="381" s="1"/>
  <c r="I7" i="381"/>
  <c r="P24" i="381" a="1"/>
  <c r="P24" i="381" s="1"/>
  <c r="C24" i="381" s="1" a="1"/>
  <c r="C24" i="381" s="1"/>
  <c r="P26" i="381" a="1"/>
  <c r="P26" i="381" s="1"/>
  <c r="C26" i="381" s="1" a="1"/>
  <c r="C26" i="381" s="1"/>
  <c r="P10" i="381" a="1"/>
  <c r="P10" i="381" s="1"/>
  <c r="C10" i="381" s="1" a="1"/>
  <c r="C10" i="381" s="1"/>
  <c r="D10" i="381" s="1" a="1"/>
  <c r="D10" i="381" s="1"/>
  <c r="N11" i="381" a="1"/>
  <c r="N11" i="381" s="1"/>
  <c r="I11" i="381"/>
  <c r="P14" i="381" a="1"/>
  <c r="P14" i="381" s="1"/>
  <c r="C14" i="381" s="1" a="1"/>
  <c r="C14" i="381" s="1"/>
  <c r="N17" i="381" a="1"/>
  <c r="N17" i="381" s="1"/>
  <c r="I17" i="381"/>
  <c r="P17" i="381" a="1"/>
  <c r="P17" i="381" s="1"/>
  <c r="C17" i="381" s="1" a="1"/>
  <c r="C17" i="381" s="1"/>
  <c r="Z17" i="381"/>
  <c r="O17" i="381"/>
  <c r="M17" i="381" a="1"/>
  <c r="M17" i="381" s="1"/>
  <c r="P28" i="381" a="1"/>
  <c r="P28" i="381" s="1"/>
  <c r="C28" i="381" s="1" a="1"/>
  <c r="C28" i="381" s="1"/>
  <c r="S36" i="381" a="1"/>
  <c r="S36" i="381" s="1"/>
  <c r="S35" i="381" a="1"/>
  <c r="S35" i="381" s="1"/>
  <c r="S34" i="381" a="1"/>
  <c r="S34" i="381" s="1"/>
  <c r="S33" i="381" a="1"/>
  <c r="S33" i="381" s="1"/>
  <c r="S32" i="381" a="1"/>
  <c r="S32" i="381" s="1"/>
  <c r="S31" i="381" a="1"/>
  <c r="S31" i="381" s="1"/>
  <c r="S29" i="381" a="1"/>
  <c r="S29" i="381" s="1"/>
  <c r="S27" i="381" a="1"/>
  <c r="S27" i="381" s="1"/>
  <c r="S25" i="381" a="1"/>
  <c r="S25" i="381" s="1"/>
  <c r="S23" i="381" a="1"/>
  <c r="S23" i="381" s="1"/>
  <c r="S22" i="381" a="1"/>
  <c r="S22" i="381" s="1"/>
  <c r="S21" i="381" a="1"/>
  <c r="S21" i="381" s="1"/>
  <c r="S20" i="381" a="1"/>
  <c r="S20" i="381" s="1"/>
  <c r="S19" i="381" a="1"/>
  <c r="S19" i="381" s="1"/>
  <c r="S28" i="381" a="1"/>
  <c r="S28" i="381" s="1"/>
  <c r="S30" i="381" a="1"/>
  <c r="S30" i="381" s="1"/>
  <c r="S18" i="381" a="1"/>
  <c r="S18" i="381" s="1"/>
  <c r="S17" i="381" a="1"/>
  <c r="S17" i="381" s="1"/>
  <c r="S16" i="381" a="1"/>
  <c r="S16" i="381" s="1"/>
  <c r="S15" i="381" a="1"/>
  <c r="S15" i="381" s="1"/>
  <c r="S24" i="381" a="1"/>
  <c r="S24" i="381" s="1"/>
  <c r="S8" i="381" a="1"/>
  <c r="S8" i="381" s="1"/>
  <c r="P9" i="381" a="1"/>
  <c r="P9" i="381" s="1"/>
  <c r="C9" i="381" s="1" a="1"/>
  <c r="C9" i="381" s="1"/>
  <c r="D9" i="381" s="1" a="1"/>
  <c r="D9" i="381" s="1"/>
  <c r="X9" i="381" s="1" a="1"/>
  <c r="X9" i="381" s="1"/>
  <c r="N10" i="381" a="1"/>
  <c r="N10" i="381" s="1"/>
  <c r="L10" i="381" a="1"/>
  <c r="L10" i="381" s="1"/>
  <c r="I10" i="381"/>
  <c r="S12" i="381" a="1"/>
  <c r="S12" i="381" s="1"/>
  <c r="P13" i="381" a="1"/>
  <c r="P13" i="381" s="1"/>
  <c r="C13" i="381" s="1" a="1"/>
  <c r="C13" i="381" s="1"/>
  <c r="D13" i="381" s="1" a="1"/>
  <c r="D13" i="381" s="1"/>
  <c r="X13" i="381" s="1" a="1"/>
  <c r="X13" i="381" s="1"/>
  <c r="N14" i="381" a="1"/>
  <c r="N14" i="381" s="1"/>
  <c r="I14" i="381"/>
  <c r="Z14" i="381"/>
  <c r="J17" i="381"/>
  <c r="N18" i="381" a="1"/>
  <c r="N18" i="381" s="1"/>
  <c r="I18" i="381"/>
  <c r="P18" i="381" a="1"/>
  <c r="P18" i="381" s="1"/>
  <c r="C18" i="381" s="1" a="1"/>
  <c r="C18" i="381" s="1"/>
  <c r="Z18" i="381"/>
  <c r="O18" i="381"/>
  <c r="M18" i="381" a="1"/>
  <c r="M18" i="381" s="1"/>
  <c r="P19" i="381" a="1"/>
  <c r="P19" i="381" s="1"/>
  <c r="C19" i="381" s="1" a="1"/>
  <c r="C19" i="381" s="1"/>
  <c r="D19" i="381" s="1" a="1"/>
  <c r="D19" i="381" s="1"/>
  <c r="M19" i="381" a="1"/>
  <c r="M19" i="381" s="1"/>
  <c r="J19" i="381"/>
  <c r="Z19" i="381"/>
  <c r="O19" i="381"/>
  <c r="I19" i="381"/>
  <c r="S26" i="381" a="1"/>
  <c r="S26" i="381" s="1"/>
  <c r="O7" i="381"/>
  <c r="S7" i="381" a="1"/>
  <c r="S7" i="381" s="1"/>
  <c r="Z7" i="381"/>
  <c r="J8" i="381"/>
  <c r="M8" i="381" a="1"/>
  <c r="M8" i="381" s="1"/>
  <c r="P8" i="381" a="1"/>
  <c r="P8" i="381" s="1"/>
  <c r="C8" i="381" s="1" a="1"/>
  <c r="C8" i="381" s="1"/>
  <c r="D8" i="381" s="1" a="1"/>
  <c r="D8" i="381" s="1"/>
  <c r="X8" i="381" s="1" a="1"/>
  <c r="X8" i="381" s="1"/>
  <c r="N9" i="381" a="1"/>
  <c r="N9" i="381" s="1"/>
  <c r="L9" i="381" a="1"/>
  <c r="L9" i="381" s="1"/>
  <c r="I9" i="381"/>
  <c r="O11" i="381"/>
  <c r="S11" i="381" a="1"/>
  <c r="S11" i="381" s="1"/>
  <c r="Z11" i="381"/>
  <c r="J12" i="381"/>
  <c r="M12" i="381" a="1"/>
  <c r="M12" i="381" s="1"/>
  <c r="P12" i="381" a="1"/>
  <c r="P12" i="381" s="1"/>
  <c r="C12" i="381" s="1" a="1"/>
  <c r="C12" i="381" s="1"/>
  <c r="D12" i="381" s="1" a="1"/>
  <c r="D12" i="381" s="1"/>
  <c r="X12" i="381" s="1" a="1"/>
  <c r="X12" i="381" s="1"/>
  <c r="N13" i="381" a="1"/>
  <c r="N13" i="381" s="1"/>
  <c r="I13" i="381"/>
  <c r="N15" i="381" a="1"/>
  <c r="N15" i="381" s="1"/>
  <c r="I15" i="381"/>
  <c r="P15" i="381" a="1"/>
  <c r="P15" i="381" s="1"/>
  <c r="C15" i="381" s="1" a="1"/>
  <c r="C15" i="381" s="1"/>
  <c r="Z15" i="381"/>
  <c r="O15" i="381"/>
  <c r="M15" i="381" a="1"/>
  <c r="M15" i="381" s="1"/>
  <c r="J18" i="381"/>
  <c r="J7" i="381"/>
  <c r="M7" i="381" a="1"/>
  <c r="M7" i="381" s="1"/>
  <c r="P7" i="381" a="1"/>
  <c r="P7" i="381" s="1"/>
  <c r="C7" i="381" s="1" a="1"/>
  <c r="C7" i="381" s="1"/>
  <c r="D7" i="381" s="1" a="1"/>
  <c r="D7" i="381" s="1"/>
  <c r="N8" i="381" a="1"/>
  <c r="N8" i="381" s="1"/>
  <c r="L8" i="381" a="1"/>
  <c r="L8" i="381" s="1"/>
  <c r="I8" i="381"/>
  <c r="O10" i="381"/>
  <c r="S10" i="381" a="1"/>
  <c r="S10" i="381" s="1"/>
  <c r="Z10" i="381"/>
  <c r="J11" i="381"/>
  <c r="M11" i="381" a="1"/>
  <c r="M11" i="381" s="1"/>
  <c r="P11" i="381" a="1"/>
  <c r="P11" i="381" s="1"/>
  <c r="C11" i="381" s="1" a="1"/>
  <c r="C11" i="381" s="1"/>
  <c r="N12" i="381" a="1"/>
  <c r="N12" i="381" s="1"/>
  <c r="I12" i="381"/>
  <c r="O14" i="381"/>
  <c r="S14" i="381" a="1"/>
  <c r="S14" i="381" s="1"/>
  <c r="N16" i="381" a="1"/>
  <c r="N16" i="381" s="1"/>
  <c r="I16" i="381"/>
  <c r="P16" i="381" a="1"/>
  <c r="P16" i="381" s="1"/>
  <c r="C16" i="381" s="1" a="1"/>
  <c r="C16" i="381" s="1"/>
  <c r="Z16" i="381"/>
  <c r="O16" i="381"/>
  <c r="M16" i="381" a="1"/>
  <c r="M16" i="381" s="1"/>
  <c r="P22" i="381" a="1"/>
  <c r="P22" i="381" s="1"/>
  <c r="C22" i="381" s="1" a="1"/>
  <c r="C22" i="381" s="1"/>
  <c r="P21" i="381" a="1"/>
  <c r="P21" i="381" s="1"/>
  <c r="C21" i="381" s="1" a="1"/>
  <c r="C21" i="381" s="1"/>
  <c r="L22" i="381" a="1"/>
  <c r="L22" i="381" s="1"/>
  <c r="Z22" i="381"/>
  <c r="P20" i="381" a="1"/>
  <c r="P20" i="381" s="1"/>
  <c r="C20" i="381" s="1" a="1"/>
  <c r="C20" i="381" s="1"/>
  <c r="I22" i="381"/>
  <c r="O22" i="381"/>
  <c r="M36" i="381" a="1"/>
  <c r="M36" i="381" s="1"/>
  <c r="O36" i="381"/>
  <c r="O12" i="379"/>
  <c r="J17" i="379"/>
  <c r="Z17" i="379"/>
  <c r="M7" i="379" a="1"/>
  <c r="M7" i="379" s="1"/>
  <c r="O7" i="379"/>
  <c r="J7" i="379"/>
  <c r="Z10" i="379"/>
  <c r="J10" i="379"/>
  <c r="M9" i="379" a="1"/>
  <c r="M9" i="379" s="1"/>
  <c r="M11" i="379" a="1"/>
  <c r="M11" i="379" s="1"/>
  <c r="M13" i="379" a="1"/>
  <c r="M13" i="379" s="1"/>
  <c r="S36" i="379" a="1"/>
  <c r="S36" i="379" s="1"/>
  <c r="S35" i="379" a="1"/>
  <c r="S35" i="379" s="1"/>
  <c r="S34" i="379" a="1"/>
  <c r="S34" i="379" s="1"/>
  <c r="S33" i="379" a="1"/>
  <c r="S33" i="379" s="1"/>
  <c r="S32" i="379" a="1"/>
  <c r="S32" i="379" s="1"/>
  <c r="S31" i="379" a="1"/>
  <c r="S31" i="379" s="1"/>
  <c r="S30" i="379" a="1"/>
  <c r="S30" i="379" s="1"/>
  <c r="S29" i="379" a="1"/>
  <c r="S29" i="379" s="1"/>
  <c r="S28" i="379" a="1"/>
  <c r="S28" i="379" s="1"/>
  <c r="S24" i="379" a="1"/>
  <c r="S24" i="379" s="1"/>
  <c r="S20" i="379" a="1"/>
  <c r="S20" i="379" s="1"/>
  <c r="S23" i="379" a="1"/>
  <c r="S23" i="379" s="1"/>
  <c r="S19" i="379" a="1"/>
  <c r="S19" i="379" s="1"/>
  <c r="S16" i="379" a="1"/>
  <c r="S16" i="379" s="1"/>
  <c r="S15" i="379" a="1"/>
  <c r="S15" i="379" s="1"/>
  <c r="S14" i="379" a="1"/>
  <c r="S14" i="379" s="1"/>
  <c r="S13" i="379" a="1"/>
  <c r="S13" i="379" s="1"/>
  <c r="S12" i="379" a="1"/>
  <c r="S12" i="379" s="1"/>
  <c r="S11" i="379" a="1"/>
  <c r="S11" i="379" s="1"/>
  <c r="S10" i="379" a="1"/>
  <c r="S10" i="379" s="1"/>
  <c r="S9" i="379" a="1"/>
  <c r="S9" i="379" s="1"/>
  <c r="S8" i="379" a="1"/>
  <c r="S8" i="379" s="1"/>
  <c r="S7" i="379" a="1"/>
  <c r="S7" i="379" s="1"/>
  <c r="S27" i="379" a="1"/>
  <c r="S27" i="379" s="1"/>
  <c r="S26" i="379" a="1"/>
  <c r="S26" i="379" s="1"/>
  <c r="S22" i="379" a="1"/>
  <c r="S22" i="379" s="1"/>
  <c r="S17" i="379" a="1"/>
  <c r="S17" i="379" s="1"/>
  <c r="N9" i="379" a="1"/>
  <c r="N9" i="379" s="1"/>
  <c r="L9" i="379" a="1"/>
  <c r="L9" i="379" s="1"/>
  <c r="I9" i="379"/>
  <c r="P9" i="379" a="1"/>
  <c r="P9" i="379" s="1"/>
  <c r="C9" i="379" s="1" a="1"/>
  <c r="C9" i="379" s="1"/>
  <c r="D9" i="379" s="1" a="1"/>
  <c r="D9" i="379" s="1"/>
  <c r="X9" i="379" s="1" a="1"/>
  <c r="X9" i="379" s="1"/>
  <c r="N13" i="379" a="1"/>
  <c r="N13" i="379" s="1"/>
  <c r="I13" i="379"/>
  <c r="P13" i="379" a="1"/>
  <c r="P13" i="379" s="1"/>
  <c r="C13" i="379" s="1" a="1"/>
  <c r="C13" i="379" s="1"/>
  <c r="P20" i="379" a="1"/>
  <c r="P20" i="379" s="1"/>
  <c r="C20" i="379" s="1" a="1"/>
  <c r="C20" i="379" s="1"/>
  <c r="D20" i="379" s="1" a="1"/>
  <c r="D20" i="379" s="1"/>
  <c r="N8" i="379" a="1"/>
  <c r="N8" i="379" s="1"/>
  <c r="L8" i="379" a="1"/>
  <c r="L8" i="379" s="1"/>
  <c r="I8" i="379"/>
  <c r="P8" i="379" a="1"/>
  <c r="P8" i="379" s="1"/>
  <c r="C8" i="379" s="1" a="1"/>
  <c r="C8" i="379" s="1"/>
  <c r="J9" i="379"/>
  <c r="N10" i="379" a="1"/>
  <c r="N10" i="379" s="1"/>
  <c r="L10" i="379" a="1"/>
  <c r="L10" i="379" s="1"/>
  <c r="I10" i="379"/>
  <c r="P10" i="379" a="1"/>
  <c r="P10" i="379" s="1"/>
  <c r="C10" i="379" s="1" a="1"/>
  <c r="C10" i="379" s="1"/>
  <c r="N12" i="379" a="1"/>
  <c r="N12" i="379" s="1"/>
  <c r="I12" i="379"/>
  <c r="P12" i="379" a="1"/>
  <c r="P12" i="379" s="1"/>
  <c r="C12" i="379" s="1" a="1"/>
  <c r="C12" i="379" s="1"/>
  <c r="J13" i="379"/>
  <c r="N14" i="379" a="1"/>
  <c r="N14" i="379" s="1"/>
  <c r="I14" i="379"/>
  <c r="P14" i="379" a="1"/>
  <c r="P14" i="379" s="1"/>
  <c r="C14" i="379" s="1" a="1"/>
  <c r="C14" i="379" s="1"/>
  <c r="Z14" i="379"/>
  <c r="O14" i="379"/>
  <c r="M14" i="379" a="1"/>
  <c r="M14" i="379" s="1"/>
  <c r="S18" i="379" a="1"/>
  <c r="S18" i="379" s="1"/>
  <c r="S25" i="379" a="1"/>
  <c r="S25" i="379" s="1"/>
  <c r="N11" i="379" a="1"/>
  <c r="N11" i="379" s="1"/>
  <c r="L11" i="379" a="1"/>
  <c r="L11" i="379" s="1"/>
  <c r="I11" i="379"/>
  <c r="P11" i="379" a="1"/>
  <c r="P11" i="379" s="1"/>
  <c r="P27" i="379" a="1"/>
  <c r="P27" i="379" s="1"/>
  <c r="C27" i="379" s="1" a="1"/>
  <c r="C27" i="379" s="1"/>
  <c r="P23" i="379" a="1"/>
  <c r="P23" i="379" s="1"/>
  <c r="C23" i="379" s="1" a="1"/>
  <c r="C23" i="379" s="1"/>
  <c r="D23" i="379" s="1" a="1"/>
  <c r="D23" i="379" s="1"/>
  <c r="P19" i="379" a="1"/>
  <c r="P19" i="379" s="1"/>
  <c r="C19" i="379" s="1" a="1"/>
  <c r="C19" i="379" s="1"/>
  <c r="D19" i="379" s="1" a="1"/>
  <c r="D19" i="379" s="1"/>
  <c r="X19" i="379" s="1" a="1"/>
  <c r="X19" i="379" s="1"/>
  <c r="N7" i="379" a="1"/>
  <c r="N7" i="379" s="1"/>
  <c r="L7" i="379" a="1"/>
  <c r="L7" i="379" s="1"/>
  <c r="I7" i="379"/>
  <c r="P26" i="379" a="1"/>
  <c r="P26" i="379" s="1"/>
  <c r="C26" i="379" s="1" a="1"/>
  <c r="C26" i="379" s="1"/>
  <c r="D26" i="379" s="1" a="1"/>
  <c r="D26" i="379" s="1"/>
  <c r="P22" i="379" a="1"/>
  <c r="P22" i="379" s="1"/>
  <c r="C22" i="379" s="1" a="1"/>
  <c r="C22" i="379" s="1"/>
  <c r="D22" i="379" s="1" a="1"/>
  <c r="D22" i="379" s="1"/>
  <c r="X22" i="379" s="1" a="1"/>
  <c r="X22" i="379" s="1"/>
  <c r="P17" i="379" a="1"/>
  <c r="P17" i="379" s="1"/>
  <c r="C17" i="379" s="1" a="1"/>
  <c r="C17" i="379" s="1"/>
  <c r="P7" i="379" a="1"/>
  <c r="P7" i="379" s="1"/>
  <c r="C7" i="379" s="1" a="1"/>
  <c r="C7" i="379" s="1"/>
  <c r="D7" i="379" s="1" a="1"/>
  <c r="D7" i="379" s="1"/>
  <c r="X7" i="379" s="1" a="1"/>
  <c r="X7" i="379" s="1"/>
  <c r="P28" i="379" a="1"/>
  <c r="P28" i="379" s="1"/>
  <c r="C28" i="379" s="1" a="1"/>
  <c r="C28" i="379" s="1"/>
  <c r="P25" i="379" a="1"/>
  <c r="P25" i="379" s="1"/>
  <c r="C25" i="379" s="1" a="1"/>
  <c r="C25" i="379" s="1"/>
  <c r="D25" i="379" s="1" a="1"/>
  <c r="D25" i="379" s="1"/>
  <c r="P21" i="379" a="1"/>
  <c r="P21" i="379" s="1"/>
  <c r="C21" i="379" s="1" a="1"/>
  <c r="C21" i="379" s="1"/>
  <c r="P18" i="379" a="1"/>
  <c r="P18" i="379" s="1"/>
  <c r="C18" i="379" s="1" a="1"/>
  <c r="C18" i="379" s="1"/>
  <c r="D18" i="379" s="1" a="1"/>
  <c r="D18" i="379" s="1"/>
  <c r="X18" i="379" s="1" a="1"/>
  <c r="X18" i="379" s="1"/>
  <c r="M8" i="379" a="1"/>
  <c r="M8" i="379" s="1"/>
  <c r="O9" i="379"/>
  <c r="Z9" i="379"/>
  <c r="M10" i="379" a="1"/>
  <c r="M10" i="379" s="1"/>
  <c r="C11" i="379" a="1"/>
  <c r="C11" i="379" s="1"/>
  <c r="O11" i="379"/>
  <c r="Z11" i="379"/>
  <c r="M12" i="379" a="1"/>
  <c r="M12" i="379" s="1"/>
  <c r="O13" i="379"/>
  <c r="Z13" i="379"/>
  <c r="J14" i="379"/>
  <c r="Z15" i="379"/>
  <c r="N15" i="379" a="1"/>
  <c r="N15" i="379" s="1"/>
  <c r="I15" i="379"/>
  <c r="P15" i="379" a="1"/>
  <c r="P15" i="379" s="1"/>
  <c r="C15" i="379" s="1" a="1"/>
  <c r="C15" i="379" s="1"/>
  <c r="D15" i="379" s="1" a="1"/>
  <c r="D15" i="379" s="1"/>
  <c r="O15" i="379"/>
  <c r="M15" i="379" a="1"/>
  <c r="M15" i="379" s="1"/>
  <c r="N16" i="379" a="1"/>
  <c r="N16" i="379" s="1"/>
  <c r="I16" i="379"/>
  <c r="P16" i="379" a="1"/>
  <c r="P16" i="379" s="1"/>
  <c r="C16" i="379" s="1" a="1"/>
  <c r="C16" i="379" s="1"/>
  <c r="M16" i="379" a="1"/>
  <c r="M16" i="379" s="1"/>
  <c r="J16" i="379"/>
  <c r="Z16" i="379"/>
  <c r="O16" i="379"/>
  <c r="S21" i="379" a="1"/>
  <c r="S21" i="379" s="1"/>
  <c r="P24" i="379" a="1"/>
  <c r="P24" i="379" s="1"/>
  <c r="C24" i="379" s="1" a="1"/>
  <c r="C24" i="379" s="1"/>
  <c r="P30" i="379" a="1"/>
  <c r="P30" i="379" s="1"/>
  <c r="C30" i="379" s="1" a="1"/>
  <c r="C30" i="379" s="1"/>
  <c r="Z30" i="379"/>
  <c r="O30" i="379"/>
  <c r="M30" i="379" a="1"/>
  <c r="M30" i="379" s="1"/>
  <c r="J30" i="379"/>
  <c r="N30" i="379" a="1"/>
  <c r="N30" i="379" s="1"/>
  <c r="I30" i="379"/>
  <c r="P32" i="379" a="1"/>
  <c r="P32" i="379" s="1"/>
  <c r="C32" i="379" s="1" a="1"/>
  <c r="C32" i="379" s="1"/>
  <c r="Z32" i="379"/>
  <c r="O32" i="379"/>
  <c r="M32" i="379" a="1"/>
  <c r="M32" i="379" s="1"/>
  <c r="J32" i="379"/>
  <c r="N32" i="379" a="1"/>
  <c r="N32" i="379" s="1"/>
  <c r="I32" i="379"/>
  <c r="P34" i="379" a="1"/>
  <c r="P34" i="379" s="1"/>
  <c r="C34" i="379" s="1" a="1"/>
  <c r="C34" i="379" s="1"/>
  <c r="Z34" i="379"/>
  <c r="O34" i="379"/>
  <c r="M34" i="379" a="1"/>
  <c r="M34" i="379" s="1"/>
  <c r="J34" i="379"/>
  <c r="N34" i="379" a="1"/>
  <c r="N34" i="379" s="1"/>
  <c r="I34" i="379"/>
  <c r="P36" i="379" a="1"/>
  <c r="P36" i="379" s="1"/>
  <c r="C36" i="379" s="1" a="1"/>
  <c r="C36" i="379" s="1"/>
  <c r="Z36" i="379"/>
  <c r="O36" i="379"/>
  <c r="M36" i="379" a="1"/>
  <c r="M36" i="379" s="1"/>
  <c r="J36" i="379"/>
  <c r="N36" i="379" a="1"/>
  <c r="N36" i="379" s="1"/>
  <c r="I36" i="379"/>
  <c r="N18" i="379" a="1"/>
  <c r="N18" i="379" s="1"/>
  <c r="I18" i="379"/>
  <c r="N17" i="379" a="1"/>
  <c r="N17" i="379" s="1"/>
  <c r="I17" i="379"/>
  <c r="I19" i="379"/>
  <c r="N19" i="379" a="1"/>
  <c r="N19" i="379" s="1"/>
  <c r="I20" i="379"/>
  <c r="N20" i="379" a="1"/>
  <c r="N20" i="379" s="1"/>
  <c r="I21" i="379"/>
  <c r="N21" i="379" a="1"/>
  <c r="N21" i="379" s="1"/>
  <c r="I22" i="379"/>
  <c r="N22" i="379" a="1"/>
  <c r="N22" i="379" s="1"/>
  <c r="I23" i="379"/>
  <c r="N23" i="379" a="1"/>
  <c r="N23" i="379" s="1"/>
  <c r="I24" i="379"/>
  <c r="N24" i="379" a="1"/>
  <c r="N24" i="379" s="1"/>
  <c r="I25" i="379"/>
  <c r="N25" i="379" a="1"/>
  <c r="N25" i="379" s="1"/>
  <c r="I26" i="379"/>
  <c r="N26" i="379" a="1"/>
  <c r="N26" i="379" s="1"/>
  <c r="I27" i="379"/>
  <c r="Z28" i="379"/>
  <c r="O28" i="379"/>
  <c r="M28" i="379" a="1"/>
  <c r="M28" i="379" s="1"/>
  <c r="Z27" i="379"/>
  <c r="P29" i="379" a="1"/>
  <c r="P29" i="379" s="1"/>
  <c r="C29" i="379" s="1" a="1"/>
  <c r="C29" i="379" s="1"/>
  <c r="Z29" i="379"/>
  <c r="O29" i="379"/>
  <c r="M29" i="379" a="1"/>
  <c r="M29" i="379" s="1"/>
  <c r="P31" i="379" a="1"/>
  <c r="P31" i="379" s="1"/>
  <c r="C31" i="379" s="1" a="1"/>
  <c r="C31" i="379" s="1"/>
  <c r="Z31" i="379"/>
  <c r="O31" i="379"/>
  <c r="M31" i="379" a="1"/>
  <c r="M31" i="379" s="1"/>
  <c r="P33" i="379" a="1"/>
  <c r="P33" i="379" s="1"/>
  <c r="C33" i="379" s="1" a="1"/>
  <c r="C33" i="379" s="1"/>
  <c r="Z33" i="379"/>
  <c r="O33" i="379"/>
  <c r="M33" i="379" a="1"/>
  <c r="M33" i="379" s="1"/>
  <c r="P35" i="379" a="1"/>
  <c r="P35" i="379" s="1"/>
  <c r="C35" i="379" s="1" a="1"/>
  <c r="C35" i="379" s="1"/>
  <c r="Z35" i="379"/>
  <c r="O35" i="379"/>
  <c r="M35" i="379" a="1"/>
  <c r="M35" i="379" s="1"/>
  <c r="O7" i="378"/>
  <c r="N14" i="378" a="1"/>
  <c r="N14" i="378" s="1"/>
  <c r="M15" i="378" a="1"/>
  <c r="M15" i="378" s="1"/>
  <c r="O17" i="378"/>
  <c r="N11" i="378" a="1"/>
  <c r="N11" i="378" s="1"/>
  <c r="L12" i="378" a="1"/>
  <c r="L12" i="378" s="1"/>
  <c r="J17" i="378"/>
  <c r="L11" i="378" a="1"/>
  <c r="L11" i="378" s="1"/>
  <c r="Z11" i="378"/>
  <c r="M14" i="378" a="1"/>
  <c r="M14" i="378" s="1"/>
  <c r="Z15" i="378"/>
  <c r="I12" i="378"/>
  <c r="N12" i="378" a="1"/>
  <c r="N12" i="378" s="1"/>
  <c r="M13" i="378" a="1"/>
  <c r="M13" i="378" s="1"/>
  <c r="S13" i="378" a="1"/>
  <c r="S13" i="378" s="1"/>
  <c r="I15" i="378"/>
  <c r="N15" i="378" a="1"/>
  <c r="N15" i="378" s="1"/>
  <c r="M16" i="378" a="1"/>
  <c r="M16" i="378" s="1"/>
  <c r="Z16" i="378"/>
  <c r="S11" i="378" a="1"/>
  <c r="S11" i="378" s="1"/>
  <c r="J12" i="378"/>
  <c r="I13" i="378"/>
  <c r="N13" i="378" a="1"/>
  <c r="N13" i="378" s="1"/>
  <c r="Z13" i="378"/>
  <c r="J15" i="378"/>
  <c r="I16" i="378"/>
  <c r="N16" i="378" a="1"/>
  <c r="N16" i="378" s="1"/>
  <c r="M17" i="378" a="1"/>
  <c r="M17" i="378" s="1"/>
  <c r="J13" i="378"/>
  <c r="J16" i="378"/>
  <c r="P31" i="378" a="1"/>
  <c r="P31" i="378" s="1"/>
  <c r="C31" i="378" s="1" a="1"/>
  <c r="C31" i="378" s="1"/>
  <c r="N7" i="378" a="1"/>
  <c r="N7" i="378" s="1"/>
  <c r="L7" i="378" a="1"/>
  <c r="L7" i="378" s="1"/>
  <c r="I7" i="378"/>
  <c r="P20" i="378" a="1"/>
  <c r="P20" i="378" s="1"/>
  <c r="C20" i="378" s="1" a="1"/>
  <c r="C20" i="378" s="1"/>
  <c r="P18" i="378" a="1"/>
  <c r="P18" i="378" s="1"/>
  <c r="C18" i="378" s="1" a="1"/>
  <c r="C18" i="378" s="1"/>
  <c r="P16" i="378" a="1"/>
  <c r="P16" i="378" s="1"/>
  <c r="C16" i="378" s="1" a="1"/>
  <c r="C16" i="378" s="1"/>
  <c r="P14" i="378" a="1"/>
  <c r="P14" i="378" s="1"/>
  <c r="C14" i="378" s="1" a="1"/>
  <c r="C14" i="378" s="1"/>
  <c r="P12" i="378" a="1"/>
  <c r="P12" i="378" s="1"/>
  <c r="C12" i="378" s="1" a="1"/>
  <c r="C12" i="378" s="1"/>
  <c r="P7" i="378" a="1"/>
  <c r="P7" i="378" s="1"/>
  <c r="C7" i="378" s="1" a="1"/>
  <c r="C7" i="378" s="1"/>
  <c r="D7" i="378" s="1" a="1"/>
  <c r="D7" i="378" s="1"/>
  <c r="P30" i="378" a="1"/>
  <c r="P30" i="378" s="1"/>
  <c r="C30" i="378" s="1" a="1"/>
  <c r="C30" i="378" s="1"/>
  <c r="P27" i="378" a="1"/>
  <c r="P27" i="378" s="1"/>
  <c r="C27" i="378" s="1" a="1"/>
  <c r="C27" i="378" s="1"/>
  <c r="P26" i="378" a="1"/>
  <c r="P26" i="378" s="1"/>
  <c r="C26" i="378" s="1" a="1"/>
  <c r="C26" i="378" s="1"/>
  <c r="P25" i="378" a="1"/>
  <c r="P25" i="378" s="1"/>
  <c r="C25" i="378" s="1" a="1"/>
  <c r="C25" i="378" s="1"/>
  <c r="P24" i="378" a="1"/>
  <c r="P24" i="378" s="1"/>
  <c r="C24" i="378" s="1" a="1"/>
  <c r="C24" i="378" s="1"/>
  <c r="P23" i="378" a="1"/>
  <c r="P23" i="378" s="1"/>
  <c r="C23" i="378" s="1" a="1"/>
  <c r="C23" i="378" s="1"/>
  <c r="P22" i="378" a="1"/>
  <c r="P22" i="378" s="1"/>
  <c r="C22" i="378" s="1" a="1"/>
  <c r="C22" i="378" s="1"/>
  <c r="M8" i="378" a="1"/>
  <c r="M8" i="378" s="1"/>
  <c r="M10" i="378" a="1"/>
  <c r="M10" i="378" s="1"/>
  <c r="P13" i="378" a="1"/>
  <c r="P13" i="378" s="1"/>
  <c r="C13" i="378" s="1" a="1"/>
  <c r="C13" i="378" s="1"/>
  <c r="P15" i="378" a="1"/>
  <c r="P15" i="378" s="1"/>
  <c r="C15" i="378" s="1" a="1"/>
  <c r="C15" i="378" s="1"/>
  <c r="P17" i="378" a="1"/>
  <c r="P17" i="378" s="1"/>
  <c r="C17" i="378" s="1" a="1"/>
  <c r="C17" i="378" s="1"/>
  <c r="P19" i="378" a="1"/>
  <c r="P19" i="378" s="1"/>
  <c r="C19" i="378" s="1" a="1"/>
  <c r="C19" i="378" s="1"/>
  <c r="P21" i="378" a="1"/>
  <c r="P21" i="378" s="1"/>
  <c r="C21" i="378" s="1" a="1"/>
  <c r="C21" i="378" s="1"/>
  <c r="S22" i="378" a="1"/>
  <c r="S22" i="378" s="1"/>
  <c r="S24" i="378" a="1"/>
  <c r="S24" i="378" s="1"/>
  <c r="N8" i="378" a="1"/>
  <c r="N8" i="378" s="1"/>
  <c r="L8" i="378" a="1"/>
  <c r="L8" i="378" s="1"/>
  <c r="I8" i="378"/>
  <c r="P8" i="378" a="1"/>
  <c r="P8" i="378" s="1"/>
  <c r="C8" i="378" s="1" a="1"/>
  <c r="C8" i="378" s="1"/>
  <c r="N10" i="378" a="1"/>
  <c r="N10" i="378" s="1"/>
  <c r="L10" i="378" a="1"/>
  <c r="L10" i="378" s="1"/>
  <c r="I10" i="378"/>
  <c r="Z10" i="378"/>
  <c r="P10" i="378" a="1"/>
  <c r="P10" i="378" s="1"/>
  <c r="C10" i="378" s="1" a="1"/>
  <c r="C10" i="378" s="1"/>
  <c r="S36" i="378" a="1"/>
  <c r="S36" i="378" s="1"/>
  <c r="S35" i="378" a="1"/>
  <c r="S35" i="378" s="1"/>
  <c r="S34" i="378" a="1"/>
  <c r="S34" i="378" s="1"/>
  <c r="S31" i="378" a="1"/>
  <c r="S31" i="378" s="1"/>
  <c r="S27" i="378" a="1"/>
  <c r="S27" i="378" s="1"/>
  <c r="S32" i="378" a="1"/>
  <c r="S32" i="378" s="1"/>
  <c r="S28" i="378" a="1"/>
  <c r="S28" i="378" s="1"/>
  <c r="S30" i="378" a="1"/>
  <c r="S30" i="378" s="1"/>
  <c r="S33" i="378" a="1"/>
  <c r="S33" i="378" s="1"/>
  <c r="S20" i="378" a="1"/>
  <c r="S20" i="378" s="1"/>
  <c r="S18" i="378" a="1"/>
  <c r="S18" i="378" s="1"/>
  <c r="S16" i="378" a="1"/>
  <c r="S16" i="378" s="1"/>
  <c r="S14" i="378" a="1"/>
  <c r="S14" i="378" s="1"/>
  <c r="S12" i="378" a="1"/>
  <c r="S12" i="378" s="1"/>
  <c r="S10" i="378" a="1"/>
  <c r="S10" i="378" s="1"/>
  <c r="S9" i="378" a="1"/>
  <c r="S9" i="378" s="1"/>
  <c r="S8" i="378" a="1"/>
  <c r="S8" i="378" s="1"/>
  <c r="S7" i="378" a="1"/>
  <c r="S7" i="378" s="1"/>
  <c r="M7" i="378" a="1"/>
  <c r="M7" i="378" s="1"/>
  <c r="J8" i="378"/>
  <c r="N9" i="378" a="1"/>
  <c r="N9" i="378" s="1"/>
  <c r="L9" i="378" a="1"/>
  <c r="L9" i="378" s="1"/>
  <c r="I9" i="378"/>
  <c r="P9" i="378" a="1"/>
  <c r="P9" i="378" s="1"/>
  <c r="C9" i="378" s="1" a="1"/>
  <c r="C9" i="378" s="1"/>
  <c r="D9" i="378" s="1" a="1"/>
  <c r="D9" i="378" s="1"/>
  <c r="W9" i="378" s="1" a="1"/>
  <c r="W9" i="378" s="1"/>
  <c r="J10" i="378"/>
  <c r="P11" i="378" a="1"/>
  <c r="P11" i="378" s="1"/>
  <c r="C11" i="378" s="1" a="1"/>
  <c r="C11" i="378" s="1"/>
  <c r="Z32" i="378"/>
  <c r="O32" i="378"/>
  <c r="M32" i="378" a="1"/>
  <c r="M32" i="378" s="1"/>
  <c r="P32" i="378" a="1"/>
  <c r="P32" i="378" s="1"/>
  <c r="C32" i="378" s="1" a="1"/>
  <c r="C32" i="378" s="1"/>
  <c r="I32" i="378"/>
  <c r="J32" i="378"/>
  <c r="N32" i="378" a="1"/>
  <c r="N32" i="378" s="1"/>
  <c r="J7" i="378"/>
  <c r="O8" i="378"/>
  <c r="Z8" i="378"/>
  <c r="M9" i="378" a="1"/>
  <c r="M9" i="378" s="1"/>
  <c r="O10" i="378"/>
  <c r="S15" i="378" a="1"/>
  <c r="S15" i="378" s="1"/>
  <c r="S17" i="378" a="1"/>
  <c r="S17" i="378" s="1"/>
  <c r="S19" i="378" a="1"/>
  <c r="S19" i="378" s="1"/>
  <c r="S21" i="378" a="1"/>
  <c r="S21" i="378" s="1"/>
  <c r="S23" i="378" a="1"/>
  <c r="S23" i="378" s="1"/>
  <c r="S25" i="378" a="1"/>
  <c r="S25" i="378" s="1"/>
  <c r="S29" i="378" a="1"/>
  <c r="S29" i="378" s="1"/>
  <c r="Z33" i="378"/>
  <c r="O33" i="378"/>
  <c r="M33" i="378" a="1"/>
  <c r="M33" i="378" s="1"/>
  <c r="J33" i="378"/>
  <c r="P33" i="378" a="1"/>
  <c r="P33" i="378" s="1"/>
  <c r="C33" i="378" s="1" a="1"/>
  <c r="C33" i="378" s="1"/>
  <c r="D33" i="378" s="1" a="1"/>
  <c r="D33" i="378" s="1"/>
  <c r="W33" i="378" s="1" a="1"/>
  <c r="W33" i="378" s="1"/>
  <c r="I33" i="378"/>
  <c r="P34" i="378" a="1"/>
  <c r="P34" i="378" s="1"/>
  <c r="C34" i="378" s="1" a="1"/>
  <c r="C34" i="378" s="1"/>
  <c r="Z34" i="378"/>
  <c r="O34" i="378"/>
  <c r="M34" i="378" a="1"/>
  <c r="M34" i="378" s="1"/>
  <c r="J34" i="378"/>
  <c r="N34" i="378" a="1"/>
  <c r="N34" i="378" s="1"/>
  <c r="I34" i="378"/>
  <c r="P36" i="378" a="1"/>
  <c r="P36" i="378" s="1"/>
  <c r="C36" i="378" s="1" a="1"/>
  <c r="C36" i="378" s="1"/>
  <c r="Z36" i="378"/>
  <c r="O36" i="378"/>
  <c r="M36" i="378" a="1"/>
  <c r="M36" i="378" s="1"/>
  <c r="J36" i="378"/>
  <c r="N36" i="378" a="1"/>
  <c r="N36" i="378" s="1"/>
  <c r="I36" i="378"/>
  <c r="Z28" i="378"/>
  <c r="O28" i="378"/>
  <c r="M28" i="378" a="1"/>
  <c r="M28" i="378" s="1"/>
  <c r="P28" i="378" a="1"/>
  <c r="P28" i="378" s="1"/>
  <c r="C28" i="378" s="1" a="1"/>
  <c r="C28" i="378" s="1"/>
  <c r="I28" i="378"/>
  <c r="Z29" i="378"/>
  <c r="O29" i="378"/>
  <c r="M29" i="378" a="1"/>
  <c r="M29" i="378" s="1"/>
  <c r="J29" i="378"/>
  <c r="P29" i="378" a="1"/>
  <c r="P29" i="378" s="1"/>
  <c r="C29" i="378" s="1" a="1"/>
  <c r="C29" i="378" s="1"/>
  <c r="I29" i="378"/>
  <c r="N33" i="378" a="1"/>
  <c r="N33" i="378" s="1"/>
  <c r="Z27" i="378"/>
  <c r="Z31" i="378"/>
  <c r="O31" i="378"/>
  <c r="M31" i="378" a="1"/>
  <c r="M31" i="378" s="1"/>
  <c r="Z30" i="378"/>
  <c r="O30" i="378"/>
  <c r="M30" i="378" a="1"/>
  <c r="M30" i="378" s="1"/>
  <c r="P35" i="378" a="1"/>
  <c r="P35" i="378" s="1"/>
  <c r="C35" i="378" s="1" a="1"/>
  <c r="C35" i="378" s="1"/>
  <c r="Z35" i="378"/>
  <c r="O35" i="378"/>
  <c r="M35" i="378" a="1"/>
  <c r="M35" i="378" s="1"/>
  <c r="N14" i="376" a="1"/>
  <c r="N14" i="376" s="1"/>
  <c r="I13" i="376"/>
  <c r="J13" i="376"/>
  <c r="I16" i="376"/>
  <c r="P22" i="376" a="1"/>
  <c r="P22" i="376" s="1"/>
  <c r="C22" i="376" s="1" a="1"/>
  <c r="C22" i="376" s="1"/>
  <c r="L7" i="376" a="1"/>
  <c r="L7" i="376" s="1"/>
  <c r="S36" i="376" a="1"/>
  <c r="S36" i="376" s="1"/>
  <c r="S35" i="376" a="1"/>
  <c r="S35" i="376" s="1"/>
  <c r="S34" i="376" a="1"/>
  <c r="S34" i="376" s="1"/>
  <c r="S33" i="376" a="1"/>
  <c r="S33" i="376" s="1"/>
  <c r="S32" i="376" a="1"/>
  <c r="S32" i="376" s="1"/>
  <c r="S31" i="376" a="1"/>
  <c r="S31" i="376" s="1"/>
  <c r="S30" i="376" a="1"/>
  <c r="S30" i="376" s="1"/>
  <c r="S27" i="376" a="1"/>
  <c r="S27" i="376" s="1"/>
  <c r="S24" i="376" a="1"/>
  <c r="S24" i="376" s="1"/>
  <c r="S25" i="376" a="1"/>
  <c r="S25" i="376" s="1"/>
  <c r="S22" i="376" a="1"/>
  <c r="S22" i="376" s="1"/>
  <c r="S17" i="376" a="1"/>
  <c r="S17" i="376" s="1"/>
  <c r="S13" i="376" a="1"/>
  <c r="S13" i="376" s="1"/>
  <c r="S9" i="376" a="1"/>
  <c r="S9" i="376" s="1"/>
  <c r="S8" i="376" a="1"/>
  <c r="S8" i="376" s="1"/>
  <c r="S7" i="376" a="1"/>
  <c r="S7" i="376" s="1"/>
  <c r="S21" i="376" a="1"/>
  <c r="S21" i="376" s="1"/>
  <c r="S18" i="376" a="1"/>
  <c r="S18" i="376" s="1"/>
  <c r="S14" i="376" a="1"/>
  <c r="S14" i="376" s="1"/>
  <c r="S10" i="376" a="1"/>
  <c r="S10" i="376" s="1"/>
  <c r="S29" i="376" a="1"/>
  <c r="S29" i="376" s="1"/>
  <c r="S28" i="376" a="1"/>
  <c r="S28" i="376" s="1"/>
  <c r="S26" i="376" a="1"/>
  <c r="S26" i="376" s="1"/>
  <c r="S20" i="376" a="1"/>
  <c r="S20" i="376" s="1"/>
  <c r="S19" i="376" a="1"/>
  <c r="S19" i="376" s="1"/>
  <c r="S15" i="376" a="1"/>
  <c r="S15" i="376" s="1"/>
  <c r="S11" i="376" a="1"/>
  <c r="S11" i="376" s="1"/>
  <c r="P9" i="376" a="1"/>
  <c r="P9" i="376" s="1"/>
  <c r="Z9" i="376"/>
  <c r="O9" i="376"/>
  <c r="M9" i="376" a="1"/>
  <c r="M9" i="376" s="1"/>
  <c r="C9" i="376" a="1"/>
  <c r="C9" i="376" s="1"/>
  <c r="D9" i="376" s="1" a="1"/>
  <c r="D9" i="376" s="1"/>
  <c r="W9" i="376" s="1" a="1"/>
  <c r="W9" i="376" s="1"/>
  <c r="Z10" i="376"/>
  <c r="O10" i="376"/>
  <c r="M10" i="376" a="1"/>
  <c r="M10" i="376" s="1"/>
  <c r="P10" i="376" a="1"/>
  <c r="P10" i="376" s="1"/>
  <c r="C10" i="376" s="1" a="1"/>
  <c r="C10" i="376" s="1"/>
  <c r="D10" i="376" s="1" a="1"/>
  <c r="D10" i="376" s="1"/>
  <c r="I10" i="376"/>
  <c r="L10" i="376" a="1"/>
  <c r="L10" i="376" s="1"/>
  <c r="Z26" i="376"/>
  <c r="O26" i="376"/>
  <c r="M26" i="376" a="1"/>
  <c r="M26" i="376" s="1"/>
  <c r="J26" i="376"/>
  <c r="P26" i="376" a="1"/>
  <c r="P26" i="376" s="1"/>
  <c r="C26" i="376" s="1" a="1"/>
  <c r="C26" i="376" s="1"/>
  <c r="I26" i="376"/>
  <c r="N26" i="376" a="1"/>
  <c r="N26" i="376" s="1"/>
  <c r="I7" i="376"/>
  <c r="P7" i="376" a="1"/>
  <c r="P7" i="376" s="1"/>
  <c r="C7" i="376" s="1" a="1"/>
  <c r="C7" i="376" s="1"/>
  <c r="D7" i="376" s="1" a="1"/>
  <c r="D7" i="376" s="1"/>
  <c r="Y7" i="376" s="1" a="1"/>
  <c r="Y7" i="376" s="1"/>
  <c r="L8" i="376" a="1"/>
  <c r="L8" i="376" s="1"/>
  <c r="I9" i="376"/>
  <c r="N9" i="376" a="1"/>
  <c r="N9" i="376" s="1"/>
  <c r="Z11" i="376"/>
  <c r="O11" i="376"/>
  <c r="M11" i="376" a="1"/>
  <c r="M11" i="376" s="1"/>
  <c r="J11" i="376"/>
  <c r="P11" i="376" a="1"/>
  <c r="P11" i="376" s="1"/>
  <c r="C11" i="376" s="1" a="1"/>
  <c r="C11" i="376" s="1"/>
  <c r="I11" i="376"/>
  <c r="Z15" i="376"/>
  <c r="O15" i="376"/>
  <c r="M15" i="376" a="1"/>
  <c r="M15" i="376" s="1"/>
  <c r="J15" i="376"/>
  <c r="P15" i="376" a="1"/>
  <c r="P15" i="376" s="1"/>
  <c r="C15" i="376" s="1" a="1"/>
  <c r="C15" i="376" s="1"/>
  <c r="I15" i="376"/>
  <c r="Z19" i="376"/>
  <c r="O19" i="376"/>
  <c r="M19" i="376" a="1"/>
  <c r="M19" i="376" s="1"/>
  <c r="J19" i="376"/>
  <c r="P19" i="376" a="1"/>
  <c r="P19" i="376" s="1"/>
  <c r="C19" i="376" s="1" a="1"/>
  <c r="C19" i="376" s="1"/>
  <c r="I19" i="376"/>
  <c r="S23" i="376" a="1"/>
  <c r="S23" i="376" s="1"/>
  <c r="J7" i="376"/>
  <c r="P8" i="376" a="1"/>
  <c r="P8" i="376" s="1"/>
  <c r="Z8" i="376"/>
  <c r="O8" i="376"/>
  <c r="M8" i="376" a="1"/>
  <c r="M8" i="376" s="1"/>
  <c r="C8" i="376" a="1"/>
  <c r="C8" i="376" s="1"/>
  <c r="J9" i="376"/>
  <c r="N10" i="376" a="1"/>
  <c r="N10" i="376" s="1"/>
  <c r="P13" i="376" a="1"/>
  <c r="P13" i="376" s="1"/>
  <c r="C13" i="376" s="1" a="1"/>
  <c r="C13" i="376" s="1"/>
  <c r="P17" i="376" a="1"/>
  <c r="P17" i="376" s="1"/>
  <c r="C17" i="376" s="1" a="1"/>
  <c r="C17" i="376" s="1"/>
  <c r="P32" i="376" a="1"/>
  <c r="P32" i="376" s="1"/>
  <c r="C32" i="376" s="1" a="1"/>
  <c r="C32" i="376" s="1"/>
  <c r="D32" i="376" s="1" a="1"/>
  <c r="D32" i="376" s="1"/>
  <c r="Y32" i="376" s="1" a="1"/>
  <c r="Y32" i="376" s="1"/>
  <c r="Z32" i="376"/>
  <c r="O32" i="376"/>
  <c r="M32" i="376" a="1"/>
  <c r="M32" i="376" s="1"/>
  <c r="J32" i="376"/>
  <c r="N32" i="376" a="1"/>
  <c r="N32" i="376" s="1"/>
  <c r="I32" i="376"/>
  <c r="P29" i="376" a="1"/>
  <c r="P29" i="376" s="1"/>
  <c r="C29" i="376" s="1" a="1"/>
  <c r="C29" i="376" s="1"/>
  <c r="P27" i="376" a="1"/>
  <c r="P27" i="376" s="1"/>
  <c r="C27" i="376" s="1" a="1"/>
  <c r="C27" i="376" s="1"/>
  <c r="P21" i="376" a="1"/>
  <c r="P21" i="376" s="1"/>
  <c r="C21" i="376" s="1" a="1"/>
  <c r="C21" i="376" s="1"/>
  <c r="P24" i="376" a="1"/>
  <c r="P24" i="376" s="1"/>
  <c r="C24" i="376" s="1" a="1"/>
  <c r="C24" i="376" s="1"/>
  <c r="P23" i="376" a="1"/>
  <c r="P23" i="376" s="1"/>
  <c r="C23" i="376" s="1" a="1"/>
  <c r="C23" i="376" s="1"/>
  <c r="P20" i="376" a="1"/>
  <c r="P20" i="376" s="1"/>
  <c r="C20" i="376" s="1" a="1"/>
  <c r="C20" i="376" s="1"/>
  <c r="Z7" i="376"/>
  <c r="O7" i="376"/>
  <c r="M7" i="376" a="1"/>
  <c r="M7" i="376" s="1"/>
  <c r="P16" i="376" a="1"/>
  <c r="P16" i="376" s="1"/>
  <c r="C16" i="376" s="1" a="1"/>
  <c r="C16" i="376" s="1"/>
  <c r="P12" i="376" a="1"/>
  <c r="P12" i="376" s="1"/>
  <c r="C12" i="376" s="1" a="1"/>
  <c r="C12" i="376" s="1"/>
  <c r="D12" i="376" s="1" a="1"/>
  <c r="D12" i="376" s="1"/>
  <c r="L9" i="376" a="1"/>
  <c r="L9" i="376" s="1"/>
  <c r="J10" i="376"/>
  <c r="S12" i="376" a="1"/>
  <c r="S12" i="376" s="1"/>
  <c r="S16" i="376" a="1"/>
  <c r="S16" i="376" s="1"/>
  <c r="Z14" i="376"/>
  <c r="O14" i="376"/>
  <c r="M14" i="376" a="1"/>
  <c r="M14" i="376" s="1"/>
  <c r="Z18" i="376"/>
  <c r="O18" i="376"/>
  <c r="M18" i="376" a="1"/>
  <c r="M18" i="376" s="1"/>
  <c r="P30" i="376" a="1"/>
  <c r="P30" i="376" s="1"/>
  <c r="C30" i="376" s="1" a="1"/>
  <c r="C30" i="376" s="1"/>
  <c r="Z30" i="376"/>
  <c r="O30" i="376"/>
  <c r="M30" i="376" a="1"/>
  <c r="M30" i="376" s="1"/>
  <c r="J30" i="376"/>
  <c r="I30" i="376"/>
  <c r="N30" i="376" a="1"/>
  <c r="N30" i="376" s="1"/>
  <c r="Z13" i="376"/>
  <c r="O13" i="376"/>
  <c r="M13" i="376" a="1"/>
  <c r="M13" i="376" s="1"/>
  <c r="Z17" i="376"/>
  <c r="O17" i="376"/>
  <c r="M17" i="376" a="1"/>
  <c r="M17" i="376" s="1"/>
  <c r="Z12" i="376"/>
  <c r="O12" i="376"/>
  <c r="M12" i="376" a="1"/>
  <c r="M12" i="376" s="1"/>
  <c r="I14" i="376"/>
  <c r="P14" i="376" a="1"/>
  <c r="P14" i="376" s="1"/>
  <c r="C14" i="376" s="1" a="1"/>
  <c r="C14" i="376" s="1"/>
  <c r="Z16" i="376"/>
  <c r="O16" i="376"/>
  <c r="M16" i="376" a="1"/>
  <c r="M16" i="376" s="1"/>
  <c r="I18" i="376"/>
  <c r="P18" i="376" a="1"/>
  <c r="P18" i="376" s="1"/>
  <c r="C18" i="376" s="1" a="1"/>
  <c r="C18" i="376" s="1"/>
  <c r="Z25" i="376"/>
  <c r="O25" i="376"/>
  <c r="M25" i="376" a="1"/>
  <c r="M25" i="376" s="1"/>
  <c r="P25" i="376" a="1"/>
  <c r="P25" i="376" s="1"/>
  <c r="C25" i="376" s="1" a="1"/>
  <c r="C25" i="376" s="1"/>
  <c r="I25" i="376"/>
  <c r="Z22" i="376"/>
  <c r="Z24" i="376"/>
  <c r="O24" i="376"/>
  <c r="M24" i="376" a="1"/>
  <c r="M24" i="376" s="1"/>
  <c r="P34" i="376" a="1"/>
  <c r="P34" i="376" s="1"/>
  <c r="C34" i="376" s="1" a="1"/>
  <c r="C34" i="376" s="1"/>
  <c r="Z34" i="376"/>
  <c r="O34" i="376"/>
  <c r="M34" i="376" a="1"/>
  <c r="M34" i="376" s="1"/>
  <c r="J34" i="376"/>
  <c r="M20" i="376" a="1"/>
  <c r="M20" i="376" s="1"/>
  <c r="O20" i="376"/>
  <c r="M21" i="376" a="1"/>
  <c r="M21" i="376" s="1"/>
  <c r="O21" i="376"/>
  <c r="M22" i="376" a="1"/>
  <c r="M22" i="376" s="1"/>
  <c r="O22" i="376"/>
  <c r="Z23" i="376"/>
  <c r="O23" i="376"/>
  <c r="M23" i="376" a="1"/>
  <c r="M23" i="376" s="1"/>
  <c r="Z27" i="376"/>
  <c r="O27" i="376"/>
  <c r="M27" i="376" a="1"/>
  <c r="M27" i="376" s="1"/>
  <c r="Z28" i="376"/>
  <c r="O28" i="376"/>
  <c r="M28" i="376" a="1"/>
  <c r="M28" i="376" s="1"/>
  <c r="P28" i="376" a="1"/>
  <c r="P28" i="376" s="1"/>
  <c r="C28" i="376" s="1" a="1"/>
  <c r="C28" i="376" s="1"/>
  <c r="I28" i="376"/>
  <c r="Z29" i="376"/>
  <c r="O29" i="376"/>
  <c r="M29" i="376" a="1"/>
  <c r="M29" i="376" s="1"/>
  <c r="J29" i="376"/>
  <c r="P36" i="376" a="1"/>
  <c r="P36" i="376" s="1"/>
  <c r="C36" i="376" s="1" a="1"/>
  <c r="C36" i="376" s="1"/>
  <c r="Z36" i="376"/>
  <c r="O36" i="376"/>
  <c r="M36" i="376" a="1"/>
  <c r="M36" i="376" s="1"/>
  <c r="J36" i="376"/>
  <c r="P31" i="376" a="1"/>
  <c r="P31" i="376" s="1"/>
  <c r="C31" i="376" s="1" a="1"/>
  <c r="C31" i="376" s="1"/>
  <c r="Z31" i="376"/>
  <c r="O31" i="376"/>
  <c r="M31" i="376" a="1"/>
  <c r="M31" i="376" s="1"/>
  <c r="P33" i="376" a="1"/>
  <c r="P33" i="376" s="1"/>
  <c r="C33" i="376" s="1" a="1"/>
  <c r="C33" i="376" s="1"/>
  <c r="Z33" i="376"/>
  <c r="O33" i="376"/>
  <c r="M33" i="376" a="1"/>
  <c r="M33" i="376" s="1"/>
  <c r="P35" i="376" a="1"/>
  <c r="P35" i="376" s="1"/>
  <c r="C35" i="376" s="1" a="1"/>
  <c r="C35" i="376" s="1"/>
  <c r="Z35" i="376"/>
  <c r="O35" i="376"/>
  <c r="M35" i="376" a="1"/>
  <c r="M35" i="376" s="1"/>
  <c r="I9" i="375"/>
  <c r="N9" i="375" a="1"/>
  <c r="N9" i="375" s="1"/>
  <c r="J12" i="375"/>
  <c r="I13" i="375"/>
  <c r="N13" i="375" a="1"/>
  <c r="N13" i="375" s="1"/>
  <c r="M14" i="375" a="1"/>
  <c r="M14" i="375" s="1"/>
  <c r="Z14" i="375"/>
  <c r="L14" i="375" a="1"/>
  <c r="L14" i="375" s="1"/>
  <c r="J13" i="375"/>
  <c r="I14" i="375"/>
  <c r="N14" i="375" a="1"/>
  <c r="N14" i="375" s="1"/>
  <c r="J14" i="375"/>
  <c r="L9" i="375" a="1"/>
  <c r="L9" i="375" s="1"/>
  <c r="M10" i="375" a="1"/>
  <c r="M10" i="375" s="1"/>
  <c r="Z10" i="375"/>
  <c r="I10" i="375"/>
  <c r="N10" i="375" a="1"/>
  <c r="N10" i="375" s="1"/>
  <c r="L10" i="375" a="1"/>
  <c r="L10" i="375" s="1"/>
  <c r="J10" i="375"/>
  <c r="S36" i="375" a="1"/>
  <c r="S36" i="375" s="1"/>
  <c r="S35" i="375" a="1"/>
  <c r="S35" i="375" s="1"/>
  <c r="S34" i="375" a="1"/>
  <c r="S34" i="375" s="1"/>
  <c r="S33" i="375" a="1"/>
  <c r="S33" i="375" s="1"/>
  <c r="S32" i="375" a="1"/>
  <c r="S32" i="375" s="1"/>
  <c r="S31" i="375" a="1"/>
  <c r="S31" i="375" s="1"/>
  <c r="S30" i="375" a="1"/>
  <c r="S30" i="375" s="1"/>
  <c r="S28" i="375" a="1"/>
  <c r="S28" i="375" s="1"/>
  <c r="S26" i="375" a="1"/>
  <c r="S26" i="375" s="1"/>
  <c r="S24" i="375" a="1"/>
  <c r="S24" i="375" s="1"/>
  <c r="S29" i="375" a="1"/>
  <c r="S29" i="375" s="1"/>
  <c r="S27" i="375" a="1"/>
  <c r="S27" i="375" s="1"/>
  <c r="S25" i="375" a="1"/>
  <c r="S25" i="375" s="1"/>
  <c r="S23" i="375" a="1"/>
  <c r="S23" i="375" s="1"/>
  <c r="S22" i="375" a="1"/>
  <c r="S22" i="375" s="1"/>
  <c r="S21" i="375" a="1"/>
  <c r="S21" i="375" s="1"/>
  <c r="S20" i="375" a="1"/>
  <c r="S20" i="375" s="1"/>
  <c r="S19" i="375" a="1"/>
  <c r="S19" i="375" s="1"/>
  <c r="S17" i="375" a="1"/>
  <c r="S17" i="375" s="1"/>
  <c r="S16" i="375" a="1"/>
  <c r="S16" i="375" s="1"/>
  <c r="S15" i="375" a="1"/>
  <c r="S15" i="375" s="1"/>
  <c r="S14" i="375" a="1"/>
  <c r="S14" i="375" s="1"/>
  <c r="S13" i="375" a="1"/>
  <c r="S13" i="375" s="1"/>
  <c r="S12" i="375" a="1"/>
  <c r="S12" i="375" s="1"/>
  <c r="S11" i="375" a="1"/>
  <c r="S11" i="375" s="1"/>
  <c r="S18" i="375" a="1"/>
  <c r="S18" i="375" s="1"/>
  <c r="P36" i="375" a="1"/>
  <c r="P36" i="375" s="1"/>
  <c r="C36" i="375" s="1" a="1"/>
  <c r="C36" i="375" s="1"/>
  <c r="P35" i="375" a="1"/>
  <c r="P35" i="375" s="1"/>
  <c r="C35" i="375" s="1" a="1"/>
  <c r="C35" i="375" s="1"/>
  <c r="P34" i="375" a="1"/>
  <c r="P34" i="375" s="1"/>
  <c r="C34" i="375" s="1" a="1"/>
  <c r="C34" i="375" s="1"/>
  <c r="P33" i="375" a="1"/>
  <c r="P33" i="375" s="1"/>
  <c r="C33" i="375" s="1" a="1"/>
  <c r="C33" i="375" s="1"/>
  <c r="P32" i="375" a="1"/>
  <c r="P32" i="375" s="1"/>
  <c r="C32" i="375" s="1" a="1"/>
  <c r="C32" i="375" s="1"/>
  <c r="P31" i="375" a="1"/>
  <c r="P31" i="375" s="1"/>
  <c r="C31" i="375" s="1" a="1"/>
  <c r="C31" i="375" s="1"/>
  <c r="P30" i="375" a="1"/>
  <c r="P30" i="375" s="1"/>
  <c r="C30" i="375" s="1" a="1"/>
  <c r="C30" i="375" s="1"/>
  <c r="P28" i="375" a="1"/>
  <c r="P28" i="375" s="1"/>
  <c r="C28" i="375" s="1" a="1"/>
  <c r="C28" i="375" s="1"/>
  <c r="P26" i="375" a="1"/>
  <c r="P26" i="375" s="1"/>
  <c r="C26" i="375" s="1" a="1"/>
  <c r="C26" i="375" s="1"/>
  <c r="P24" i="375" a="1"/>
  <c r="P24" i="375" s="1"/>
  <c r="C24" i="375" s="1" a="1"/>
  <c r="C24" i="375" s="1"/>
  <c r="P29" i="375" a="1"/>
  <c r="P29" i="375" s="1"/>
  <c r="C29" i="375" s="1" a="1"/>
  <c r="C29" i="375" s="1"/>
  <c r="P27" i="375" a="1"/>
  <c r="P27" i="375" s="1"/>
  <c r="C27" i="375" s="1" a="1"/>
  <c r="C27" i="375" s="1"/>
  <c r="P25" i="375" a="1"/>
  <c r="P25" i="375" s="1"/>
  <c r="C25" i="375" s="1" a="1"/>
  <c r="C25" i="375" s="1"/>
  <c r="P23" i="375" a="1"/>
  <c r="P23" i="375" s="1"/>
  <c r="C23" i="375" s="1" a="1"/>
  <c r="C23" i="375" s="1"/>
  <c r="P22" i="375" a="1"/>
  <c r="P22" i="375" s="1"/>
  <c r="C22" i="375" s="1" a="1"/>
  <c r="C22" i="375" s="1"/>
  <c r="P21" i="375" a="1"/>
  <c r="P21" i="375" s="1"/>
  <c r="C21" i="375" s="1" a="1"/>
  <c r="C21" i="375" s="1"/>
  <c r="P20" i="375" a="1"/>
  <c r="P20" i="375" s="1"/>
  <c r="C20" i="375" s="1" a="1"/>
  <c r="C20" i="375" s="1"/>
  <c r="P19" i="375" a="1"/>
  <c r="P19" i="375" s="1"/>
  <c r="C19" i="375" s="1" a="1"/>
  <c r="C19" i="375" s="1"/>
  <c r="P17" i="375" a="1"/>
  <c r="P17" i="375" s="1"/>
  <c r="C17" i="375" s="1" a="1"/>
  <c r="C17" i="375" s="1"/>
  <c r="P16" i="375" a="1"/>
  <c r="P16" i="375" s="1"/>
  <c r="C16" i="375" s="1" a="1"/>
  <c r="C16" i="375" s="1"/>
  <c r="P15" i="375" a="1"/>
  <c r="P15" i="375" s="1"/>
  <c r="C15" i="375" s="1" a="1"/>
  <c r="C15" i="375" s="1"/>
  <c r="P14" i="375" a="1"/>
  <c r="P14" i="375" s="1"/>
  <c r="C14" i="375" s="1" a="1"/>
  <c r="C14" i="375" s="1"/>
  <c r="P13" i="375" a="1"/>
  <c r="P13" i="375" s="1"/>
  <c r="C13" i="375" s="1" a="1"/>
  <c r="C13" i="375" s="1"/>
  <c r="P12" i="375" a="1"/>
  <c r="P12" i="375" s="1"/>
  <c r="C12" i="375" s="1" a="1"/>
  <c r="C12" i="375" s="1"/>
  <c r="P11" i="375" a="1"/>
  <c r="P11" i="375" s="1"/>
  <c r="C11" i="375" s="1" a="1"/>
  <c r="C11" i="375" s="1"/>
  <c r="P18" i="375" a="1"/>
  <c r="P18" i="375" s="1"/>
  <c r="C18" i="375" s="1" a="1"/>
  <c r="C18" i="375" s="1"/>
  <c r="P8" i="375" a="1"/>
  <c r="P8" i="375" s="1"/>
  <c r="C8" i="375" s="1" a="1"/>
  <c r="C8" i="375" s="1"/>
  <c r="S8" i="375" a="1"/>
  <c r="S8" i="375" s="1"/>
  <c r="P10" i="375" a="1"/>
  <c r="P10" i="375" s="1"/>
  <c r="C10" i="375" s="1" a="1"/>
  <c r="C10" i="375" s="1"/>
  <c r="S10" i="375" a="1"/>
  <c r="S10" i="375" s="1"/>
  <c r="P7" i="375" a="1"/>
  <c r="P7" i="375" s="1"/>
  <c r="C7" i="375" s="1" a="1"/>
  <c r="C7" i="375" s="1"/>
  <c r="D7" i="375" s="1" a="1"/>
  <c r="D7" i="375" s="1"/>
  <c r="K7" i="375" s="1" a="1"/>
  <c r="K7" i="375" s="1"/>
  <c r="S7" i="375" a="1"/>
  <c r="S7" i="375" s="1"/>
  <c r="Z7" i="375"/>
  <c r="P9" i="375" a="1"/>
  <c r="P9" i="375" s="1"/>
  <c r="C9" i="375" s="1" a="1"/>
  <c r="C9" i="375" s="1"/>
  <c r="S9" i="375" a="1"/>
  <c r="S9" i="375" s="1"/>
  <c r="M36" i="375" a="1"/>
  <c r="M36" i="375" s="1"/>
  <c r="O36" i="375"/>
  <c r="J22" i="373"/>
  <c r="O22" i="373"/>
  <c r="M22" i="373" a="1"/>
  <c r="M22" i="373" s="1"/>
  <c r="M20" i="373" a="1"/>
  <c r="M20" i="373" s="1"/>
  <c r="Z20" i="373"/>
  <c r="I20" i="373"/>
  <c r="N20" i="373" a="1"/>
  <c r="N20" i="373" s="1"/>
  <c r="J20" i="373"/>
  <c r="I9" i="373"/>
  <c r="M11" i="373" a="1"/>
  <c r="M11" i="373" s="1"/>
  <c r="N15" i="373" a="1"/>
  <c r="N15" i="373" s="1"/>
  <c r="I16" i="373"/>
  <c r="N11" i="373" a="1"/>
  <c r="N11" i="373" s="1"/>
  <c r="I11" i="373"/>
  <c r="O11" i="373"/>
  <c r="Z13" i="373"/>
  <c r="Z16" i="373"/>
  <c r="L8" i="373" a="1"/>
  <c r="L8" i="373" s="1"/>
  <c r="M8" i="373" a="1"/>
  <c r="M8" i="373" s="1"/>
  <c r="Z8" i="373"/>
  <c r="M9" i="373" a="1"/>
  <c r="M9" i="373" s="1"/>
  <c r="I10" i="373"/>
  <c r="Z10" i="373"/>
  <c r="M12" i="373" a="1"/>
  <c r="M12" i="373" s="1"/>
  <c r="M16" i="373" a="1"/>
  <c r="M16" i="373" s="1"/>
  <c r="I8" i="373"/>
  <c r="N8" i="373" a="1"/>
  <c r="N8" i="373" s="1"/>
  <c r="N9" i="373" a="1"/>
  <c r="N9" i="373" s="1"/>
  <c r="M10" i="373" a="1"/>
  <c r="M10" i="373" s="1"/>
  <c r="N12" i="373" a="1"/>
  <c r="N12" i="373" s="1"/>
  <c r="M13" i="373" a="1"/>
  <c r="M13" i="373" s="1"/>
  <c r="M15" i="373" a="1"/>
  <c r="M15" i="373" s="1"/>
  <c r="N16" i="373" a="1"/>
  <c r="N16" i="373" s="1"/>
  <c r="M17" i="373" a="1"/>
  <c r="M17" i="373" s="1"/>
  <c r="J8" i="373"/>
  <c r="L7" i="373" a="1"/>
  <c r="L7" i="373" s="1"/>
  <c r="P7" i="373" a="1"/>
  <c r="P7" i="373" s="1"/>
  <c r="C7" i="373" s="1" a="1"/>
  <c r="C7" i="373" s="1"/>
  <c r="D7" i="373" s="1" a="1"/>
  <c r="D7" i="373" s="1"/>
  <c r="W7" i="373" s="1" a="1"/>
  <c r="W7" i="373" s="1"/>
  <c r="L10" i="373" a="1"/>
  <c r="L10" i="373" s="1"/>
  <c r="O10" i="373"/>
  <c r="J13" i="373"/>
  <c r="O13" i="373"/>
  <c r="I14" i="373"/>
  <c r="N14" i="373" a="1"/>
  <c r="N14" i="373" s="1"/>
  <c r="J17" i="373"/>
  <c r="O17" i="373"/>
  <c r="N7" i="373" a="1"/>
  <c r="N7" i="373" s="1"/>
  <c r="M7" i="373" a="1"/>
  <c r="M7" i="373" s="1"/>
  <c r="Z7" i="373"/>
  <c r="J14" i="373"/>
  <c r="O14" i="373"/>
  <c r="J7" i="373"/>
  <c r="P8" i="373" a="1"/>
  <c r="P8" i="373" s="1"/>
  <c r="C8" i="373" s="1" a="1"/>
  <c r="C8" i="373" s="1"/>
  <c r="D8" i="373" s="1" a="1"/>
  <c r="D8" i="373" s="1"/>
  <c r="J9" i="373"/>
  <c r="O9" i="373"/>
  <c r="J10" i="373"/>
  <c r="J12" i="373"/>
  <c r="I13" i="373"/>
  <c r="M14" i="373" a="1"/>
  <c r="M14" i="373" s="1"/>
  <c r="J16" i="373"/>
  <c r="I17" i="373"/>
  <c r="S32" i="373" a="1"/>
  <c r="S32" i="373" s="1"/>
  <c r="S28" i="373" a="1"/>
  <c r="S28" i="373" s="1"/>
  <c r="S36" i="373" a="1"/>
  <c r="S36" i="373" s="1"/>
  <c r="S31" i="373" a="1"/>
  <c r="S31" i="373" s="1"/>
  <c r="S29" i="373" a="1"/>
  <c r="S29" i="373" s="1"/>
  <c r="S35" i="373" a="1"/>
  <c r="S35" i="373" s="1"/>
  <c r="S34" i="373" a="1"/>
  <c r="S34" i="373" s="1"/>
  <c r="S30" i="373" a="1"/>
  <c r="S30" i="373" s="1"/>
  <c r="S33" i="373" a="1"/>
  <c r="S33" i="373" s="1"/>
  <c r="S27" i="373" a="1"/>
  <c r="S27" i="373" s="1"/>
  <c r="S26" i="373" a="1"/>
  <c r="S26" i="373" s="1"/>
  <c r="S25" i="373" a="1"/>
  <c r="S25" i="373" s="1"/>
  <c r="S24" i="373" a="1"/>
  <c r="S24" i="373" s="1"/>
  <c r="S23" i="373" a="1"/>
  <c r="S23" i="373" s="1"/>
  <c r="S22" i="373" a="1"/>
  <c r="S22" i="373" s="1"/>
  <c r="S20" i="373" a="1"/>
  <c r="S20" i="373" s="1"/>
  <c r="S19" i="373" a="1"/>
  <c r="S19" i="373" s="1"/>
  <c r="S18" i="373" a="1"/>
  <c r="S18" i="373" s="1"/>
  <c r="S17" i="373" a="1"/>
  <c r="S17" i="373" s="1"/>
  <c r="S16" i="373" a="1"/>
  <c r="S16" i="373" s="1"/>
  <c r="S15" i="373" a="1"/>
  <c r="S15" i="373" s="1"/>
  <c r="S14" i="373" a="1"/>
  <c r="S14" i="373" s="1"/>
  <c r="S13" i="373" a="1"/>
  <c r="S13" i="373" s="1"/>
  <c r="S21" i="373" a="1"/>
  <c r="S21" i="373" s="1"/>
  <c r="P35" i="373" a="1"/>
  <c r="P35" i="373" s="1"/>
  <c r="C35" i="373" s="1" a="1"/>
  <c r="C35" i="373" s="1"/>
  <c r="D35" i="373" s="1" a="1"/>
  <c r="D35" i="373" s="1"/>
  <c r="P31" i="373" a="1"/>
  <c r="P31" i="373" s="1"/>
  <c r="C31" i="373" s="1" a="1"/>
  <c r="C31" i="373" s="1"/>
  <c r="D31" i="373" s="1" a="1"/>
  <c r="D31" i="373" s="1"/>
  <c r="P29" i="373" a="1"/>
  <c r="P29" i="373" s="1"/>
  <c r="C29" i="373" s="1" a="1"/>
  <c r="C29" i="373" s="1"/>
  <c r="D29" i="373" s="1" a="1"/>
  <c r="D29" i="373" s="1"/>
  <c r="X29" i="373" s="1" a="1"/>
  <c r="X29" i="373" s="1"/>
  <c r="P34" i="373" a="1"/>
  <c r="P34" i="373" s="1"/>
  <c r="C34" i="373" s="1" a="1"/>
  <c r="C34" i="373" s="1"/>
  <c r="D34" i="373" s="1" a="1"/>
  <c r="D34" i="373" s="1"/>
  <c r="P30" i="373" a="1"/>
  <c r="P30" i="373" s="1"/>
  <c r="C30" i="373" s="1" a="1"/>
  <c r="C30" i="373" s="1"/>
  <c r="D30" i="373" s="1" a="1"/>
  <c r="D30" i="373" s="1"/>
  <c r="X30" i="373" s="1" a="1"/>
  <c r="X30" i="373" s="1"/>
  <c r="P33" i="373" a="1"/>
  <c r="P33" i="373" s="1"/>
  <c r="C33" i="373" s="1" a="1"/>
  <c r="C33" i="373" s="1"/>
  <c r="D33" i="373" s="1" a="1"/>
  <c r="D33" i="373" s="1"/>
  <c r="P36" i="373" a="1"/>
  <c r="P36" i="373" s="1"/>
  <c r="C36" i="373" s="1" a="1"/>
  <c r="C36" i="373" s="1"/>
  <c r="D36" i="373" s="1" a="1"/>
  <c r="D36" i="373" s="1"/>
  <c r="Y36" i="373" s="1" a="1"/>
  <c r="Y36" i="373" s="1"/>
  <c r="P32" i="373" a="1"/>
  <c r="P32" i="373" s="1"/>
  <c r="C32" i="373" s="1" a="1"/>
  <c r="C32" i="373" s="1"/>
  <c r="D32" i="373" s="1" a="1"/>
  <c r="D32" i="373" s="1"/>
  <c r="X32" i="373" s="1" a="1"/>
  <c r="X32" i="373" s="1"/>
  <c r="P24" i="373" a="1"/>
  <c r="P24" i="373" s="1"/>
  <c r="C24" i="373" s="1" a="1"/>
  <c r="C24" i="373" s="1"/>
  <c r="P23" i="373" a="1"/>
  <c r="P23" i="373" s="1"/>
  <c r="C23" i="373" s="1" a="1"/>
  <c r="C23" i="373" s="1"/>
  <c r="P22" i="373" a="1"/>
  <c r="P22" i="373" s="1"/>
  <c r="C22" i="373" s="1" a="1"/>
  <c r="C22" i="373" s="1"/>
  <c r="P20" i="373" a="1"/>
  <c r="P20" i="373" s="1"/>
  <c r="C20" i="373" s="1" a="1"/>
  <c r="C20" i="373" s="1"/>
  <c r="P18" i="373" a="1"/>
  <c r="P18" i="373" s="1"/>
  <c r="C18" i="373" s="1" a="1"/>
  <c r="C18" i="373" s="1"/>
  <c r="P17" i="373" a="1"/>
  <c r="P17" i="373" s="1"/>
  <c r="C17" i="373" s="1" a="1"/>
  <c r="C17" i="373" s="1"/>
  <c r="P16" i="373" a="1"/>
  <c r="P16" i="373" s="1"/>
  <c r="C16" i="373" s="1" a="1"/>
  <c r="C16" i="373" s="1"/>
  <c r="P15" i="373" a="1"/>
  <c r="P15" i="373" s="1"/>
  <c r="C15" i="373" s="1" a="1"/>
  <c r="C15" i="373" s="1"/>
  <c r="P14" i="373" a="1"/>
  <c r="P14" i="373" s="1"/>
  <c r="C14" i="373" s="1" a="1"/>
  <c r="C14" i="373" s="1"/>
  <c r="P13" i="373" a="1"/>
  <c r="P13" i="373" s="1"/>
  <c r="C13" i="373" s="1" a="1"/>
  <c r="C13" i="373" s="1"/>
  <c r="P21" i="373" a="1"/>
  <c r="P21" i="373" s="1"/>
  <c r="C21" i="373" s="1" a="1"/>
  <c r="C21" i="373" s="1"/>
  <c r="P10" i="373" a="1"/>
  <c r="P10" i="373" s="1"/>
  <c r="C10" i="373" s="1" a="1"/>
  <c r="C10" i="373" s="1"/>
  <c r="S10" i="373" a="1"/>
  <c r="S10" i="373" s="1"/>
  <c r="P12" i="373" a="1"/>
  <c r="P12" i="373" s="1"/>
  <c r="C12" i="373" s="1" a="1"/>
  <c r="C12" i="373" s="1"/>
  <c r="S12" i="373" a="1"/>
  <c r="S12" i="373" s="1"/>
  <c r="S8" i="373" a="1"/>
  <c r="S8" i="373" s="1"/>
  <c r="P9" i="373" a="1"/>
  <c r="P9" i="373" s="1"/>
  <c r="C9" i="373" s="1" a="1"/>
  <c r="C9" i="373" s="1"/>
  <c r="S9" i="373" a="1"/>
  <c r="S9" i="373" s="1"/>
  <c r="P11" i="373" a="1"/>
  <c r="P11" i="373" s="1"/>
  <c r="C11" i="373" s="1" a="1"/>
  <c r="C11" i="373" s="1"/>
  <c r="S11" i="373" a="1"/>
  <c r="S11" i="373" s="1"/>
  <c r="P19" i="373" a="1"/>
  <c r="P19" i="373" s="1"/>
  <c r="C19" i="373" s="1" a="1"/>
  <c r="C19" i="373" s="1"/>
  <c r="Z19" i="373"/>
  <c r="P25" i="373" a="1"/>
  <c r="P25" i="373" s="1"/>
  <c r="C25" i="373" s="1" a="1"/>
  <c r="C25" i="373" s="1"/>
  <c r="P26" i="373" a="1"/>
  <c r="P26" i="373" s="1"/>
  <c r="C26" i="373" s="1" a="1"/>
  <c r="C26" i="373" s="1"/>
  <c r="P27" i="373" a="1"/>
  <c r="P27" i="373" s="1"/>
  <c r="C27" i="373" s="1" a="1"/>
  <c r="C27" i="373" s="1"/>
  <c r="J28" i="373"/>
  <c r="M28" i="373" a="1"/>
  <c r="M28" i="373" s="1"/>
  <c r="P28" i="373" a="1"/>
  <c r="P28" i="373" s="1"/>
  <c r="C28" i="373" s="1" a="1"/>
  <c r="C28" i="373" s="1"/>
  <c r="N29" i="373" a="1"/>
  <c r="N29" i="373" s="1"/>
  <c r="I29" i="373"/>
  <c r="N28" i="373" a="1"/>
  <c r="N28" i="373" s="1"/>
  <c r="I28" i="373"/>
  <c r="N30" i="373" a="1"/>
  <c r="N30" i="373" s="1"/>
  <c r="I30" i="373"/>
  <c r="I31" i="373"/>
  <c r="N31" i="373" a="1"/>
  <c r="N31" i="373" s="1"/>
  <c r="I32" i="373"/>
  <c r="N32" i="373" a="1"/>
  <c r="N32" i="373" s="1"/>
  <c r="I33" i="373"/>
  <c r="N33" i="373" a="1"/>
  <c r="N33" i="373" s="1"/>
  <c r="I34" i="373"/>
  <c r="N34" i="373" a="1"/>
  <c r="N34" i="373" s="1"/>
  <c r="I35" i="373"/>
  <c r="N35" i="373" a="1"/>
  <c r="N35" i="373" s="1"/>
  <c r="I36" i="373"/>
  <c r="N36" i="373" a="1"/>
  <c r="N36" i="373" s="1"/>
  <c r="M36" i="373" a="1"/>
  <c r="M36" i="373" s="1"/>
  <c r="O36" i="373"/>
  <c r="I7" i="372"/>
  <c r="Z17" i="372"/>
  <c r="J7" i="372"/>
  <c r="I11" i="372"/>
  <c r="J13" i="372"/>
  <c r="O15" i="372"/>
  <c r="J16" i="372"/>
  <c r="M9" i="372" a="1"/>
  <c r="M9" i="372" s="1"/>
  <c r="M16" i="372" a="1"/>
  <c r="M16" i="372" s="1"/>
  <c r="Z16" i="372"/>
  <c r="L7" i="372" a="1"/>
  <c r="L7" i="372" s="1"/>
  <c r="N9" i="372" a="1"/>
  <c r="N9" i="372" s="1"/>
  <c r="M11" i="372" a="1"/>
  <c r="M11" i="372" s="1"/>
  <c r="Z11" i="372"/>
  <c r="Z13" i="372"/>
  <c r="N16" i="372" a="1"/>
  <c r="N16" i="372" s="1"/>
  <c r="L9" i="372" a="1"/>
  <c r="L9" i="372" s="1"/>
  <c r="J9" i="372"/>
  <c r="O9" i="372"/>
  <c r="I13" i="372"/>
  <c r="J15" i="372"/>
  <c r="I16" i="372"/>
  <c r="I17" i="372"/>
  <c r="I8" i="372"/>
  <c r="Z8" i="372"/>
  <c r="I10" i="372"/>
  <c r="Z10" i="372"/>
  <c r="I12" i="372"/>
  <c r="Z12" i="372"/>
  <c r="I14" i="372"/>
  <c r="Z14" i="372"/>
  <c r="N17" i="372" a="1"/>
  <c r="N17" i="372" s="1"/>
  <c r="M10" i="372" a="1"/>
  <c r="M10" i="372" s="1"/>
  <c r="P27" i="372" a="1"/>
  <c r="P27" i="372" s="1"/>
  <c r="C27" i="372" s="1" a="1"/>
  <c r="C27" i="372" s="1"/>
  <c r="D27" i="372" s="1" a="1"/>
  <c r="D27" i="372" s="1"/>
  <c r="J8" i="372"/>
  <c r="N8" i="372" a="1"/>
  <c r="N8" i="372" s="1"/>
  <c r="J10" i="372"/>
  <c r="N10" i="372" a="1"/>
  <c r="N10" i="372" s="1"/>
  <c r="J12" i="372"/>
  <c r="N12" i="372" a="1"/>
  <c r="N12" i="372" s="1"/>
  <c r="J14" i="372"/>
  <c r="N14" i="372" a="1"/>
  <c r="N14" i="372" s="1"/>
  <c r="M15" i="372" a="1"/>
  <c r="M15" i="372" s="1"/>
  <c r="Z15" i="372"/>
  <c r="J17" i="372"/>
  <c r="M7" i="372" a="1"/>
  <c r="M7" i="372" s="1"/>
  <c r="L8" i="372" a="1"/>
  <c r="L8" i="372" s="1"/>
  <c r="I9" i="372"/>
  <c r="L10" i="372" a="1"/>
  <c r="L10" i="372" s="1"/>
  <c r="I15" i="372"/>
  <c r="P7" i="372" a="1"/>
  <c r="P7" i="372" s="1"/>
  <c r="C7" i="372" s="1" a="1"/>
  <c r="C7" i="372" s="1"/>
  <c r="D7" i="372" s="1" a="1"/>
  <c r="D7" i="372" s="1"/>
  <c r="S7" i="372" a="1"/>
  <c r="S7" i="372" s="1"/>
  <c r="P8" i="372" a="1"/>
  <c r="P8" i="372" s="1"/>
  <c r="C8" i="372" s="1" a="1"/>
  <c r="C8" i="372" s="1"/>
  <c r="S8" i="372" a="1"/>
  <c r="S8" i="372" s="1"/>
  <c r="P10" i="372" a="1"/>
  <c r="P10" i="372" s="1"/>
  <c r="C10" i="372" s="1" a="1"/>
  <c r="C10" i="372" s="1"/>
  <c r="S10" i="372" a="1"/>
  <c r="S10" i="372" s="1"/>
  <c r="P12" i="372" a="1"/>
  <c r="P12" i="372" s="1"/>
  <c r="C12" i="372" s="1" a="1"/>
  <c r="C12" i="372" s="1"/>
  <c r="S12" i="372" a="1"/>
  <c r="S12" i="372" s="1"/>
  <c r="P14" i="372" a="1"/>
  <c r="P14" i="372" s="1"/>
  <c r="C14" i="372" s="1" a="1"/>
  <c r="C14" i="372" s="1"/>
  <c r="P25" i="372" a="1"/>
  <c r="P25" i="372" s="1"/>
  <c r="C25" i="372" s="1" a="1"/>
  <c r="C25" i="372" s="1"/>
  <c r="D25" i="372" s="1" a="1"/>
  <c r="D25" i="372" s="1"/>
  <c r="S32" i="372" a="1"/>
  <c r="S32" i="372" s="1"/>
  <c r="S28" i="372" a="1"/>
  <c r="S28" i="372" s="1"/>
  <c r="S36" i="372" a="1"/>
  <c r="S36" i="372" s="1"/>
  <c r="S31" i="372" a="1"/>
  <c r="S31" i="372" s="1"/>
  <c r="S29" i="372" a="1"/>
  <c r="S29" i="372" s="1"/>
  <c r="S35" i="372" a="1"/>
  <c r="S35" i="372" s="1"/>
  <c r="S34" i="372" a="1"/>
  <c r="S34" i="372" s="1"/>
  <c r="S30" i="372" a="1"/>
  <c r="S30" i="372" s="1"/>
  <c r="S23" i="372" a="1"/>
  <c r="S23" i="372" s="1"/>
  <c r="S22" i="372" a="1"/>
  <c r="S22" i="372" s="1"/>
  <c r="S33" i="372" a="1"/>
  <c r="S33" i="372" s="1"/>
  <c r="S27" i="372" a="1"/>
  <c r="S27" i="372" s="1"/>
  <c r="S26" i="372" a="1"/>
  <c r="S26" i="372" s="1"/>
  <c r="S25" i="372" a="1"/>
  <c r="S25" i="372" s="1"/>
  <c r="S24" i="372" a="1"/>
  <c r="S24" i="372" s="1"/>
  <c r="S21" i="372" a="1"/>
  <c r="S21" i="372" s="1"/>
  <c r="S20" i="372" a="1"/>
  <c r="S20" i="372" s="1"/>
  <c r="S19" i="372" a="1"/>
  <c r="S19" i="372" s="1"/>
  <c r="S18" i="372" a="1"/>
  <c r="S18" i="372" s="1"/>
  <c r="S17" i="372" a="1"/>
  <c r="S17" i="372" s="1"/>
  <c r="S16" i="372" a="1"/>
  <c r="S16" i="372" s="1"/>
  <c r="S15" i="372" a="1"/>
  <c r="S15" i="372" s="1"/>
  <c r="P35" i="372" a="1"/>
  <c r="P35" i="372" s="1"/>
  <c r="C35" i="372" s="1" a="1"/>
  <c r="C35" i="372" s="1"/>
  <c r="D35" i="372" s="1" a="1"/>
  <c r="D35" i="372" s="1"/>
  <c r="P31" i="372" a="1"/>
  <c r="P31" i="372" s="1"/>
  <c r="C31" i="372" s="1" a="1"/>
  <c r="C31" i="372" s="1"/>
  <c r="D31" i="372" s="1" a="1"/>
  <c r="D31" i="372" s="1"/>
  <c r="P34" i="372" a="1"/>
  <c r="P34" i="372" s="1"/>
  <c r="C34" i="372" s="1" a="1"/>
  <c r="C34" i="372" s="1"/>
  <c r="D34" i="372" s="1" a="1"/>
  <c r="D34" i="372" s="1"/>
  <c r="P30" i="372" a="1"/>
  <c r="P30" i="372" s="1"/>
  <c r="C30" i="372" s="1" a="1"/>
  <c r="C30" i="372" s="1"/>
  <c r="D30" i="372" s="1" a="1"/>
  <c r="D30" i="372" s="1"/>
  <c r="X30" i="372" s="1" a="1"/>
  <c r="X30" i="372" s="1"/>
  <c r="P33" i="372" a="1"/>
  <c r="P33" i="372" s="1"/>
  <c r="C33" i="372" s="1" a="1"/>
  <c r="C33" i="372" s="1"/>
  <c r="D33" i="372" s="1" a="1"/>
  <c r="D33" i="372" s="1"/>
  <c r="X33" i="372" s="1" a="1"/>
  <c r="X33" i="372" s="1"/>
  <c r="P36" i="372" a="1"/>
  <c r="P36" i="372" s="1"/>
  <c r="C36" i="372" s="1" a="1"/>
  <c r="C36" i="372" s="1"/>
  <c r="D36" i="372" s="1" a="1"/>
  <c r="D36" i="372" s="1"/>
  <c r="P32" i="372" a="1"/>
  <c r="P32" i="372" s="1"/>
  <c r="C32" i="372" s="1" a="1"/>
  <c r="C32" i="372" s="1"/>
  <c r="D32" i="372" s="1" a="1"/>
  <c r="D32" i="372" s="1"/>
  <c r="P28" i="372" a="1"/>
  <c r="P28" i="372" s="1"/>
  <c r="C28" i="372" s="1" a="1"/>
  <c r="C28" i="372" s="1"/>
  <c r="D28" i="372" s="1" a="1"/>
  <c r="D28" i="372" s="1"/>
  <c r="X28" i="372" s="1" a="1"/>
  <c r="X28" i="372" s="1"/>
  <c r="P23" i="372" a="1"/>
  <c r="P23" i="372" s="1"/>
  <c r="C23" i="372" s="1" a="1"/>
  <c r="C23" i="372" s="1"/>
  <c r="D23" i="372" s="1" a="1"/>
  <c r="D23" i="372" s="1"/>
  <c r="X23" i="372" s="1" a="1"/>
  <c r="X23" i="372" s="1"/>
  <c r="P21" i="372" a="1"/>
  <c r="P21" i="372" s="1"/>
  <c r="C21" i="372" s="1" a="1"/>
  <c r="C21" i="372" s="1"/>
  <c r="P20" i="372" a="1"/>
  <c r="P20" i="372" s="1"/>
  <c r="C20" i="372" s="1" a="1"/>
  <c r="C20" i="372" s="1"/>
  <c r="P19" i="372" a="1"/>
  <c r="P19" i="372" s="1"/>
  <c r="C19" i="372" s="1" a="1"/>
  <c r="C19" i="372" s="1"/>
  <c r="P18" i="372" a="1"/>
  <c r="P18" i="372" s="1"/>
  <c r="C18" i="372" s="1" a="1"/>
  <c r="C18" i="372" s="1"/>
  <c r="P17" i="372" a="1"/>
  <c r="P17" i="372" s="1"/>
  <c r="C17" i="372" s="1" a="1"/>
  <c r="C17" i="372" s="1"/>
  <c r="P16" i="372" a="1"/>
  <c r="P16" i="372" s="1"/>
  <c r="C16" i="372" s="1" a="1"/>
  <c r="C16" i="372" s="1"/>
  <c r="P15" i="372" a="1"/>
  <c r="P15" i="372" s="1"/>
  <c r="C15" i="372" s="1" a="1"/>
  <c r="C15" i="372" s="1"/>
  <c r="Z7" i="372"/>
  <c r="P9" i="372" a="1"/>
  <c r="P9" i="372" s="1"/>
  <c r="C9" i="372" s="1" a="1"/>
  <c r="C9" i="372" s="1"/>
  <c r="S9" i="372" a="1"/>
  <c r="S9" i="372" s="1"/>
  <c r="P11" i="372" a="1"/>
  <c r="P11" i="372" s="1"/>
  <c r="C11" i="372" s="1" a="1"/>
  <c r="C11" i="372" s="1"/>
  <c r="S11" i="372" a="1"/>
  <c r="S11" i="372" s="1"/>
  <c r="P13" i="372" a="1"/>
  <c r="P13" i="372" s="1"/>
  <c r="C13" i="372" s="1" a="1"/>
  <c r="C13" i="372" s="1"/>
  <c r="S13" i="372" a="1"/>
  <c r="S13" i="372" s="1"/>
  <c r="P22" i="372" a="1"/>
  <c r="P22" i="372" s="1"/>
  <c r="C22" i="372" s="1" a="1"/>
  <c r="C22" i="372" s="1"/>
  <c r="D22" i="372" s="1" a="1"/>
  <c r="D22" i="372" s="1"/>
  <c r="X22" i="372" s="1" a="1"/>
  <c r="X22" i="372" s="1"/>
  <c r="P24" i="372" a="1"/>
  <c r="P24" i="372" s="1"/>
  <c r="C24" i="372" s="1" a="1"/>
  <c r="C24" i="372" s="1"/>
  <c r="P26" i="372" a="1"/>
  <c r="P26" i="372" s="1"/>
  <c r="Z22" i="372"/>
  <c r="N22" i="372" a="1"/>
  <c r="N22" i="372" s="1"/>
  <c r="I22" i="372"/>
  <c r="Z23" i="372"/>
  <c r="O23" i="372"/>
  <c r="M23" i="372" a="1"/>
  <c r="M23" i="372" s="1"/>
  <c r="N23" i="372" a="1"/>
  <c r="N23" i="372" s="1"/>
  <c r="I23" i="372"/>
  <c r="J22" i="372"/>
  <c r="O22" i="372"/>
  <c r="N29" i="372" a="1"/>
  <c r="N29" i="372" s="1"/>
  <c r="I29" i="372"/>
  <c r="P29" i="372" a="1"/>
  <c r="P29" i="372" s="1"/>
  <c r="C29" i="372" s="1" a="1"/>
  <c r="C29" i="372" s="1"/>
  <c r="M29" i="372" a="1"/>
  <c r="M29" i="372" s="1"/>
  <c r="J29" i="372"/>
  <c r="Z29" i="372"/>
  <c r="O29" i="372"/>
  <c r="I24" i="372"/>
  <c r="N24" i="372" a="1"/>
  <c r="N24" i="372" s="1"/>
  <c r="I25" i="372"/>
  <c r="N25" i="372" a="1"/>
  <c r="N25" i="372" s="1"/>
  <c r="I26" i="372"/>
  <c r="N26" i="372" a="1"/>
  <c r="N26" i="372" s="1"/>
  <c r="I27" i="372"/>
  <c r="N27" i="372" a="1"/>
  <c r="N27" i="372" s="1"/>
  <c r="N28" i="372" a="1"/>
  <c r="N28" i="372" s="1"/>
  <c r="I28" i="372"/>
  <c r="M24" i="372" a="1"/>
  <c r="M24" i="372" s="1"/>
  <c r="O24" i="372"/>
  <c r="M25" i="372" a="1"/>
  <c r="M25" i="372" s="1"/>
  <c r="O25" i="372"/>
  <c r="C26" i="372" a="1"/>
  <c r="C26" i="372" s="1"/>
  <c r="D26" i="372" s="1" a="1"/>
  <c r="D26" i="372" s="1"/>
  <c r="M26" i="372" a="1"/>
  <c r="M26" i="372" s="1"/>
  <c r="O26" i="372"/>
  <c r="M27" i="372" a="1"/>
  <c r="M27" i="372" s="1"/>
  <c r="O27" i="372"/>
  <c r="Z28" i="372"/>
  <c r="N30" i="372" a="1"/>
  <c r="N30" i="372" s="1"/>
  <c r="I30" i="372"/>
  <c r="I31" i="372"/>
  <c r="N31" i="372" a="1"/>
  <c r="N31" i="372" s="1"/>
  <c r="I32" i="372"/>
  <c r="N32" i="372" a="1"/>
  <c r="N32" i="372" s="1"/>
  <c r="I33" i="372"/>
  <c r="N33" i="372" a="1"/>
  <c r="N33" i="372" s="1"/>
  <c r="I34" i="372"/>
  <c r="N34" i="372" a="1"/>
  <c r="N34" i="372" s="1"/>
  <c r="I35" i="372"/>
  <c r="N35" i="372" a="1"/>
  <c r="N35" i="372" s="1"/>
  <c r="I36" i="372"/>
  <c r="N36" i="372" a="1"/>
  <c r="N36" i="372" s="1"/>
  <c r="M36" i="372" a="1"/>
  <c r="M36" i="372" s="1"/>
  <c r="O36" i="372"/>
  <c r="M19" i="369" a="1"/>
  <c r="M19" i="369" s="1"/>
  <c r="Z20" i="369"/>
  <c r="M23" i="369" a="1"/>
  <c r="M23" i="369" s="1"/>
  <c r="Z23" i="369"/>
  <c r="J20" i="369"/>
  <c r="J22" i="369"/>
  <c r="I23" i="369"/>
  <c r="N23" i="369" a="1"/>
  <c r="N23" i="369" s="1"/>
  <c r="M20" i="369" a="1"/>
  <c r="M20" i="369" s="1"/>
  <c r="J23" i="369"/>
  <c r="J21" i="369"/>
  <c r="Z21" i="369"/>
  <c r="M21" i="369" a="1"/>
  <c r="M21" i="369" s="1"/>
  <c r="M8" i="369" a="1"/>
  <c r="M8" i="369" s="1"/>
  <c r="O13" i="369"/>
  <c r="J16" i="369"/>
  <c r="Z16" i="369"/>
  <c r="N8" i="369" a="1"/>
  <c r="N8" i="369" s="1"/>
  <c r="J15" i="369"/>
  <c r="M16" i="369" a="1"/>
  <c r="M16" i="369" s="1"/>
  <c r="O7" i="369"/>
  <c r="S8" i="369" a="1"/>
  <c r="S8" i="369" s="1"/>
  <c r="I10" i="369"/>
  <c r="Z10" i="369"/>
  <c r="J7" i="369"/>
  <c r="Z7" i="369"/>
  <c r="J8" i="369"/>
  <c r="M9" i="369" a="1"/>
  <c r="M9" i="369" s="1"/>
  <c r="S9" i="369" a="1"/>
  <c r="S9" i="369" s="1"/>
  <c r="M10" i="369" a="1"/>
  <c r="M10" i="369" s="1"/>
  <c r="S31" i="369" a="1"/>
  <c r="S31" i="369" s="1"/>
  <c r="M7" i="369" a="1"/>
  <c r="M7" i="369" s="1"/>
  <c r="I9" i="369"/>
  <c r="N9" i="369" a="1"/>
  <c r="N9" i="369" s="1"/>
  <c r="O10" i="369"/>
  <c r="J13" i="369"/>
  <c r="L7" i="369" a="1"/>
  <c r="L7" i="369" s="1"/>
  <c r="P7" i="369" a="1"/>
  <c r="P7" i="369" s="1"/>
  <c r="C7" i="369" s="1" a="1"/>
  <c r="C7" i="369" s="1"/>
  <c r="D7" i="369" s="1" a="1"/>
  <c r="D7" i="369" s="1"/>
  <c r="Y7" i="369" s="1" a="1"/>
  <c r="Y7" i="369" s="1"/>
  <c r="L10" i="369" a="1"/>
  <c r="L10" i="369" s="1"/>
  <c r="P10" i="369" a="1"/>
  <c r="P10" i="369" s="1"/>
  <c r="J14" i="369"/>
  <c r="S14" i="369" a="1"/>
  <c r="S14" i="369" s="1"/>
  <c r="S22" i="369" a="1"/>
  <c r="S22" i="369" s="1"/>
  <c r="S24" i="369" a="1"/>
  <c r="S24" i="369" s="1"/>
  <c r="S26" i="369" a="1"/>
  <c r="S26" i="369" s="1"/>
  <c r="P8" i="369" a="1"/>
  <c r="P8" i="369" s="1"/>
  <c r="C8" i="369" s="1" a="1"/>
  <c r="C8" i="369" s="1"/>
  <c r="D8" i="369" s="1" a="1"/>
  <c r="D8" i="369" s="1"/>
  <c r="P9" i="369" a="1"/>
  <c r="P9" i="369" s="1"/>
  <c r="C9" i="369" s="1" a="1"/>
  <c r="C9" i="369" s="1"/>
  <c r="D9" i="369" s="1" a="1"/>
  <c r="D9" i="369" s="1"/>
  <c r="P15" i="369" a="1"/>
  <c r="P15" i="369" s="1"/>
  <c r="C15" i="369" s="1" a="1"/>
  <c r="C15" i="369" s="1"/>
  <c r="D15" i="369" s="1" a="1"/>
  <c r="D15" i="369" s="1"/>
  <c r="X15" i="369" s="1" a="1"/>
  <c r="X15" i="369" s="1"/>
  <c r="S13" i="369" a="1"/>
  <c r="S13" i="369" s="1"/>
  <c r="M14" i="369" a="1"/>
  <c r="M14" i="369" s="1"/>
  <c r="Z14" i="369"/>
  <c r="S18" i="369" a="1"/>
  <c r="S18" i="369" s="1"/>
  <c r="S19" i="369" a="1"/>
  <c r="S19" i="369" s="1"/>
  <c r="I7" i="369"/>
  <c r="S7" i="369" a="1"/>
  <c r="S7" i="369" s="1"/>
  <c r="C10" i="369" a="1"/>
  <c r="C10" i="369" s="1"/>
  <c r="D10" i="369" s="1" a="1"/>
  <c r="D10" i="369" s="1"/>
  <c r="S10" i="369" a="1"/>
  <c r="S10" i="369" s="1"/>
  <c r="M13" i="369" a="1"/>
  <c r="M13" i="369" s="1"/>
  <c r="P28" i="369" a="1"/>
  <c r="P28" i="369" s="1"/>
  <c r="C28" i="369" s="1" a="1"/>
  <c r="C28" i="369" s="1"/>
  <c r="M11" i="369" a="1"/>
  <c r="M11" i="369" s="1"/>
  <c r="N12" i="369" a="1"/>
  <c r="N12" i="369" s="1"/>
  <c r="I12" i="369"/>
  <c r="P12" i="369" a="1"/>
  <c r="P12" i="369" s="1"/>
  <c r="C12" i="369" s="1" a="1"/>
  <c r="C12" i="369" s="1"/>
  <c r="M12" i="369" a="1"/>
  <c r="M12" i="369" s="1"/>
  <c r="J12" i="369"/>
  <c r="Z12" i="369"/>
  <c r="O12" i="369"/>
  <c r="N11" i="369" a="1"/>
  <c r="N11" i="369" s="1"/>
  <c r="I11" i="369"/>
  <c r="Z11" i="369"/>
  <c r="O11" i="369"/>
  <c r="P32" i="369" a="1"/>
  <c r="P32" i="369" s="1"/>
  <c r="C32" i="369" s="1" a="1"/>
  <c r="C32" i="369" s="1"/>
  <c r="P30" i="369" a="1"/>
  <c r="P30" i="369" s="1"/>
  <c r="C30" i="369" s="1" a="1"/>
  <c r="C30" i="369" s="1"/>
  <c r="P26" i="369" a="1"/>
  <c r="P26" i="369" s="1"/>
  <c r="C26" i="369" s="1" a="1"/>
  <c r="C26" i="369" s="1"/>
  <c r="P24" i="369" a="1"/>
  <c r="P24" i="369" s="1"/>
  <c r="C24" i="369" s="1" a="1"/>
  <c r="C24" i="369" s="1"/>
  <c r="P22" i="369" a="1"/>
  <c r="P22" i="369" s="1"/>
  <c r="C22" i="369" s="1" a="1"/>
  <c r="C22" i="369" s="1"/>
  <c r="P18" i="369" a="1"/>
  <c r="P18" i="369" s="1"/>
  <c r="C18" i="369" s="1" a="1"/>
  <c r="C18" i="369" s="1"/>
  <c r="D18" i="369" s="1" a="1"/>
  <c r="D18" i="369" s="1"/>
  <c r="P14" i="369" a="1"/>
  <c r="P14" i="369" s="1"/>
  <c r="C14" i="369" s="1" a="1"/>
  <c r="C14" i="369" s="1"/>
  <c r="D14" i="369" s="1" a="1"/>
  <c r="D14" i="369" s="1"/>
  <c r="X14" i="369" s="1" a="1"/>
  <c r="X14" i="369" s="1"/>
  <c r="P21" i="369" a="1"/>
  <c r="P21" i="369" s="1"/>
  <c r="C21" i="369" s="1" a="1"/>
  <c r="C21" i="369" s="1"/>
  <c r="D21" i="369" s="1" a="1"/>
  <c r="D21" i="369" s="1"/>
  <c r="P34" i="369" a="1"/>
  <c r="P34" i="369" s="1"/>
  <c r="C34" i="369" s="1" a="1"/>
  <c r="C34" i="369" s="1"/>
  <c r="J11" i="369"/>
  <c r="P11" i="369" a="1"/>
  <c r="P11" i="369" s="1"/>
  <c r="C11" i="369" s="1" a="1"/>
  <c r="C11" i="369" s="1"/>
  <c r="P17" i="369" a="1"/>
  <c r="P17" i="369" s="1"/>
  <c r="C17" i="369" s="1" a="1"/>
  <c r="C17" i="369" s="1"/>
  <c r="D17" i="369" s="1" a="1"/>
  <c r="D17" i="369" s="1"/>
  <c r="X17" i="369" s="1" a="1"/>
  <c r="X17" i="369" s="1"/>
  <c r="N15" i="369" a="1"/>
  <c r="N15" i="369" s="1"/>
  <c r="I15" i="369"/>
  <c r="S12" i="369" a="1"/>
  <c r="S12" i="369" s="1"/>
  <c r="P13" i="369" a="1"/>
  <c r="P13" i="369" s="1"/>
  <c r="C13" i="369" s="1" a="1"/>
  <c r="C13" i="369" s="1"/>
  <c r="D13" i="369" s="1" a="1"/>
  <c r="D13" i="369" s="1"/>
  <c r="W13" i="369" s="1" a="1"/>
  <c r="W13" i="369" s="1"/>
  <c r="N14" i="369" a="1"/>
  <c r="N14" i="369" s="1"/>
  <c r="I14" i="369"/>
  <c r="S16" i="369" a="1"/>
  <c r="S16" i="369" s="1"/>
  <c r="P19" i="369" a="1"/>
  <c r="P19" i="369" s="1"/>
  <c r="C19" i="369" s="1" a="1"/>
  <c r="C19" i="369" s="1"/>
  <c r="D19" i="369" s="1" a="1"/>
  <c r="D19" i="369" s="1"/>
  <c r="X19" i="369" s="1" a="1"/>
  <c r="X19" i="369" s="1"/>
  <c r="S36" i="369" a="1"/>
  <c r="S36" i="369" s="1"/>
  <c r="S35" i="369" a="1"/>
  <c r="S35" i="369" s="1"/>
  <c r="S32" i="369" a="1"/>
  <c r="S32" i="369" s="1"/>
  <c r="S28" i="369" a="1"/>
  <c r="S28" i="369" s="1"/>
  <c r="S34" i="369" a="1"/>
  <c r="S34" i="369" s="1"/>
  <c r="S33" i="369" a="1"/>
  <c r="S33" i="369" s="1"/>
  <c r="S30" i="369" a="1"/>
  <c r="S30" i="369" s="1"/>
  <c r="S29" i="369" a="1"/>
  <c r="S29" i="369" s="1"/>
  <c r="S25" i="369" a="1"/>
  <c r="S25" i="369" s="1"/>
  <c r="S23" i="369" a="1"/>
  <c r="S23" i="369" s="1"/>
  <c r="P31" i="369" a="1"/>
  <c r="P31" i="369" s="1"/>
  <c r="C31" i="369" s="1" a="1"/>
  <c r="C31" i="369" s="1"/>
  <c r="P27" i="369" a="1"/>
  <c r="P27" i="369" s="1"/>
  <c r="C27" i="369" s="1" a="1"/>
  <c r="C27" i="369" s="1"/>
  <c r="P25" i="369" a="1"/>
  <c r="P25" i="369" s="1"/>
  <c r="C25" i="369" s="1" a="1"/>
  <c r="C25" i="369" s="1"/>
  <c r="P23" i="369" a="1"/>
  <c r="P23" i="369" s="1"/>
  <c r="C23" i="369" s="1" a="1"/>
  <c r="C23" i="369" s="1"/>
  <c r="J10" i="369"/>
  <c r="S11" i="369" a="1"/>
  <c r="S11" i="369" s="1"/>
  <c r="N13" i="369" a="1"/>
  <c r="N13" i="369" s="1"/>
  <c r="I13" i="369"/>
  <c r="O15" i="369"/>
  <c r="S15" i="369" a="1"/>
  <c r="S15" i="369" s="1"/>
  <c r="Z15" i="369"/>
  <c r="P16" i="369" a="1"/>
  <c r="P16" i="369" s="1"/>
  <c r="C16" i="369" s="1" a="1"/>
  <c r="C16" i="369" s="1"/>
  <c r="D16" i="369" s="1" a="1"/>
  <c r="D16" i="369" s="1"/>
  <c r="S17" i="369" a="1"/>
  <c r="S17" i="369" s="1"/>
  <c r="P20" i="369" a="1"/>
  <c r="P20" i="369" s="1"/>
  <c r="C20" i="369" s="1" a="1"/>
  <c r="C20" i="369" s="1"/>
  <c r="D20" i="369" s="1" a="1"/>
  <c r="D20" i="369" s="1"/>
  <c r="S21" i="369" a="1"/>
  <c r="S21" i="369" s="1"/>
  <c r="S27" i="369" a="1"/>
  <c r="S27" i="369" s="1"/>
  <c r="I16" i="369"/>
  <c r="N16" i="369" a="1"/>
  <c r="N16" i="369" s="1"/>
  <c r="I17" i="369"/>
  <c r="N17" i="369" a="1"/>
  <c r="N17" i="369" s="1"/>
  <c r="I18" i="369"/>
  <c r="N18" i="369" a="1"/>
  <c r="N18" i="369" s="1"/>
  <c r="I19" i="369"/>
  <c r="N19" i="369" a="1"/>
  <c r="N19" i="369" s="1"/>
  <c r="I20" i="369"/>
  <c r="N20" i="369" a="1"/>
  <c r="N20" i="369" s="1"/>
  <c r="I21" i="369"/>
  <c r="N21" i="369" a="1"/>
  <c r="N21" i="369" s="1"/>
  <c r="Z28" i="369"/>
  <c r="O28" i="369"/>
  <c r="M28" i="369" a="1"/>
  <c r="M28" i="369" s="1"/>
  <c r="Z29" i="369"/>
  <c r="O29" i="369"/>
  <c r="M29" i="369" a="1"/>
  <c r="M29" i="369" s="1"/>
  <c r="P29" i="369" a="1"/>
  <c r="P29" i="369" s="1"/>
  <c r="C29" i="369" s="1" a="1"/>
  <c r="C29" i="369" s="1"/>
  <c r="I29" i="369"/>
  <c r="Z30" i="369"/>
  <c r="O30" i="369"/>
  <c r="M30" i="369" a="1"/>
  <c r="M30" i="369" s="1"/>
  <c r="J30" i="369"/>
  <c r="Z32" i="369"/>
  <c r="O32" i="369"/>
  <c r="M32" i="369" a="1"/>
  <c r="M32" i="369" s="1"/>
  <c r="Z33" i="369"/>
  <c r="O33" i="369"/>
  <c r="M33" i="369" a="1"/>
  <c r="M33" i="369" s="1"/>
  <c r="P33" i="369" a="1"/>
  <c r="P33" i="369" s="1"/>
  <c r="C33" i="369" s="1" a="1"/>
  <c r="C33" i="369" s="1"/>
  <c r="I33" i="369"/>
  <c r="Z34" i="369"/>
  <c r="O34" i="369"/>
  <c r="M34" i="369" a="1"/>
  <c r="M34" i="369" s="1"/>
  <c r="J34" i="369"/>
  <c r="P36" i="369" a="1"/>
  <c r="P36" i="369" s="1"/>
  <c r="C36" i="369" s="1" a="1"/>
  <c r="C36" i="369" s="1"/>
  <c r="Z36" i="369"/>
  <c r="O36" i="369"/>
  <c r="M36" i="369" a="1"/>
  <c r="M36" i="369" s="1"/>
  <c r="J36" i="369"/>
  <c r="Z27" i="369"/>
  <c r="Z31" i="369"/>
  <c r="O31" i="369"/>
  <c r="M31" i="369" a="1"/>
  <c r="M31" i="369" s="1"/>
  <c r="P35" i="369" a="1"/>
  <c r="P35" i="369" s="1"/>
  <c r="C35" i="369" s="1" a="1"/>
  <c r="C35" i="369" s="1"/>
  <c r="Z35" i="369"/>
  <c r="O35" i="369"/>
  <c r="M35" i="369" a="1"/>
  <c r="M35" i="369" s="1"/>
  <c r="M20" i="366" a="1"/>
  <c r="M20" i="366" s="1"/>
  <c r="Z20" i="366"/>
  <c r="N20" i="366" a="1"/>
  <c r="N20" i="366" s="1"/>
  <c r="J20" i="366"/>
  <c r="I20" i="366"/>
  <c r="I19" i="366"/>
  <c r="Z19" i="366"/>
  <c r="J19" i="366"/>
  <c r="M19" i="366" a="1"/>
  <c r="M19" i="366" s="1"/>
  <c r="N19" i="366" a="1"/>
  <c r="N19" i="366" s="1"/>
  <c r="I10" i="366"/>
  <c r="N15" i="366" a="1"/>
  <c r="N15" i="366" s="1"/>
  <c r="I16" i="366"/>
  <c r="M10" i="366" a="1"/>
  <c r="M10" i="366" s="1"/>
  <c r="J11" i="366"/>
  <c r="Z11" i="366"/>
  <c r="M12" i="366" a="1"/>
  <c r="M12" i="366" s="1"/>
  <c r="Z12" i="366"/>
  <c r="I14" i="366"/>
  <c r="J16" i="366"/>
  <c r="Z16" i="366"/>
  <c r="J12" i="366"/>
  <c r="N10" i="366" a="1"/>
  <c r="N10" i="366" s="1"/>
  <c r="M11" i="366" a="1"/>
  <c r="M11" i="366" s="1"/>
  <c r="N12" i="366" a="1"/>
  <c r="N12" i="366" s="1"/>
  <c r="M14" i="366" a="1"/>
  <c r="M14" i="366" s="1"/>
  <c r="I15" i="366"/>
  <c r="Z15" i="366"/>
  <c r="M16" i="366" a="1"/>
  <c r="M16" i="366" s="1"/>
  <c r="O11" i="366"/>
  <c r="I12" i="366"/>
  <c r="P13" i="366" a="1"/>
  <c r="P13" i="366" s="1"/>
  <c r="C13" i="366" s="1" a="1"/>
  <c r="C13" i="366" s="1"/>
  <c r="D13" i="366" s="1" a="1"/>
  <c r="D13" i="366" s="1"/>
  <c r="N14" i="366" a="1"/>
  <c r="N14" i="366" s="1"/>
  <c r="M15" i="366" a="1"/>
  <c r="M15" i="366" s="1"/>
  <c r="O16" i="366"/>
  <c r="S10" i="366" a="1"/>
  <c r="S10" i="366" s="1"/>
  <c r="P12" i="366" a="1"/>
  <c r="P12" i="366" s="1"/>
  <c r="C12" i="366" s="1" a="1"/>
  <c r="C12" i="366" s="1"/>
  <c r="D12" i="366" s="1" a="1"/>
  <c r="D12" i="366" s="1"/>
  <c r="M13" i="366" a="1"/>
  <c r="M13" i="366" s="1"/>
  <c r="S14" i="366" a="1"/>
  <c r="S14" i="366" s="1"/>
  <c r="I9" i="366"/>
  <c r="N9" i="366" a="1"/>
  <c r="N9" i="366" s="1"/>
  <c r="S9" i="366" a="1"/>
  <c r="S9" i="366" s="1"/>
  <c r="J10" i="366"/>
  <c r="O10" i="366"/>
  <c r="P11" i="366" a="1"/>
  <c r="P11" i="366" s="1"/>
  <c r="C11" i="366" s="1" a="1"/>
  <c r="C11" i="366" s="1"/>
  <c r="D11" i="366" s="1" a="1"/>
  <c r="D11" i="366" s="1"/>
  <c r="I13" i="366"/>
  <c r="N13" i="366" a="1"/>
  <c r="N13" i="366" s="1"/>
  <c r="S13" i="366" a="1"/>
  <c r="S13" i="366" s="1"/>
  <c r="J14" i="366"/>
  <c r="O14" i="366"/>
  <c r="J15" i="366"/>
  <c r="M9" i="366" a="1"/>
  <c r="M9" i="366" s="1"/>
  <c r="S7" i="366" a="1"/>
  <c r="S7" i="366" s="1"/>
  <c r="S8" i="366" a="1"/>
  <c r="S8" i="366" s="1"/>
  <c r="J9" i="366"/>
  <c r="O9" i="366"/>
  <c r="Z9" i="366"/>
  <c r="P10" i="366" a="1"/>
  <c r="P10" i="366" s="1"/>
  <c r="C10" i="366" s="1" a="1"/>
  <c r="C10" i="366" s="1"/>
  <c r="D10" i="366" s="1" a="1"/>
  <c r="D10" i="366" s="1"/>
  <c r="S12" i="366" a="1"/>
  <c r="S12" i="366" s="1"/>
  <c r="J13" i="366"/>
  <c r="O13" i="366"/>
  <c r="Z13" i="366"/>
  <c r="P14" i="366" a="1"/>
  <c r="P14" i="366" s="1"/>
  <c r="C14" i="366" s="1" a="1"/>
  <c r="C14" i="366" s="1"/>
  <c r="D14" i="366" s="1" a="1"/>
  <c r="D14" i="366" s="1"/>
  <c r="P15" i="366" a="1"/>
  <c r="P15" i="366" s="1"/>
  <c r="C15" i="366" s="1" a="1"/>
  <c r="C15" i="366" s="1"/>
  <c r="D15" i="366" s="1" a="1"/>
  <c r="D15" i="366" s="1"/>
  <c r="X15" i="366" s="1" a="1"/>
  <c r="X15" i="366" s="1"/>
  <c r="P17" i="366" a="1"/>
  <c r="P17" i="366" s="1"/>
  <c r="C17" i="366" s="1" a="1"/>
  <c r="C17" i="366" s="1"/>
  <c r="S31" i="366" a="1"/>
  <c r="S31" i="366" s="1"/>
  <c r="L9" i="366" a="1"/>
  <c r="L9" i="366" s="1"/>
  <c r="I11" i="366"/>
  <c r="S11" i="366" a="1"/>
  <c r="S11" i="366" s="1"/>
  <c r="S28" i="366" a="1"/>
  <c r="S28" i="366" s="1"/>
  <c r="Y7" i="366" a="1"/>
  <c r="Y7" i="366" s="1"/>
  <c r="W7" i="366" a="1"/>
  <c r="W7" i="366" s="1"/>
  <c r="X7" i="366" a="1"/>
  <c r="X7" i="366" s="1"/>
  <c r="K7" i="366" a="1"/>
  <c r="K7" i="366" s="1"/>
  <c r="P33" i="366" a="1"/>
  <c r="P33" i="366" s="1"/>
  <c r="C33" i="366" s="1" a="1"/>
  <c r="C33" i="366" s="1"/>
  <c r="P18" i="366" a="1"/>
  <c r="P18" i="366" s="1"/>
  <c r="C18" i="366" s="1" a="1"/>
  <c r="C18" i="366" s="1"/>
  <c r="M18" i="366" a="1"/>
  <c r="M18" i="366" s="1"/>
  <c r="J18" i="366"/>
  <c r="Z18" i="366"/>
  <c r="O18" i="366"/>
  <c r="I18" i="366"/>
  <c r="Z34" i="366"/>
  <c r="O34" i="366"/>
  <c r="M34" i="366" a="1"/>
  <c r="M34" i="366" s="1"/>
  <c r="P34" i="366" a="1"/>
  <c r="P34" i="366" s="1"/>
  <c r="C34" i="366" s="1" a="1"/>
  <c r="C34" i="366" s="1"/>
  <c r="I34" i="366"/>
  <c r="J34" i="366"/>
  <c r="N34" i="366" a="1"/>
  <c r="N34" i="366" s="1"/>
  <c r="P22" i="366" a="1"/>
  <c r="P22" i="366" s="1"/>
  <c r="C22" i="366" s="1" a="1"/>
  <c r="C22" i="366" s="1"/>
  <c r="M22" i="366" a="1"/>
  <c r="M22" i="366" s="1"/>
  <c r="J22" i="366"/>
  <c r="Z22" i="366"/>
  <c r="O22" i="366"/>
  <c r="I22" i="366"/>
  <c r="N22" i="366" a="1"/>
  <c r="N22" i="366" s="1"/>
  <c r="P21" i="366" a="1"/>
  <c r="P21" i="366" s="1"/>
  <c r="C21" i="366" s="1" a="1"/>
  <c r="C21" i="366" s="1"/>
  <c r="N25" i="366" a="1"/>
  <c r="N25" i="366" s="1"/>
  <c r="I25" i="366"/>
  <c r="P25" i="366" a="1"/>
  <c r="P25" i="366" s="1"/>
  <c r="C25" i="366" s="1" a="1"/>
  <c r="C25" i="366" s="1"/>
  <c r="D25" i="366" s="1" a="1"/>
  <c r="D25" i="366" s="1"/>
  <c r="Z27" i="366"/>
  <c r="N27" i="366" a="1"/>
  <c r="N27" i="366" s="1"/>
  <c r="I27" i="366"/>
  <c r="P27" i="366" a="1"/>
  <c r="P27" i="366" s="1"/>
  <c r="C27" i="366" s="1" a="1"/>
  <c r="C27" i="366" s="1"/>
  <c r="P29" i="366" a="1"/>
  <c r="P29" i="366" s="1"/>
  <c r="C29" i="366" s="1" a="1"/>
  <c r="C29" i="366" s="1"/>
  <c r="P32" i="366" a="1"/>
  <c r="P32" i="366" s="1"/>
  <c r="C32" i="366" s="1" a="1"/>
  <c r="C32" i="366" s="1"/>
  <c r="Z35" i="366"/>
  <c r="O35" i="366"/>
  <c r="M35" i="366" a="1"/>
  <c r="M35" i="366" s="1"/>
  <c r="J35" i="366"/>
  <c r="P35" i="366" a="1"/>
  <c r="P35" i="366" s="1"/>
  <c r="C35" i="366" s="1" a="1"/>
  <c r="C35" i="366" s="1"/>
  <c r="I35" i="366"/>
  <c r="P36" i="366" a="1"/>
  <c r="P36" i="366" s="1"/>
  <c r="C36" i="366" s="1" a="1"/>
  <c r="C36" i="366" s="1"/>
  <c r="Z36" i="366"/>
  <c r="O36" i="366"/>
  <c r="M36" i="366" a="1"/>
  <c r="M36" i="366" s="1"/>
  <c r="J36" i="366"/>
  <c r="N36" i="366" a="1"/>
  <c r="N36" i="366" s="1"/>
  <c r="I36" i="366"/>
  <c r="P16" i="366" a="1"/>
  <c r="P16" i="366" s="1"/>
  <c r="C16" i="366" s="1" a="1"/>
  <c r="C16" i="366" s="1"/>
  <c r="P20" i="366" a="1"/>
  <c r="P20" i="366" s="1"/>
  <c r="C20" i="366" s="1" a="1"/>
  <c r="C20" i="366" s="1"/>
  <c r="M25" i="366" a="1"/>
  <c r="M25" i="366" s="1"/>
  <c r="M27" i="366" a="1"/>
  <c r="M27" i="366" s="1"/>
  <c r="S27" i="366" a="1"/>
  <c r="S27" i="366" s="1"/>
  <c r="Z30" i="366"/>
  <c r="O30" i="366"/>
  <c r="M30" i="366" a="1"/>
  <c r="M30" i="366" s="1"/>
  <c r="P30" i="366" a="1"/>
  <c r="P30" i="366" s="1"/>
  <c r="C30" i="366" s="1" a="1"/>
  <c r="C30" i="366" s="1"/>
  <c r="I30" i="366"/>
  <c r="S36" i="366" a="1"/>
  <c r="S36" i="366" s="1"/>
  <c r="S33" i="366" a="1"/>
  <c r="S33" i="366" s="1"/>
  <c r="S29" i="366" a="1"/>
  <c r="S29" i="366" s="1"/>
  <c r="S34" i="366" a="1"/>
  <c r="S34" i="366" s="1"/>
  <c r="S30" i="366" a="1"/>
  <c r="S30" i="366" s="1"/>
  <c r="S26" i="366" a="1"/>
  <c r="S26" i="366" s="1"/>
  <c r="S25" i="366" a="1"/>
  <c r="S25" i="366" s="1"/>
  <c r="S24" i="366" a="1"/>
  <c r="S24" i="366" s="1"/>
  <c r="S23" i="366" a="1"/>
  <c r="S23" i="366" s="1"/>
  <c r="S22" i="366" a="1"/>
  <c r="S22" i="366" s="1"/>
  <c r="S21" i="366" a="1"/>
  <c r="S21" i="366" s="1"/>
  <c r="S20" i="366" a="1"/>
  <c r="S20" i="366" s="1"/>
  <c r="S19" i="366" a="1"/>
  <c r="S19" i="366" s="1"/>
  <c r="S18" i="366" a="1"/>
  <c r="S18" i="366" s="1"/>
  <c r="S17" i="366" a="1"/>
  <c r="S17" i="366" s="1"/>
  <c r="S16" i="366" a="1"/>
  <c r="S16" i="366" s="1"/>
  <c r="S15" i="366" a="1"/>
  <c r="S15" i="366" s="1"/>
  <c r="I17" i="366"/>
  <c r="O17" i="366"/>
  <c r="Z17" i="366"/>
  <c r="P19" i="366" a="1"/>
  <c r="P19" i="366" s="1"/>
  <c r="C19" i="366" s="1" a="1"/>
  <c r="C19" i="366" s="1"/>
  <c r="I21" i="366"/>
  <c r="O21" i="366"/>
  <c r="Z21" i="366"/>
  <c r="P23" i="366" a="1"/>
  <c r="P23" i="366" s="1"/>
  <c r="C23" i="366" s="1" a="1"/>
  <c r="C23" i="366" s="1"/>
  <c r="N24" i="366" a="1"/>
  <c r="N24" i="366" s="1"/>
  <c r="I24" i="366"/>
  <c r="P24" i="366" a="1"/>
  <c r="P24" i="366" s="1"/>
  <c r="C24" i="366" s="1" a="1"/>
  <c r="C24" i="366" s="1"/>
  <c r="D24" i="366" s="1" a="1"/>
  <c r="D24" i="366" s="1"/>
  <c r="J25" i="366"/>
  <c r="N26" i="366" a="1"/>
  <c r="N26" i="366" s="1"/>
  <c r="I26" i="366"/>
  <c r="P26" i="366" a="1"/>
  <c r="P26" i="366" s="1"/>
  <c r="C26" i="366" s="1" a="1"/>
  <c r="C26" i="366" s="1"/>
  <c r="D26" i="366" s="1" a="1"/>
  <c r="D26" i="366" s="1"/>
  <c r="J27" i="366"/>
  <c r="P28" i="366" a="1"/>
  <c r="P28" i="366" s="1"/>
  <c r="C28" i="366" s="1" a="1"/>
  <c r="C28" i="366" s="1"/>
  <c r="Z31" i="366"/>
  <c r="O31" i="366"/>
  <c r="M31" i="366" a="1"/>
  <c r="M31" i="366" s="1"/>
  <c r="J31" i="366"/>
  <c r="P31" i="366" a="1"/>
  <c r="P31" i="366" s="1"/>
  <c r="C31" i="366" s="1" a="1"/>
  <c r="C31" i="366" s="1"/>
  <c r="I31" i="366"/>
  <c r="S32" i="366" a="1"/>
  <c r="S32" i="366" s="1"/>
  <c r="N35" i="366" a="1"/>
  <c r="N35" i="366" s="1"/>
  <c r="Z29" i="366"/>
  <c r="O29" i="366"/>
  <c r="M29" i="366" a="1"/>
  <c r="M29" i="366" s="1"/>
  <c r="Z33" i="366"/>
  <c r="O33" i="366"/>
  <c r="M33" i="366" a="1"/>
  <c r="M33" i="366" s="1"/>
  <c r="Z28" i="366"/>
  <c r="O28" i="366"/>
  <c r="M28" i="366" a="1"/>
  <c r="M28" i="366" s="1"/>
  <c r="Z32" i="366"/>
  <c r="O32" i="366"/>
  <c r="M32" i="366" a="1"/>
  <c r="M32" i="366" s="1"/>
  <c r="M19" i="364" a="1"/>
  <c r="M19" i="364" s="1"/>
  <c r="Z19" i="364"/>
  <c r="M20" i="364" a="1"/>
  <c r="M20" i="364" s="1"/>
  <c r="Z20" i="364"/>
  <c r="I22" i="364"/>
  <c r="M23" i="364" a="1"/>
  <c r="M23" i="364" s="1"/>
  <c r="Z23" i="364"/>
  <c r="I19" i="364"/>
  <c r="N19" i="364" a="1"/>
  <c r="N19" i="364" s="1"/>
  <c r="N20" i="364" a="1"/>
  <c r="N20" i="364" s="1"/>
  <c r="I23" i="364"/>
  <c r="N23" i="364" a="1"/>
  <c r="N23" i="364" s="1"/>
  <c r="J20" i="364"/>
  <c r="J19" i="364"/>
  <c r="I20" i="364"/>
  <c r="J23" i="364"/>
  <c r="I21" i="364"/>
  <c r="N21" i="364" a="1"/>
  <c r="N21" i="364" s="1"/>
  <c r="J21" i="364"/>
  <c r="O21" i="364"/>
  <c r="M21" i="364" a="1"/>
  <c r="M21" i="364" s="1"/>
  <c r="I16" i="364"/>
  <c r="M12" i="364" a="1"/>
  <c r="M12" i="364" s="1"/>
  <c r="M16" i="364" a="1"/>
  <c r="M16" i="364" s="1"/>
  <c r="N11" i="364" a="1"/>
  <c r="N11" i="364" s="1"/>
  <c r="N12" i="364" a="1"/>
  <c r="N12" i="364" s="1"/>
  <c r="N16" i="364" a="1"/>
  <c r="N16" i="364" s="1"/>
  <c r="J15" i="364"/>
  <c r="N10" i="364" a="1"/>
  <c r="N10" i="364" s="1"/>
  <c r="M15" i="364" a="1"/>
  <c r="M15" i="364" s="1"/>
  <c r="Z15" i="364"/>
  <c r="J10" i="364"/>
  <c r="O10" i="364"/>
  <c r="N15" i="364" a="1"/>
  <c r="N15" i="364" s="1"/>
  <c r="I10" i="364"/>
  <c r="Z10" i="364"/>
  <c r="L10" i="364" a="1"/>
  <c r="L10" i="364" s="1"/>
  <c r="I11" i="364"/>
  <c r="I12" i="364"/>
  <c r="Z12" i="364"/>
  <c r="J14" i="364"/>
  <c r="I15" i="364"/>
  <c r="Z16" i="364"/>
  <c r="P8" i="364" a="1"/>
  <c r="P8" i="364" s="1"/>
  <c r="C8" i="364" s="1" a="1"/>
  <c r="C8" i="364" s="1"/>
  <c r="J9" i="364"/>
  <c r="O9" i="364"/>
  <c r="S9" i="364" a="1"/>
  <c r="S9" i="364" s="1"/>
  <c r="J11" i="364"/>
  <c r="O11" i="364"/>
  <c r="S11" i="364" a="1"/>
  <c r="S11" i="364" s="1"/>
  <c r="M13" i="364" a="1"/>
  <c r="M13" i="364" s="1"/>
  <c r="Z13" i="364"/>
  <c r="M17" i="364" a="1"/>
  <c r="M17" i="364" s="1"/>
  <c r="Z17" i="364"/>
  <c r="I7" i="364"/>
  <c r="N7" i="364" a="1"/>
  <c r="N7" i="364" s="1"/>
  <c r="S7" i="364" a="1"/>
  <c r="S7" i="364" s="1"/>
  <c r="M8" i="364" a="1"/>
  <c r="M8" i="364" s="1"/>
  <c r="L9" i="364" a="1"/>
  <c r="L9" i="364" s="1"/>
  <c r="P9" i="364" a="1"/>
  <c r="P9" i="364" s="1"/>
  <c r="C9" i="364" s="1" a="1"/>
  <c r="C9" i="364" s="1"/>
  <c r="D9" i="364" s="1" a="1"/>
  <c r="D9" i="364" s="1"/>
  <c r="P11" i="364" a="1"/>
  <c r="P11" i="364" s="1"/>
  <c r="C11" i="364" s="1" a="1"/>
  <c r="C11" i="364" s="1"/>
  <c r="D11" i="364" s="1" a="1"/>
  <c r="D11" i="364" s="1"/>
  <c r="J12" i="364"/>
  <c r="I13" i="364"/>
  <c r="N13" i="364" a="1"/>
  <c r="N13" i="364" s="1"/>
  <c r="M14" i="364" a="1"/>
  <c r="M14" i="364" s="1"/>
  <c r="Z14" i="364"/>
  <c r="J16" i="364"/>
  <c r="I17" i="364"/>
  <c r="N17" i="364" a="1"/>
  <c r="N17" i="364" s="1"/>
  <c r="S8" i="364" a="1"/>
  <c r="S8" i="364" s="1"/>
  <c r="J7" i="364"/>
  <c r="O7" i="364"/>
  <c r="M9" i="364" a="1"/>
  <c r="M9" i="364" s="1"/>
  <c r="M11" i="364" a="1"/>
  <c r="M11" i="364" s="1"/>
  <c r="J13" i="364"/>
  <c r="I14" i="364"/>
  <c r="J17" i="364"/>
  <c r="S32" i="364" a="1"/>
  <c r="S32" i="364" s="1"/>
  <c r="S30" i="364" a="1"/>
  <c r="S30" i="364" s="1"/>
  <c r="S36" i="364" a="1"/>
  <c r="S36" i="364" s="1"/>
  <c r="S31" i="364" a="1"/>
  <c r="S31" i="364" s="1"/>
  <c r="S27" i="364" a="1"/>
  <c r="S27" i="364" s="1"/>
  <c r="S26" i="364" a="1"/>
  <c r="S26" i="364" s="1"/>
  <c r="S25" i="364" a="1"/>
  <c r="S25" i="364" s="1"/>
  <c r="S24" i="364" a="1"/>
  <c r="S24" i="364" s="1"/>
  <c r="S23" i="364" a="1"/>
  <c r="S23" i="364" s="1"/>
  <c r="S22" i="364" a="1"/>
  <c r="S22" i="364" s="1"/>
  <c r="S35" i="364" a="1"/>
  <c r="S35" i="364" s="1"/>
  <c r="S34" i="364" a="1"/>
  <c r="S34" i="364" s="1"/>
  <c r="S28" i="364" a="1"/>
  <c r="S28" i="364" s="1"/>
  <c r="S33" i="364" a="1"/>
  <c r="S33" i="364" s="1"/>
  <c r="S29" i="364" a="1"/>
  <c r="S29" i="364" s="1"/>
  <c r="P35" i="364" a="1"/>
  <c r="P35" i="364" s="1"/>
  <c r="C35" i="364" s="1" a="1"/>
  <c r="C35" i="364" s="1"/>
  <c r="D35" i="364" s="1" a="1"/>
  <c r="D35" i="364" s="1"/>
  <c r="X35" i="364" s="1" a="1"/>
  <c r="X35" i="364" s="1"/>
  <c r="P31" i="364" a="1"/>
  <c r="P31" i="364" s="1"/>
  <c r="C31" i="364" s="1" a="1"/>
  <c r="C31" i="364" s="1"/>
  <c r="P34" i="364" a="1"/>
  <c r="P34" i="364" s="1"/>
  <c r="C34" i="364" s="1" a="1"/>
  <c r="C34" i="364" s="1"/>
  <c r="D34" i="364" s="1" a="1"/>
  <c r="D34" i="364" s="1"/>
  <c r="X34" i="364" s="1" a="1"/>
  <c r="X34" i="364" s="1"/>
  <c r="P28" i="364" a="1"/>
  <c r="P28" i="364" s="1"/>
  <c r="C28" i="364" s="1" a="1"/>
  <c r="C28" i="364" s="1"/>
  <c r="D28" i="364" s="1" a="1"/>
  <c r="D28" i="364" s="1"/>
  <c r="X28" i="364" s="1" a="1"/>
  <c r="X28" i="364" s="1"/>
  <c r="P27" i="364" a="1"/>
  <c r="P27" i="364" s="1"/>
  <c r="C27" i="364" s="1" a="1"/>
  <c r="C27" i="364" s="1"/>
  <c r="P26" i="364" a="1"/>
  <c r="P26" i="364" s="1"/>
  <c r="C26" i="364" s="1" a="1"/>
  <c r="C26" i="364" s="1"/>
  <c r="P25" i="364" a="1"/>
  <c r="P25" i="364" s="1"/>
  <c r="C25" i="364" s="1" a="1"/>
  <c r="C25" i="364" s="1"/>
  <c r="P24" i="364" a="1"/>
  <c r="P24" i="364" s="1"/>
  <c r="C24" i="364" s="1" a="1"/>
  <c r="C24" i="364" s="1"/>
  <c r="P23" i="364" a="1"/>
  <c r="P23" i="364" s="1"/>
  <c r="C23" i="364" s="1" a="1"/>
  <c r="C23" i="364" s="1"/>
  <c r="P33" i="364" a="1"/>
  <c r="P33" i="364" s="1"/>
  <c r="C33" i="364" s="1" a="1"/>
  <c r="C33" i="364" s="1"/>
  <c r="D33" i="364" s="1" a="1"/>
  <c r="D33" i="364" s="1"/>
  <c r="X33" i="364" s="1" a="1"/>
  <c r="X33" i="364" s="1"/>
  <c r="P29" i="364" a="1"/>
  <c r="P29" i="364" s="1"/>
  <c r="C29" i="364" s="1" a="1"/>
  <c r="C29" i="364" s="1"/>
  <c r="D29" i="364" s="1" a="1"/>
  <c r="D29" i="364" s="1"/>
  <c r="P36" i="364" a="1"/>
  <c r="P36" i="364" s="1"/>
  <c r="C36" i="364" s="1" a="1"/>
  <c r="C36" i="364" s="1"/>
  <c r="D36" i="364" s="1" a="1"/>
  <c r="D36" i="364" s="1"/>
  <c r="Y36" i="364" s="1" a="1"/>
  <c r="Y36" i="364" s="1"/>
  <c r="P32" i="364" a="1"/>
  <c r="P32" i="364" s="1"/>
  <c r="C32" i="364" s="1" a="1"/>
  <c r="C32" i="364" s="1"/>
  <c r="D32" i="364" s="1" a="1"/>
  <c r="D32" i="364" s="1"/>
  <c r="X32" i="364" s="1" a="1"/>
  <c r="X32" i="364" s="1"/>
  <c r="P18" i="364" a="1"/>
  <c r="P18" i="364" s="1"/>
  <c r="C18" i="364" s="1" a="1"/>
  <c r="C18" i="364" s="1"/>
  <c r="S18" i="364" a="1"/>
  <c r="S18" i="364" s="1"/>
  <c r="P20" i="364" a="1"/>
  <c r="P20" i="364" s="1"/>
  <c r="C20" i="364" s="1" a="1"/>
  <c r="C20" i="364" s="1"/>
  <c r="S20" i="364" a="1"/>
  <c r="S20" i="364" s="1"/>
  <c r="P22" i="364" a="1"/>
  <c r="P22" i="364" s="1"/>
  <c r="C22" i="364" s="1" a="1"/>
  <c r="C22" i="364" s="1"/>
  <c r="P12" i="364" a="1"/>
  <c r="P12" i="364" s="1"/>
  <c r="C12" i="364" s="1" a="1"/>
  <c r="C12" i="364" s="1"/>
  <c r="S12" i="364" a="1"/>
  <c r="S12" i="364" s="1"/>
  <c r="P13" i="364" a="1"/>
  <c r="P13" i="364" s="1"/>
  <c r="C13" i="364" s="1" a="1"/>
  <c r="C13" i="364" s="1"/>
  <c r="S13" i="364" a="1"/>
  <c r="S13" i="364" s="1"/>
  <c r="P14" i="364" a="1"/>
  <c r="P14" i="364" s="1"/>
  <c r="C14" i="364" s="1" a="1"/>
  <c r="C14" i="364" s="1"/>
  <c r="S14" i="364" a="1"/>
  <c r="S14" i="364" s="1"/>
  <c r="P15" i="364" a="1"/>
  <c r="P15" i="364" s="1"/>
  <c r="C15" i="364" s="1" a="1"/>
  <c r="C15" i="364" s="1"/>
  <c r="S15" i="364" a="1"/>
  <c r="S15" i="364" s="1"/>
  <c r="P16" i="364" a="1"/>
  <c r="P16" i="364" s="1"/>
  <c r="C16" i="364" s="1" a="1"/>
  <c r="C16" i="364" s="1"/>
  <c r="S16" i="364" a="1"/>
  <c r="S16" i="364" s="1"/>
  <c r="P17" i="364" a="1"/>
  <c r="P17" i="364" s="1"/>
  <c r="C17" i="364" s="1" a="1"/>
  <c r="C17" i="364" s="1"/>
  <c r="S17" i="364" a="1"/>
  <c r="S17" i="364" s="1"/>
  <c r="P19" i="364" a="1"/>
  <c r="P19" i="364" s="1"/>
  <c r="C19" i="364" s="1" a="1"/>
  <c r="C19" i="364" s="1"/>
  <c r="S19" i="364" a="1"/>
  <c r="S19" i="364" s="1"/>
  <c r="P21" i="364" a="1"/>
  <c r="P21" i="364" s="1"/>
  <c r="C21" i="364" s="1" a="1"/>
  <c r="C21" i="364" s="1"/>
  <c r="S21" i="364" a="1"/>
  <c r="S21" i="364" s="1"/>
  <c r="J30" i="364"/>
  <c r="M30" i="364" a="1"/>
  <c r="M30" i="364" s="1"/>
  <c r="P30" i="364" a="1"/>
  <c r="P30" i="364" s="1"/>
  <c r="C30" i="364" s="1" a="1"/>
  <c r="C30" i="364" s="1"/>
  <c r="N30" i="364" a="1"/>
  <c r="N30" i="364" s="1"/>
  <c r="I30" i="364"/>
  <c r="N29" i="364" a="1"/>
  <c r="N29" i="364" s="1"/>
  <c r="I29" i="364"/>
  <c r="N28" i="364" a="1"/>
  <c r="N28" i="364" s="1"/>
  <c r="I28" i="364"/>
  <c r="O30" i="364"/>
  <c r="Z30" i="364"/>
  <c r="I31" i="364"/>
  <c r="N31" i="364" a="1"/>
  <c r="N31" i="364" s="1"/>
  <c r="I32" i="364"/>
  <c r="N32" i="364" a="1"/>
  <c r="N32" i="364" s="1"/>
  <c r="I33" i="364"/>
  <c r="N33" i="364" a="1"/>
  <c r="N33" i="364" s="1"/>
  <c r="I34" i="364"/>
  <c r="N34" i="364" a="1"/>
  <c r="N34" i="364" s="1"/>
  <c r="I35" i="364"/>
  <c r="N35" i="364" a="1"/>
  <c r="N35" i="364" s="1"/>
  <c r="I36" i="364"/>
  <c r="N36" i="364" a="1"/>
  <c r="N36" i="364" s="1"/>
  <c r="M36" i="364" a="1"/>
  <c r="M36" i="364" s="1"/>
  <c r="O36" i="364"/>
  <c r="I18" i="341"/>
  <c r="Z18" i="341"/>
  <c r="J18" i="341"/>
  <c r="M18" i="341" a="1"/>
  <c r="M18" i="341" s="1"/>
  <c r="N18" i="341" a="1"/>
  <c r="N18" i="341" s="1"/>
  <c r="I18" i="339"/>
  <c r="N18" i="339" a="1"/>
  <c r="N18" i="339" s="1"/>
  <c r="I19" i="359"/>
  <c r="N19" i="359" a="1"/>
  <c r="N19" i="359" s="1"/>
  <c r="M21" i="358" a="1"/>
  <c r="M21" i="358" s="1"/>
  <c r="Z21" i="358"/>
  <c r="J20" i="358"/>
  <c r="I21" i="358"/>
  <c r="N21" i="358" a="1"/>
  <c r="N21" i="358" s="1"/>
  <c r="N20" i="358" a="1"/>
  <c r="N20" i="358" s="1"/>
  <c r="J21" i="358"/>
  <c r="J19" i="359"/>
  <c r="O19" i="359"/>
  <c r="M19" i="359" a="1"/>
  <c r="M19" i="359" s="1"/>
  <c r="M10" i="359" a="1"/>
  <c r="M10" i="359" s="1"/>
  <c r="S12" i="359" a="1"/>
  <c r="S12" i="359" s="1"/>
  <c r="S8" i="359" a="1"/>
  <c r="S8" i="359" s="1"/>
  <c r="I11" i="359"/>
  <c r="I12" i="359"/>
  <c r="J14" i="359"/>
  <c r="N11" i="359" a="1"/>
  <c r="N11" i="359" s="1"/>
  <c r="N12" i="359" a="1"/>
  <c r="N12" i="359" s="1"/>
  <c r="I13" i="359"/>
  <c r="N14" i="359" a="1"/>
  <c r="N14" i="359" s="1"/>
  <c r="J15" i="359"/>
  <c r="J16" i="359"/>
  <c r="M7" i="359" a="1"/>
  <c r="M7" i="359" s="1"/>
  <c r="I7" i="359"/>
  <c r="N7" i="359" a="1"/>
  <c r="N7" i="359" s="1"/>
  <c r="Z7" i="359"/>
  <c r="J8" i="359"/>
  <c r="I10" i="359"/>
  <c r="O11" i="359"/>
  <c r="J12" i="359"/>
  <c r="I14" i="359"/>
  <c r="O14" i="359"/>
  <c r="N16" i="359" a="1"/>
  <c r="N16" i="359" s="1"/>
  <c r="P17" i="359" a="1"/>
  <c r="P17" i="359" s="1"/>
  <c r="C17" i="359" s="1" a="1"/>
  <c r="C17" i="359" s="1"/>
  <c r="D17" i="359" s="1" a="1"/>
  <c r="D17" i="359" s="1"/>
  <c r="J7" i="359"/>
  <c r="O7" i="359"/>
  <c r="S23" i="359" a="1"/>
  <c r="S23" i="359" s="1"/>
  <c r="S24" i="359" a="1"/>
  <c r="S24" i="359" s="1"/>
  <c r="L7" i="359" a="1"/>
  <c r="L7" i="359" s="1"/>
  <c r="J11" i="359"/>
  <c r="M14" i="359" a="1"/>
  <c r="M14" i="359" s="1"/>
  <c r="N15" i="359" a="1"/>
  <c r="N15" i="359" s="1"/>
  <c r="I16" i="359"/>
  <c r="S16" i="359" a="1"/>
  <c r="S16" i="359" s="1"/>
  <c r="S22" i="359" a="1"/>
  <c r="S22" i="359" s="1"/>
  <c r="P19" i="359" a="1"/>
  <c r="P19" i="359" s="1"/>
  <c r="C19" i="359" s="1" a="1"/>
  <c r="C19" i="359" s="1"/>
  <c r="D19" i="359" s="1" a="1"/>
  <c r="D19" i="359" s="1"/>
  <c r="P31" i="359" a="1"/>
  <c r="P31" i="359" s="1"/>
  <c r="C31" i="359" s="1" a="1"/>
  <c r="C31" i="359" s="1"/>
  <c r="L8" i="359" a="1"/>
  <c r="L8" i="359" s="1"/>
  <c r="O8" i="359"/>
  <c r="J9" i="359"/>
  <c r="N9" i="359" a="1"/>
  <c r="N9" i="359" s="1"/>
  <c r="S9" i="359" a="1"/>
  <c r="S9" i="359" s="1"/>
  <c r="M11" i="359" a="1"/>
  <c r="M11" i="359" s="1"/>
  <c r="P11" i="359" a="1"/>
  <c r="P11" i="359" s="1"/>
  <c r="C11" i="359" s="1" a="1"/>
  <c r="C11" i="359" s="1"/>
  <c r="D11" i="359" s="1" a="1"/>
  <c r="D11" i="359" s="1"/>
  <c r="O12" i="359"/>
  <c r="J13" i="359"/>
  <c r="N13" i="359" a="1"/>
  <c r="N13" i="359" s="1"/>
  <c r="S13" i="359" a="1"/>
  <c r="S13" i="359" s="1"/>
  <c r="M15" i="359" a="1"/>
  <c r="M15" i="359" s="1"/>
  <c r="P15" i="359" a="1"/>
  <c r="P15" i="359" s="1"/>
  <c r="C15" i="359" s="1" a="1"/>
  <c r="C15" i="359" s="1"/>
  <c r="D15" i="359" s="1" a="1"/>
  <c r="D15" i="359" s="1"/>
  <c r="K15" i="359" s="1" a="1"/>
  <c r="K15" i="359" s="1"/>
  <c r="L15" i="359" s="1" a="1"/>
  <c r="L15" i="359" s="1"/>
  <c r="O16" i="359"/>
  <c r="J17" i="359"/>
  <c r="N17" i="359" a="1"/>
  <c r="N17" i="359" s="1"/>
  <c r="S17" i="359" a="1"/>
  <c r="S17" i="359" s="1"/>
  <c r="P20" i="359" a="1"/>
  <c r="P20" i="359" s="1"/>
  <c r="C20" i="359" s="1" a="1"/>
  <c r="C20" i="359" s="1"/>
  <c r="D20" i="359" s="1" a="1"/>
  <c r="D20" i="359" s="1"/>
  <c r="P21" i="359" a="1"/>
  <c r="P21" i="359" s="1"/>
  <c r="C21" i="359" s="1" a="1"/>
  <c r="C21" i="359" s="1"/>
  <c r="D21" i="359" s="1" a="1"/>
  <c r="D21" i="359" s="1"/>
  <c r="I17" i="359"/>
  <c r="P18" i="359" a="1"/>
  <c r="P18" i="359" s="1"/>
  <c r="C18" i="359" s="1" a="1"/>
  <c r="C18" i="359" s="1"/>
  <c r="D18" i="359" s="1" a="1"/>
  <c r="D18" i="359" s="1"/>
  <c r="S7" i="359" a="1"/>
  <c r="S7" i="359" s="1"/>
  <c r="M8" i="359" a="1"/>
  <c r="M8" i="359" s="1"/>
  <c r="P8" i="359" a="1"/>
  <c r="P8" i="359" s="1"/>
  <c r="C8" i="359" s="1" a="1"/>
  <c r="C8" i="359" s="1"/>
  <c r="H8" i="359" s="1" a="1"/>
  <c r="H8" i="359" s="1"/>
  <c r="AA8" i="359" s="1" a="1"/>
  <c r="AA8" i="359" s="1"/>
  <c r="L9" i="359" a="1"/>
  <c r="L9" i="359" s="1"/>
  <c r="O9" i="359"/>
  <c r="S10" i="359" a="1"/>
  <c r="S10" i="359" s="1"/>
  <c r="M12" i="359" a="1"/>
  <c r="M12" i="359" s="1"/>
  <c r="P12" i="359" a="1"/>
  <c r="P12" i="359" s="1"/>
  <c r="C12" i="359" s="1" a="1"/>
  <c r="C12" i="359" s="1"/>
  <c r="D12" i="359" s="1" a="1"/>
  <c r="D12" i="359" s="1"/>
  <c r="O13" i="359"/>
  <c r="S14" i="359" a="1"/>
  <c r="S14" i="359" s="1"/>
  <c r="M16" i="359" a="1"/>
  <c r="M16" i="359" s="1"/>
  <c r="P16" i="359" a="1"/>
  <c r="P16" i="359" s="1"/>
  <c r="C16" i="359" s="1" a="1"/>
  <c r="C16" i="359" s="1"/>
  <c r="D16" i="359" s="1" a="1"/>
  <c r="D16" i="359" s="1"/>
  <c r="O17" i="359"/>
  <c r="Z17" i="359"/>
  <c r="S18" i="359" a="1"/>
  <c r="S18" i="359" s="1"/>
  <c r="S19" i="359" a="1"/>
  <c r="S19" i="359" s="1"/>
  <c r="P22" i="359" a="1"/>
  <c r="P22" i="359" s="1"/>
  <c r="C22" i="359" s="1" a="1"/>
  <c r="C22" i="359" s="1"/>
  <c r="D22" i="359" s="1" a="1"/>
  <c r="D22" i="359" s="1"/>
  <c r="P23" i="359" a="1"/>
  <c r="P23" i="359" s="1"/>
  <c r="C23" i="359" s="1" a="1"/>
  <c r="C23" i="359" s="1"/>
  <c r="D23" i="359" s="1" a="1"/>
  <c r="D23" i="359" s="1"/>
  <c r="P26" i="359" a="1"/>
  <c r="P26" i="359" s="1"/>
  <c r="C26" i="359" s="1" a="1"/>
  <c r="C26" i="359" s="1"/>
  <c r="S29" i="359" a="1"/>
  <c r="S29" i="359" s="1"/>
  <c r="S30" i="359" a="1"/>
  <c r="S30" i="359" s="1"/>
  <c r="S33" i="359" a="1"/>
  <c r="S33" i="359" s="1"/>
  <c r="P10" i="359" a="1"/>
  <c r="P10" i="359" s="1"/>
  <c r="C10" i="359" s="1" a="1"/>
  <c r="C10" i="359" s="1"/>
  <c r="D10" i="359" s="1" a="1"/>
  <c r="D10" i="359" s="1"/>
  <c r="P14" i="359" a="1"/>
  <c r="P14" i="359" s="1"/>
  <c r="C14" i="359" s="1" a="1"/>
  <c r="C14" i="359" s="1"/>
  <c r="D14" i="359" s="1" a="1"/>
  <c r="D14" i="359" s="1"/>
  <c r="M9" i="359" a="1"/>
  <c r="M9" i="359" s="1"/>
  <c r="P9" i="359" a="1"/>
  <c r="P9" i="359" s="1"/>
  <c r="C9" i="359" s="1" a="1"/>
  <c r="C9" i="359" s="1"/>
  <c r="D9" i="359" s="1" a="1"/>
  <c r="D9" i="359" s="1"/>
  <c r="K9" i="359" s="1" a="1"/>
  <c r="K9" i="359" s="1"/>
  <c r="S11" i="359" a="1"/>
  <c r="S11" i="359" s="1"/>
  <c r="M13" i="359" a="1"/>
  <c r="M13" i="359" s="1"/>
  <c r="P13" i="359" a="1"/>
  <c r="P13" i="359" s="1"/>
  <c r="C13" i="359" s="1" a="1"/>
  <c r="C13" i="359" s="1"/>
  <c r="D13" i="359" s="1" a="1"/>
  <c r="D13" i="359" s="1"/>
  <c r="S15" i="359" a="1"/>
  <c r="S15" i="359" s="1"/>
  <c r="M17" i="359" a="1"/>
  <c r="M17" i="359" s="1"/>
  <c r="S20" i="359" a="1"/>
  <c r="S20" i="359" s="1"/>
  <c r="S21" i="359" a="1"/>
  <c r="S21" i="359" s="1"/>
  <c r="X7" i="359" a="1"/>
  <c r="X7" i="359" s="1"/>
  <c r="W7" i="359" a="1"/>
  <c r="W7" i="359" s="1"/>
  <c r="Y7" i="359" a="1"/>
  <c r="Y7" i="359" s="1"/>
  <c r="P34" i="359" a="1"/>
  <c r="P34" i="359" s="1"/>
  <c r="Z34" i="359"/>
  <c r="O34" i="359"/>
  <c r="M34" i="359" a="1"/>
  <c r="M34" i="359" s="1"/>
  <c r="C34" i="359" a="1"/>
  <c r="C34" i="359" s="1"/>
  <c r="D34" i="359" s="1" a="1"/>
  <c r="D34" i="359" s="1"/>
  <c r="Y34" i="359" s="1" a="1"/>
  <c r="Y34" i="359" s="1"/>
  <c r="J34" i="359"/>
  <c r="N34" i="359" a="1"/>
  <c r="N34" i="359" s="1"/>
  <c r="I34" i="359"/>
  <c r="K7" i="359" a="1"/>
  <c r="K7" i="359" s="1"/>
  <c r="Z24" i="359"/>
  <c r="O24" i="359"/>
  <c r="M24" i="359" a="1"/>
  <c r="M24" i="359" s="1"/>
  <c r="J24" i="359"/>
  <c r="P24" i="359" a="1"/>
  <c r="P24" i="359" s="1"/>
  <c r="C24" i="359" s="1" a="1"/>
  <c r="C24" i="359" s="1"/>
  <c r="I24" i="359"/>
  <c r="P27" i="359" a="1"/>
  <c r="P27" i="359" s="1"/>
  <c r="C27" i="359" s="1" a="1"/>
  <c r="C27" i="359" s="1"/>
  <c r="P25" i="359" a="1"/>
  <c r="P25" i="359" s="1"/>
  <c r="C25" i="359" s="1" a="1"/>
  <c r="C25" i="359" s="1"/>
  <c r="D25" i="359" s="1" a="1"/>
  <c r="D25" i="359" s="1"/>
  <c r="Z33" i="359"/>
  <c r="O33" i="359"/>
  <c r="M33" i="359" a="1"/>
  <c r="M33" i="359" s="1"/>
  <c r="J33" i="359"/>
  <c r="P33" i="359" a="1"/>
  <c r="P33" i="359" s="1"/>
  <c r="C33" i="359" s="1" a="1"/>
  <c r="C33" i="359" s="1"/>
  <c r="I33" i="359"/>
  <c r="N33" i="359" a="1"/>
  <c r="N33" i="359" s="1"/>
  <c r="P36" i="359" a="1"/>
  <c r="P36" i="359" s="1"/>
  <c r="C36" i="359" s="1" a="1"/>
  <c r="C36" i="359" s="1"/>
  <c r="Z36" i="359"/>
  <c r="O36" i="359"/>
  <c r="M36" i="359" a="1"/>
  <c r="M36" i="359" s="1"/>
  <c r="J36" i="359"/>
  <c r="N36" i="359" a="1"/>
  <c r="N36" i="359" s="1"/>
  <c r="I36" i="359"/>
  <c r="S36" i="359" a="1"/>
  <c r="S36" i="359" s="1"/>
  <c r="S35" i="359" a="1"/>
  <c r="S35" i="359" s="1"/>
  <c r="S34" i="359" a="1"/>
  <c r="S34" i="359" s="1"/>
  <c r="S31" i="359" a="1"/>
  <c r="S31" i="359" s="1"/>
  <c r="S27" i="359" a="1"/>
  <c r="S27" i="359" s="1"/>
  <c r="S32" i="359" a="1"/>
  <c r="S32" i="359" s="1"/>
  <c r="S28" i="359" a="1"/>
  <c r="S28" i="359" s="1"/>
  <c r="Z28" i="359"/>
  <c r="O28" i="359"/>
  <c r="M28" i="359" a="1"/>
  <c r="M28" i="359" s="1"/>
  <c r="P28" i="359" a="1"/>
  <c r="P28" i="359" s="1"/>
  <c r="C28" i="359" s="1" a="1"/>
  <c r="C28" i="359" s="1"/>
  <c r="I28" i="359"/>
  <c r="P30" i="359" a="1"/>
  <c r="P30" i="359" s="1"/>
  <c r="C30" i="359" s="1" a="1"/>
  <c r="C30" i="359" s="1"/>
  <c r="Z25" i="359"/>
  <c r="O25" i="359"/>
  <c r="M25" i="359" a="1"/>
  <c r="M25" i="359" s="1"/>
  <c r="S26" i="359" a="1"/>
  <c r="S26" i="359" s="1"/>
  <c r="Z29" i="359"/>
  <c r="O29" i="359"/>
  <c r="M29" i="359" a="1"/>
  <c r="M29" i="359" s="1"/>
  <c r="J29" i="359"/>
  <c r="P29" i="359" a="1"/>
  <c r="P29" i="359" s="1"/>
  <c r="C29" i="359" s="1" a="1"/>
  <c r="C29" i="359" s="1"/>
  <c r="I29" i="359"/>
  <c r="Z32" i="359"/>
  <c r="O32" i="359"/>
  <c r="M32" i="359" a="1"/>
  <c r="M32" i="359" s="1"/>
  <c r="P32" i="359" a="1"/>
  <c r="P32" i="359" s="1"/>
  <c r="C32" i="359" s="1" a="1"/>
  <c r="C32" i="359" s="1"/>
  <c r="I32" i="359"/>
  <c r="Z27" i="359"/>
  <c r="Z31" i="359"/>
  <c r="O31" i="359"/>
  <c r="M31" i="359" a="1"/>
  <c r="M31" i="359" s="1"/>
  <c r="M26" i="359" a="1"/>
  <c r="M26" i="359" s="1"/>
  <c r="O26" i="359"/>
  <c r="M27" i="359" a="1"/>
  <c r="M27" i="359" s="1"/>
  <c r="O27" i="359"/>
  <c r="Z30" i="359"/>
  <c r="O30" i="359"/>
  <c r="M30" i="359" a="1"/>
  <c r="M30" i="359" s="1"/>
  <c r="P35" i="359" a="1"/>
  <c r="P35" i="359" s="1"/>
  <c r="C35" i="359" s="1" a="1"/>
  <c r="C35" i="359" s="1"/>
  <c r="Z35" i="359"/>
  <c r="O35" i="359"/>
  <c r="M35" i="359" a="1"/>
  <c r="M35" i="359" s="1"/>
  <c r="I20" i="358"/>
  <c r="O20" i="358"/>
  <c r="M20" i="358" a="1"/>
  <c r="M20" i="358" s="1"/>
  <c r="I19" i="358"/>
  <c r="J19" i="358"/>
  <c r="I15" i="358"/>
  <c r="J17" i="358"/>
  <c r="P8" i="358" a="1"/>
  <c r="P8" i="358" s="1"/>
  <c r="C8" i="358" s="1" a="1"/>
  <c r="C8" i="358" s="1"/>
  <c r="D8" i="358" s="1" a="1"/>
  <c r="D8" i="358" s="1"/>
  <c r="Y8" i="358" s="1" a="1"/>
  <c r="Y8" i="358" s="1"/>
  <c r="I11" i="358"/>
  <c r="J15" i="358"/>
  <c r="N16" i="358" a="1"/>
  <c r="N16" i="358" s="1"/>
  <c r="J11" i="358"/>
  <c r="I12" i="358"/>
  <c r="S19" i="358" a="1"/>
  <c r="S19" i="358" s="1"/>
  <c r="J8" i="358"/>
  <c r="J12" i="358"/>
  <c r="J13" i="358"/>
  <c r="P12" i="358" a="1"/>
  <c r="P12" i="358" s="1"/>
  <c r="J18" i="357"/>
  <c r="I19" i="357"/>
  <c r="N19" i="357" a="1"/>
  <c r="N19" i="357" s="1"/>
  <c r="I20" i="357"/>
  <c r="I21" i="357"/>
  <c r="I22" i="357"/>
  <c r="N22" i="357" a="1"/>
  <c r="N22" i="357" s="1"/>
  <c r="J19" i="357"/>
  <c r="J22" i="357"/>
  <c r="P30" i="358" a="1"/>
  <c r="P30" i="358" s="1"/>
  <c r="C30" i="358" s="1" a="1"/>
  <c r="C30" i="358" s="1"/>
  <c r="Z30" i="358"/>
  <c r="O30" i="358"/>
  <c r="M30" i="358" a="1"/>
  <c r="M30" i="358" s="1"/>
  <c r="J30" i="358"/>
  <c r="I30" i="358"/>
  <c r="N30" i="358" a="1"/>
  <c r="N30" i="358" s="1"/>
  <c r="O7" i="358"/>
  <c r="Z7" i="358"/>
  <c r="Z9" i="358"/>
  <c r="O9" i="358"/>
  <c r="M9" i="358" a="1"/>
  <c r="M9" i="358" s="1"/>
  <c r="P9" i="358" a="1"/>
  <c r="P9" i="358" s="1"/>
  <c r="C9" i="358" s="1" a="1"/>
  <c r="C9" i="358" s="1"/>
  <c r="I9" i="358"/>
  <c r="L9" i="358" a="1"/>
  <c r="L9" i="358" s="1"/>
  <c r="P11" i="358" a="1"/>
  <c r="P11" i="358" s="1"/>
  <c r="C11" i="358" s="1" a="1"/>
  <c r="C11" i="358" s="1"/>
  <c r="Z18" i="358"/>
  <c r="O18" i="358"/>
  <c r="M18" i="358" a="1"/>
  <c r="M18" i="358" s="1"/>
  <c r="J18" i="358"/>
  <c r="P18" i="358" a="1"/>
  <c r="P18" i="358" s="1"/>
  <c r="C18" i="358" s="1" a="1"/>
  <c r="C18" i="358" s="1"/>
  <c r="I18" i="358"/>
  <c r="P26" i="358" a="1"/>
  <c r="P26" i="358" s="1"/>
  <c r="C26" i="358" s="1" a="1"/>
  <c r="C26" i="358" s="1"/>
  <c r="P24" i="358" a="1"/>
  <c r="P24" i="358" s="1"/>
  <c r="C24" i="358" s="1" a="1"/>
  <c r="C24" i="358" s="1"/>
  <c r="P22" i="358" a="1"/>
  <c r="P22" i="358" s="1"/>
  <c r="C22" i="358" s="1" a="1"/>
  <c r="C22" i="358" s="1"/>
  <c r="P20" i="358" a="1"/>
  <c r="P20" i="358" s="1"/>
  <c r="C20" i="358" s="1" a="1"/>
  <c r="C20" i="358" s="1"/>
  <c r="P25" i="358" a="1"/>
  <c r="P25" i="358" s="1"/>
  <c r="C25" i="358" s="1" a="1"/>
  <c r="C25" i="358" s="1"/>
  <c r="P21" i="358" a="1"/>
  <c r="P21" i="358" s="1"/>
  <c r="C21" i="358" s="1" a="1"/>
  <c r="C21" i="358" s="1"/>
  <c r="N7" i="358" a="1"/>
  <c r="N7" i="358" s="1"/>
  <c r="L7" i="358" a="1"/>
  <c r="L7" i="358" s="1"/>
  <c r="I7" i="358"/>
  <c r="P7" i="358" a="1"/>
  <c r="P7" i="358" s="1"/>
  <c r="C7" i="358" s="1" a="1"/>
  <c r="C7" i="358" s="1"/>
  <c r="P27" i="358" a="1"/>
  <c r="P27" i="358" s="1"/>
  <c r="C27" i="358" s="1" a="1"/>
  <c r="C27" i="358" s="1"/>
  <c r="P23" i="358" a="1"/>
  <c r="P23" i="358" s="1"/>
  <c r="C23" i="358" s="1" a="1"/>
  <c r="C23" i="358" s="1"/>
  <c r="P19" i="358" a="1"/>
  <c r="P19" i="358" s="1"/>
  <c r="C19" i="358" s="1" a="1"/>
  <c r="C19" i="358" s="1"/>
  <c r="P15" i="358" a="1"/>
  <c r="P15" i="358" s="1"/>
  <c r="C15" i="358" s="1" a="1"/>
  <c r="C15" i="358" s="1"/>
  <c r="Z10" i="358"/>
  <c r="O10" i="358"/>
  <c r="M10" i="358" a="1"/>
  <c r="M10" i="358" s="1"/>
  <c r="J10" i="358"/>
  <c r="P10" i="358" a="1"/>
  <c r="P10" i="358" s="1"/>
  <c r="C10" i="358" s="1" a="1"/>
  <c r="C10" i="358" s="1"/>
  <c r="D10" i="358" s="1" a="1"/>
  <c r="D10" i="358" s="1"/>
  <c r="X10" i="358" s="1" a="1"/>
  <c r="X10" i="358" s="1"/>
  <c r="I10" i="358"/>
  <c r="Z14" i="358"/>
  <c r="O14" i="358"/>
  <c r="M14" i="358" a="1"/>
  <c r="M14" i="358" s="1"/>
  <c r="J14" i="358"/>
  <c r="P14" i="358" a="1"/>
  <c r="P14" i="358" s="1"/>
  <c r="C14" i="358" s="1" a="1"/>
  <c r="C14" i="358" s="1"/>
  <c r="D14" i="358" s="1" a="1"/>
  <c r="D14" i="358" s="1"/>
  <c r="Y14" i="358" s="1" a="1"/>
  <c r="Y14" i="358" s="1"/>
  <c r="I14" i="358"/>
  <c r="P16" i="358" a="1"/>
  <c r="P16" i="358" s="1"/>
  <c r="C16" i="358" s="1" a="1"/>
  <c r="C16" i="358" s="1"/>
  <c r="P32" i="358" a="1"/>
  <c r="P32" i="358" s="1"/>
  <c r="C32" i="358" s="1" a="1"/>
  <c r="C32" i="358" s="1"/>
  <c r="Z32" i="358"/>
  <c r="O32" i="358"/>
  <c r="M32" i="358" a="1"/>
  <c r="M32" i="358" s="1"/>
  <c r="J32" i="358"/>
  <c r="N32" i="358" a="1"/>
  <c r="N32" i="358" s="1"/>
  <c r="I32" i="358"/>
  <c r="Z28" i="358"/>
  <c r="O28" i="358"/>
  <c r="M28" i="358" a="1"/>
  <c r="M28" i="358" s="1"/>
  <c r="P28" i="358" a="1"/>
  <c r="P28" i="358" s="1"/>
  <c r="C28" i="358" s="1" a="1"/>
  <c r="C28" i="358" s="1"/>
  <c r="J28" i="358"/>
  <c r="N28" i="358" a="1"/>
  <c r="N28" i="358" s="1"/>
  <c r="I28" i="358"/>
  <c r="S36" i="358" a="1"/>
  <c r="S36" i="358" s="1"/>
  <c r="S35" i="358" a="1"/>
  <c r="S35" i="358" s="1"/>
  <c r="S34" i="358" a="1"/>
  <c r="S34" i="358" s="1"/>
  <c r="S33" i="358" a="1"/>
  <c r="S33" i="358" s="1"/>
  <c r="S32" i="358" a="1"/>
  <c r="S32" i="358" s="1"/>
  <c r="S31" i="358" a="1"/>
  <c r="S31" i="358" s="1"/>
  <c r="S30" i="358" a="1"/>
  <c r="S30" i="358" s="1"/>
  <c r="S29" i="358" a="1"/>
  <c r="S29" i="358" s="1"/>
  <c r="S28" i="358" a="1"/>
  <c r="S28" i="358" s="1"/>
  <c r="S26" i="358" a="1"/>
  <c r="S26" i="358" s="1"/>
  <c r="S24" i="358" a="1"/>
  <c r="S24" i="358" s="1"/>
  <c r="S22" i="358" a="1"/>
  <c r="S22" i="358" s="1"/>
  <c r="S20" i="358" a="1"/>
  <c r="S20" i="358" s="1"/>
  <c r="S25" i="358" a="1"/>
  <c r="S25" i="358" s="1"/>
  <c r="S21" i="358" a="1"/>
  <c r="S21" i="358" s="1"/>
  <c r="S16" i="358" a="1"/>
  <c r="S16" i="358" s="1"/>
  <c r="S12" i="358" a="1"/>
  <c r="S12" i="358" s="1"/>
  <c r="S8" i="358" a="1"/>
  <c r="S8" i="358" s="1"/>
  <c r="S17" i="358" a="1"/>
  <c r="S17" i="358" s="1"/>
  <c r="S13" i="358" a="1"/>
  <c r="S13" i="358" s="1"/>
  <c r="S9" i="358" a="1"/>
  <c r="S9" i="358" s="1"/>
  <c r="S7" i="358" a="1"/>
  <c r="S7" i="358" s="1"/>
  <c r="S23" i="358" a="1"/>
  <c r="S23" i="358" s="1"/>
  <c r="S18" i="358" a="1"/>
  <c r="S18" i="358" s="1"/>
  <c r="S14" i="358" a="1"/>
  <c r="S14" i="358" s="1"/>
  <c r="M7" i="358" a="1"/>
  <c r="M7" i="358" s="1"/>
  <c r="N9" i="358" a="1"/>
  <c r="N9" i="358" s="1"/>
  <c r="L10" i="358" a="1"/>
  <c r="L10" i="358" s="1"/>
  <c r="S10" i="358" a="1"/>
  <c r="S10" i="358" s="1"/>
  <c r="S11" i="358" a="1"/>
  <c r="S11" i="358" s="1"/>
  <c r="S27" i="358" a="1"/>
  <c r="S27" i="358" s="1"/>
  <c r="Z13" i="358"/>
  <c r="O13" i="358"/>
  <c r="M13" i="358" a="1"/>
  <c r="M13" i="358" s="1"/>
  <c r="Z17" i="358"/>
  <c r="O17" i="358"/>
  <c r="M17" i="358" a="1"/>
  <c r="M17" i="358" s="1"/>
  <c r="Z8" i="358"/>
  <c r="O8" i="358"/>
  <c r="M8" i="358" a="1"/>
  <c r="M8" i="358" s="1"/>
  <c r="Z12" i="358"/>
  <c r="O12" i="358"/>
  <c r="M12" i="358" a="1"/>
  <c r="M12" i="358" s="1"/>
  <c r="C12" i="358" a="1"/>
  <c r="C12" i="358" s="1"/>
  <c r="Z16" i="358"/>
  <c r="O16" i="358"/>
  <c r="M16" i="358" a="1"/>
  <c r="M16" i="358" s="1"/>
  <c r="I8" i="358"/>
  <c r="L8" i="358" a="1"/>
  <c r="L8" i="358" s="1"/>
  <c r="Z11" i="358"/>
  <c r="O11" i="358"/>
  <c r="M11" i="358" a="1"/>
  <c r="M11" i="358" s="1"/>
  <c r="I13" i="358"/>
  <c r="P13" i="358" a="1"/>
  <c r="P13" i="358" s="1"/>
  <c r="C13" i="358" s="1" a="1"/>
  <c r="C13" i="358" s="1"/>
  <c r="Z15" i="358"/>
  <c r="O15" i="358"/>
  <c r="M15" i="358" a="1"/>
  <c r="M15" i="358" s="1"/>
  <c r="I17" i="358"/>
  <c r="P17" i="358" a="1"/>
  <c r="P17" i="358" s="1"/>
  <c r="C17" i="358" s="1" a="1"/>
  <c r="C17" i="358" s="1"/>
  <c r="O19" i="358"/>
  <c r="M19" i="358" a="1"/>
  <c r="M19" i="358" s="1"/>
  <c r="Z19" i="358"/>
  <c r="P34" i="358" a="1"/>
  <c r="P34" i="358" s="1"/>
  <c r="C34" i="358" s="1" a="1"/>
  <c r="C34" i="358" s="1"/>
  <c r="Z34" i="358"/>
  <c r="O34" i="358"/>
  <c r="M34" i="358" a="1"/>
  <c r="M34" i="358" s="1"/>
  <c r="J34" i="358"/>
  <c r="P36" i="358" a="1"/>
  <c r="P36" i="358" s="1"/>
  <c r="C36" i="358" s="1" a="1"/>
  <c r="C36" i="358" s="1"/>
  <c r="Z36" i="358"/>
  <c r="O36" i="358"/>
  <c r="M36" i="358" a="1"/>
  <c r="M36" i="358" s="1"/>
  <c r="J36" i="358"/>
  <c r="Z27" i="358"/>
  <c r="P29" i="358" a="1"/>
  <c r="P29" i="358" s="1"/>
  <c r="C29" i="358" s="1" a="1"/>
  <c r="C29" i="358" s="1"/>
  <c r="Z29" i="358"/>
  <c r="O29" i="358"/>
  <c r="M29" i="358" a="1"/>
  <c r="M29" i="358" s="1"/>
  <c r="P31" i="358" a="1"/>
  <c r="P31" i="358" s="1"/>
  <c r="C31" i="358" s="1" a="1"/>
  <c r="C31" i="358" s="1"/>
  <c r="Z31" i="358"/>
  <c r="O31" i="358"/>
  <c r="M31" i="358" a="1"/>
  <c r="M31" i="358" s="1"/>
  <c r="P33" i="358" a="1"/>
  <c r="P33" i="358" s="1"/>
  <c r="C33" i="358" s="1" a="1"/>
  <c r="C33" i="358" s="1"/>
  <c r="Z33" i="358"/>
  <c r="O33" i="358"/>
  <c r="M33" i="358" a="1"/>
  <c r="M33" i="358" s="1"/>
  <c r="P35" i="358" a="1"/>
  <c r="P35" i="358" s="1"/>
  <c r="C35" i="358" s="1" a="1"/>
  <c r="C35" i="358" s="1"/>
  <c r="Z35" i="358"/>
  <c r="O35" i="358"/>
  <c r="M35" i="358" a="1"/>
  <c r="M35" i="358" s="1"/>
  <c r="M21" i="356" a="1"/>
  <c r="M21" i="356" s="1"/>
  <c r="Z21" i="356"/>
  <c r="J21" i="356"/>
  <c r="N21" i="356" a="1"/>
  <c r="N21" i="356" s="1"/>
  <c r="I21" i="356"/>
  <c r="L7" i="357" a="1"/>
  <c r="L7" i="357" s="1"/>
  <c r="I10" i="357"/>
  <c r="I8" i="357"/>
  <c r="J8" i="357"/>
  <c r="J10" i="357"/>
  <c r="S8" i="357" a="1"/>
  <c r="S8" i="357" s="1"/>
  <c r="J7" i="357"/>
  <c r="N8" i="357" a="1"/>
  <c r="N8" i="357" s="1"/>
  <c r="J12" i="357"/>
  <c r="P7" i="357" a="1"/>
  <c r="P7" i="357" s="1"/>
  <c r="C7" i="357" s="1" a="1"/>
  <c r="C7" i="357" s="1"/>
  <c r="D7" i="357" s="1" a="1"/>
  <c r="D7" i="357" s="1"/>
  <c r="O8" i="357"/>
  <c r="O10" i="357"/>
  <c r="M14" i="357" a="1"/>
  <c r="M14" i="357" s="1"/>
  <c r="I13" i="357"/>
  <c r="Z13" i="357"/>
  <c r="M16" i="357" a="1"/>
  <c r="M16" i="357" s="1"/>
  <c r="Z16" i="357"/>
  <c r="Z17" i="357"/>
  <c r="N7" i="357" a="1"/>
  <c r="N7" i="357" s="1"/>
  <c r="S7" i="357" a="1"/>
  <c r="S7" i="357" s="1"/>
  <c r="L10" i="357" a="1"/>
  <c r="L10" i="357" s="1"/>
  <c r="S10" i="357" a="1"/>
  <c r="S10" i="357" s="1"/>
  <c r="M12" i="357" a="1"/>
  <c r="M12" i="357" s="1"/>
  <c r="Z12" i="357"/>
  <c r="M13" i="357" a="1"/>
  <c r="M13" i="357" s="1"/>
  <c r="Z14" i="357"/>
  <c r="I16" i="357"/>
  <c r="N16" i="357" a="1"/>
  <c r="N16" i="357" s="1"/>
  <c r="M17" i="357" a="1"/>
  <c r="M17" i="357" s="1"/>
  <c r="J17" i="357"/>
  <c r="I7" i="357"/>
  <c r="O7" i="357"/>
  <c r="N10" i="357" a="1"/>
  <c r="N10" i="357" s="1"/>
  <c r="I12" i="357"/>
  <c r="N13" i="357" a="1"/>
  <c r="N13" i="357" s="1"/>
  <c r="J16" i="357"/>
  <c r="I17" i="357"/>
  <c r="N17" i="357" a="1"/>
  <c r="N17" i="357" s="1"/>
  <c r="I9" i="357"/>
  <c r="N9" i="357" a="1"/>
  <c r="N9" i="357" s="1"/>
  <c r="P10" i="357" a="1"/>
  <c r="P10" i="357" s="1"/>
  <c r="C10" i="357" s="1" a="1"/>
  <c r="C10" i="357" s="1"/>
  <c r="N11" i="357" a="1"/>
  <c r="N11" i="357" s="1"/>
  <c r="P19" i="357" a="1"/>
  <c r="P19" i="357" s="1"/>
  <c r="C19" i="357" s="1" a="1"/>
  <c r="C19" i="357" s="1"/>
  <c r="D19" i="357" s="1" a="1"/>
  <c r="D19" i="357" s="1"/>
  <c r="K19" i="357" s="1" a="1"/>
  <c r="K19" i="357" s="1"/>
  <c r="L19" i="357" s="1" a="1"/>
  <c r="L19" i="357" s="1"/>
  <c r="M7" i="357" a="1"/>
  <c r="M7" i="357" s="1"/>
  <c r="L8" i="357" a="1"/>
  <c r="L8" i="357" s="1"/>
  <c r="P8" i="357" a="1"/>
  <c r="P8" i="357" s="1"/>
  <c r="C8" i="357" s="1" a="1"/>
  <c r="C8" i="357" s="1"/>
  <c r="J9" i="357"/>
  <c r="O9" i="357"/>
  <c r="M10" i="357" a="1"/>
  <c r="M10" i="357" s="1"/>
  <c r="J11" i="357"/>
  <c r="O11" i="357"/>
  <c r="Z11" i="357"/>
  <c r="J13" i="357"/>
  <c r="I14" i="357"/>
  <c r="N14" i="357" a="1"/>
  <c r="N14" i="357" s="1"/>
  <c r="M15" i="357" a="1"/>
  <c r="M15" i="357" s="1"/>
  <c r="Z15" i="357"/>
  <c r="M8" i="357" a="1"/>
  <c r="M8" i="357" s="1"/>
  <c r="L9" i="357" a="1"/>
  <c r="L9" i="357" s="1"/>
  <c r="P9" i="357" a="1"/>
  <c r="P9" i="357" s="1"/>
  <c r="C9" i="357" s="1" a="1"/>
  <c r="C9" i="357" s="1"/>
  <c r="D9" i="357" s="1" a="1"/>
  <c r="D9" i="357" s="1"/>
  <c r="P11" i="357" a="1"/>
  <c r="P11" i="357" s="1"/>
  <c r="C11" i="357" s="1" a="1"/>
  <c r="C11" i="357" s="1"/>
  <c r="D11" i="357" s="1" a="1"/>
  <c r="D11" i="357" s="1"/>
  <c r="J14" i="357"/>
  <c r="I15" i="357"/>
  <c r="N15" i="357" a="1"/>
  <c r="N15" i="357" s="1"/>
  <c r="I11" i="357"/>
  <c r="M9" i="357" a="1"/>
  <c r="M9" i="357" s="1"/>
  <c r="J15" i="357"/>
  <c r="P18" i="357" a="1"/>
  <c r="P18" i="357" s="1"/>
  <c r="C18" i="357" s="1" a="1"/>
  <c r="C18" i="357" s="1"/>
  <c r="D18" i="357" s="1" a="1"/>
  <c r="D18" i="357" s="1"/>
  <c r="S32" i="357" a="1"/>
  <c r="S32" i="357" s="1"/>
  <c r="S28" i="357" a="1"/>
  <c r="S28" i="357" s="1"/>
  <c r="S36" i="357" a="1"/>
  <c r="S36" i="357" s="1"/>
  <c r="S31" i="357" a="1"/>
  <c r="S31" i="357" s="1"/>
  <c r="S29" i="357" a="1"/>
  <c r="S29" i="357" s="1"/>
  <c r="S35" i="357" a="1"/>
  <c r="S35" i="357" s="1"/>
  <c r="S34" i="357" a="1"/>
  <c r="S34" i="357" s="1"/>
  <c r="S30" i="357" a="1"/>
  <c r="S30" i="357" s="1"/>
  <c r="S33" i="357" a="1"/>
  <c r="S33" i="357" s="1"/>
  <c r="S27" i="357" a="1"/>
  <c r="S27" i="357" s="1"/>
  <c r="S26" i="357" a="1"/>
  <c r="S26" i="357" s="1"/>
  <c r="S25" i="357" a="1"/>
  <c r="S25" i="357" s="1"/>
  <c r="S24" i="357" a="1"/>
  <c r="S24" i="357" s="1"/>
  <c r="S23" i="357" a="1"/>
  <c r="S23" i="357" s="1"/>
  <c r="S22" i="357" a="1"/>
  <c r="S22" i="357" s="1"/>
  <c r="P35" i="357" a="1"/>
  <c r="P35" i="357" s="1"/>
  <c r="C35" i="357" s="1" a="1"/>
  <c r="C35" i="357" s="1"/>
  <c r="D35" i="357" s="1" a="1"/>
  <c r="D35" i="357" s="1"/>
  <c r="X35" i="357" s="1" a="1"/>
  <c r="X35" i="357" s="1"/>
  <c r="P31" i="357" a="1"/>
  <c r="P31" i="357" s="1"/>
  <c r="C31" i="357" s="1" a="1"/>
  <c r="C31" i="357" s="1"/>
  <c r="D31" i="357" s="1" a="1"/>
  <c r="D31" i="357" s="1"/>
  <c r="X31" i="357" s="1" a="1"/>
  <c r="X31" i="357" s="1"/>
  <c r="P29" i="357" a="1"/>
  <c r="P29" i="357" s="1"/>
  <c r="C29" i="357" s="1" a="1"/>
  <c r="C29" i="357" s="1"/>
  <c r="D29" i="357" s="1" a="1"/>
  <c r="D29" i="357" s="1"/>
  <c r="X29" i="357" s="1" a="1"/>
  <c r="X29" i="357" s="1"/>
  <c r="P34" i="357" a="1"/>
  <c r="P34" i="357" s="1"/>
  <c r="C34" i="357" s="1" a="1"/>
  <c r="C34" i="357" s="1"/>
  <c r="D34" i="357" s="1" a="1"/>
  <c r="D34" i="357" s="1"/>
  <c r="P30" i="357" a="1"/>
  <c r="P30" i="357" s="1"/>
  <c r="C30" i="357" s="1" a="1"/>
  <c r="C30" i="357" s="1"/>
  <c r="D30" i="357" s="1" a="1"/>
  <c r="D30" i="357" s="1"/>
  <c r="X30" i="357" s="1" a="1"/>
  <c r="X30" i="357" s="1"/>
  <c r="P33" i="357" a="1"/>
  <c r="P33" i="357" s="1"/>
  <c r="C33" i="357" s="1" a="1"/>
  <c r="C33" i="357" s="1"/>
  <c r="D33" i="357" s="1" a="1"/>
  <c r="D33" i="357" s="1"/>
  <c r="X33" i="357" s="1" a="1"/>
  <c r="X33" i="357" s="1"/>
  <c r="P36" i="357" a="1"/>
  <c r="P36" i="357" s="1"/>
  <c r="C36" i="357" s="1" a="1"/>
  <c r="C36" i="357" s="1"/>
  <c r="D36" i="357" s="1" a="1"/>
  <c r="D36" i="357" s="1"/>
  <c r="Y36" i="357" s="1" a="1"/>
  <c r="Y36" i="357" s="1"/>
  <c r="P32" i="357" a="1"/>
  <c r="P32" i="357" s="1"/>
  <c r="C32" i="357" s="1" a="1"/>
  <c r="C32" i="357" s="1"/>
  <c r="D32" i="357" s="1" a="1"/>
  <c r="D32" i="357" s="1"/>
  <c r="X32" i="357" s="1" a="1"/>
  <c r="X32" i="357" s="1"/>
  <c r="P24" i="357" a="1"/>
  <c r="P24" i="357" s="1"/>
  <c r="C24" i="357" s="1" a="1"/>
  <c r="C24" i="357" s="1"/>
  <c r="P23" i="357" a="1"/>
  <c r="P23" i="357" s="1"/>
  <c r="C23" i="357" s="1" a="1"/>
  <c r="C23" i="357" s="1"/>
  <c r="P22" i="357" a="1"/>
  <c r="P22" i="357" s="1"/>
  <c r="C22" i="357" s="1" a="1"/>
  <c r="C22" i="357" s="1"/>
  <c r="Z19" i="357"/>
  <c r="P21" i="357" a="1"/>
  <c r="P21" i="357" s="1"/>
  <c r="C21" i="357" s="1" a="1"/>
  <c r="C21" i="357" s="1"/>
  <c r="S21" i="357" a="1"/>
  <c r="S21" i="357" s="1"/>
  <c r="P25" i="357" a="1"/>
  <c r="P25" i="357" s="1"/>
  <c r="C25" i="357" s="1" a="1"/>
  <c r="C25" i="357" s="1"/>
  <c r="S11" i="357" a="1"/>
  <c r="S11" i="357" s="1"/>
  <c r="P12" i="357" a="1"/>
  <c r="P12" i="357" s="1"/>
  <c r="C12" i="357" s="1" a="1"/>
  <c r="C12" i="357" s="1"/>
  <c r="S12" i="357" a="1"/>
  <c r="S12" i="357" s="1"/>
  <c r="P13" i="357" a="1"/>
  <c r="P13" i="357" s="1"/>
  <c r="C13" i="357" s="1" a="1"/>
  <c r="C13" i="357" s="1"/>
  <c r="S13" i="357" a="1"/>
  <c r="S13" i="357" s="1"/>
  <c r="P14" i="357" a="1"/>
  <c r="P14" i="357" s="1"/>
  <c r="C14" i="357" s="1" a="1"/>
  <c r="C14" i="357" s="1"/>
  <c r="S14" i="357" a="1"/>
  <c r="S14" i="357" s="1"/>
  <c r="P15" i="357" a="1"/>
  <c r="P15" i="357" s="1"/>
  <c r="C15" i="357" s="1" a="1"/>
  <c r="C15" i="357" s="1"/>
  <c r="S15" i="357" a="1"/>
  <c r="S15" i="357" s="1"/>
  <c r="P16" i="357" a="1"/>
  <c r="P16" i="357" s="1"/>
  <c r="C16" i="357" s="1" a="1"/>
  <c r="C16" i="357" s="1"/>
  <c r="S16" i="357" a="1"/>
  <c r="S16" i="357" s="1"/>
  <c r="P17" i="357" a="1"/>
  <c r="P17" i="357" s="1"/>
  <c r="C17" i="357" s="1" a="1"/>
  <c r="C17" i="357" s="1"/>
  <c r="S17" i="357" a="1"/>
  <c r="S17" i="357" s="1"/>
  <c r="S18" i="357" a="1"/>
  <c r="S18" i="357" s="1"/>
  <c r="S19" i="357" a="1"/>
  <c r="S19" i="357" s="1"/>
  <c r="P20" i="357" a="1"/>
  <c r="P20" i="357" s="1"/>
  <c r="C20" i="357" s="1" a="1"/>
  <c r="C20" i="357" s="1"/>
  <c r="S20" i="357" a="1"/>
  <c r="S20" i="357" s="1"/>
  <c r="P26" i="357" a="1"/>
  <c r="P26" i="357" s="1"/>
  <c r="C26" i="357" s="1" a="1"/>
  <c r="C26" i="357" s="1"/>
  <c r="P27" i="357" a="1"/>
  <c r="P27" i="357" s="1"/>
  <c r="C27" i="357" s="1" a="1"/>
  <c r="C27" i="357" s="1"/>
  <c r="J28" i="357"/>
  <c r="M28" i="357" a="1"/>
  <c r="M28" i="357" s="1"/>
  <c r="P28" i="357" a="1"/>
  <c r="P28" i="357" s="1"/>
  <c r="C28" i="357" s="1" a="1"/>
  <c r="C28" i="357" s="1"/>
  <c r="N29" i="357" a="1"/>
  <c r="N29" i="357" s="1"/>
  <c r="I29" i="357"/>
  <c r="N28" i="357" a="1"/>
  <c r="N28" i="357" s="1"/>
  <c r="I28" i="357"/>
  <c r="N30" i="357" a="1"/>
  <c r="N30" i="357" s="1"/>
  <c r="I30" i="357"/>
  <c r="I31" i="357"/>
  <c r="N31" i="357" a="1"/>
  <c r="N31" i="357" s="1"/>
  <c r="I32" i="357"/>
  <c r="N32" i="357" a="1"/>
  <c r="N32" i="357" s="1"/>
  <c r="I33" i="357"/>
  <c r="N33" i="357" a="1"/>
  <c r="N33" i="357" s="1"/>
  <c r="I34" i="357"/>
  <c r="N34" i="357" a="1"/>
  <c r="N34" i="357" s="1"/>
  <c r="I35" i="357"/>
  <c r="N35" i="357" a="1"/>
  <c r="N35" i="357" s="1"/>
  <c r="I36" i="357"/>
  <c r="N36" i="357" a="1"/>
  <c r="N36" i="357" s="1"/>
  <c r="M36" i="357" a="1"/>
  <c r="M36" i="357" s="1"/>
  <c r="O36" i="357"/>
  <c r="J20" i="356"/>
  <c r="O20" i="356"/>
  <c r="M20" i="356" a="1"/>
  <c r="M20" i="356" s="1"/>
  <c r="Z20" i="356"/>
  <c r="I20" i="356"/>
  <c r="Z16" i="356"/>
  <c r="J14" i="356"/>
  <c r="Z14" i="356"/>
  <c r="J16" i="356"/>
  <c r="M16" i="356" a="1"/>
  <c r="M16" i="356" s="1"/>
  <c r="I14" i="356"/>
  <c r="O16" i="356"/>
  <c r="I17" i="356"/>
  <c r="N17" i="356" a="1"/>
  <c r="N17" i="356" s="1"/>
  <c r="M15" i="356" a="1"/>
  <c r="M15" i="356" s="1"/>
  <c r="Z15" i="356"/>
  <c r="J17" i="356"/>
  <c r="O17" i="356"/>
  <c r="I15" i="356"/>
  <c r="N15" i="356" a="1"/>
  <c r="N15" i="356" s="1"/>
  <c r="J15" i="356"/>
  <c r="I16" i="356"/>
  <c r="M17" i="356" a="1"/>
  <c r="M17" i="356" s="1"/>
  <c r="O12" i="356"/>
  <c r="M12" i="356" a="1"/>
  <c r="M12" i="356" s="1"/>
  <c r="Z12" i="356"/>
  <c r="M7" i="356" a="1"/>
  <c r="M7" i="356" s="1"/>
  <c r="P22" i="356" a="1"/>
  <c r="P22" i="356" s="1"/>
  <c r="C22" i="356" s="1" a="1"/>
  <c r="C22" i="356" s="1"/>
  <c r="D22" i="356" s="1" a="1"/>
  <c r="D22" i="356" s="1"/>
  <c r="Z9" i="356"/>
  <c r="S15" i="356" a="1"/>
  <c r="S15" i="356" s="1"/>
  <c r="S20" i="356" a="1"/>
  <c r="S20" i="356" s="1"/>
  <c r="S8" i="356" a="1"/>
  <c r="S8" i="356" s="1"/>
  <c r="I7" i="356"/>
  <c r="K7" i="356" s="1" a="1"/>
  <c r="K7" i="356" s="1"/>
  <c r="Z7" i="356"/>
  <c r="I8" i="356"/>
  <c r="I9" i="356"/>
  <c r="M9" i="356" a="1"/>
  <c r="M9" i="356" s="1"/>
  <c r="S11" i="356" a="1"/>
  <c r="S11" i="356" s="1"/>
  <c r="S21" i="356" a="1"/>
  <c r="S21" i="356" s="1"/>
  <c r="P23" i="356" a="1"/>
  <c r="P23" i="356" s="1"/>
  <c r="C23" i="356" s="1" a="1"/>
  <c r="C23" i="356" s="1"/>
  <c r="D23" i="356" s="1" a="1"/>
  <c r="D23" i="356" s="1"/>
  <c r="P24" i="356" a="1"/>
  <c r="P24" i="356" s="1"/>
  <c r="C24" i="356" s="1" a="1"/>
  <c r="C24" i="356" s="1"/>
  <c r="J8" i="356"/>
  <c r="N8" i="356" a="1"/>
  <c r="N8" i="356" s="1"/>
  <c r="P10" i="356" a="1"/>
  <c r="P10" i="356" s="1"/>
  <c r="C10" i="356" s="1" a="1"/>
  <c r="C10" i="356" s="1"/>
  <c r="D10" i="356" s="1" a="1"/>
  <c r="D10" i="356" s="1"/>
  <c r="S12" i="356" a="1"/>
  <c r="S12" i="356" s="1"/>
  <c r="P14" i="356" a="1"/>
  <c r="P14" i="356" s="1"/>
  <c r="C14" i="356" s="1" a="1"/>
  <c r="C14" i="356" s="1"/>
  <c r="D14" i="356" s="1" a="1"/>
  <c r="D14" i="356" s="1"/>
  <c r="K14" i="356" s="1" a="1"/>
  <c r="K14" i="356" s="1"/>
  <c r="L14" i="356" s="1" a="1"/>
  <c r="L14" i="356" s="1"/>
  <c r="S16" i="356" a="1"/>
  <c r="S16" i="356" s="1"/>
  <c r="P18" i="356" a="1"/>
  <c r="P18" i="356" s="1"/>
  <c r="C18" i="356" s="1" a="1"/>
  <c r="C18" i="356" s="1"/>
  <c r="D18" i="356" s="1" a="1"/>
  <c r="D18" i="356" s="1"/>
  <c r="P19" i="356" a="1"/>
  <c r="P19" i="356" s="1"/>
  <c r="C19" i="356" s="1" a="1"/>
  <c r="C19" i="356" s="1"/>
  <c r="D19" i="356" s="1" a="1"/>
  <c r="D19" i="356" s="1"/>
  <c r="K19" i="356" s="1" a="1"/>
  <c r="K19" i="356" s="1"/>
  <c r="L19" i="356" s="1" a="1"/>
  <c r="L19" i="356" s="1"/>
  <c r="S22" i="356" a="1"/>
  <c r="S22" i="356" s="1"/>
  <c r="P13" i="356" a="1"/>
  <c r="P13" i="356" s="1"/>
  <c r="C13" i="356" s="1" a="1"/>
  <c r="C13" i="356" s="1"/>
  <c r="D13" i="356" s="1" a="1"/>
  <c r="D13" i="356" s="1"/>
  <c r="P17" i="356" a="1"/>
  <c r="P17" i="356" s="1"/>
  <c r="C17" i="356" s="1" a="1"/>
  <c r="C17" i="356" s="1"/>
  <c r="D17" i="356" s="1" a="1"/>
  <c r="D17" i="356" s="1"/>
  <c r="K17" i="356" s="1" a="1"/>
  <c r="K17" i="356" s="1"/>
  <c r="L17" i="356" s="1" a="1"/>
  <c r="L17" i="356" s="1"/>
  <c r="J7" i="356"/>
  <c r="N7" i="356" a="1"/>
  <c r="N7" i="356" s="1"/>
  <c r="S7" i="356" a="1"/>
  <c r="S7" i="356" s="1"/>
  <c r="L8" i="356" a="1"/>
  <c r="L8" i="356" s="1"/>
  <c r="O8" i="356"/>
  <c r="J9" i="356"/>
  <c r="N9" i="356" a="1"/>
  <c r="N9" i="356" s="1"/>
  <c r="S9" i="356" a="1"/>
  <c r="S9" i="356" s="1"/>
  <c r="P11" i="356" a="1"/>
  <c r="P11" i="356" s="1"/>
  <c r="C11" i="356" s="1" a="1"/>
  <c r="C11" i="356" s="1"/>
  <c r="S13" i="356" a="1"/>
  <c r="S13" i="356" s="1"/>
  <c r="P15" i="356" a="1"/>
  <c r="P15" i="356" s="1"/>
  <c r="C15" i="356" s="1" a="1"/>
  <c r="C15" i="356" s="1"/>
  <c r="D15" i="356" s="1" a="1"/>
  <c r="D15" i="356" s="1"/>
  <c r="S17" i="356" a="1"/>
  <c r="S17" i="356" s="1"/>
  <c r="P20" i="356" a="1"/>
  <c r="P20" i="356" s="1"/>
  <c r="C20" i="356" s="1" a="1"/>
  <c r="C20" i="356" s="1"/>
  <c r="D20" i="356" s="1" a="1"/>
  <c r="D20" i="356" s="1"/>
  <c r="P21" i="356" a="1"/>
  <c r="P21" i="356" s="1"/>
  <c r="C21" i="356" s="1" a="1"/>
  <c r="C21" i="356" s="1"/>
  <c r="D21" i="356" s="1" a="1"/>
  <c r="D21" i="356" s="1"/>
  <c r="S23" i="356" a="1"/>
  <c r="S23" i="356" s="1"/>
  <c r="S28" i="356" a="1"/>
  <c r="S28" i="356" s="1"/>
  <c r="P9" i="356" a="1"/>
  <c r="P9" i="356" s="1"/>
  <c r="C9" i="356" s="1" a="1"/>
  <c r="C9" i="356" s="1"/>
  <c r="D9" i="356" s="1" a="1"/>
  <c r="D9" i="356" s="1"/>
  <c r="K9" i="356" s="1" a="1"/>
  <c r="K9" i="356" s="1"/>
  <c r="L7" i="356" a="1"/>
  <c r="L7" i="356" s="1"/>
  <c r="O7" i="356"/>
  <c r="M8" i="356" a="1"/>
  <c r="M8" i="356" s="1"/>
  <c r="P8" i="356" a="1"/>
  <c r="P8" i="356" s="1"/>
  <c r="C8" i="356" s="1" a="1"/>
  <c r="C8" i="356" s="1"/>
  <c r="H8" i="356" s="1" a="1"/>
  <c r="H8" i="356" s="1"/>
  <c r="AA8" i="356" s="1" a="1"/>
  <c r="AA8" i="356" s="1"/>
  <c r="L9" i="356" a="1"/>
  <c r="L9" i="356" s="1"/>
  <c r="S10" i="356" a="1"/>
  <c r="S10" i="356" s="1"/>
  <c r="P12" i="356" a="1"/>
  <c r="P12" i="356" s="1"/>
  <c r="C12" i="356" s="1" a="1"/>
  <c r="C12" i="356" s="1"/>
  <c r="D12" i="356" s="1" a="1"/>
  <c r="D12" i="356" s="1"/>
  <c r="S14" i="356" a="1"/>
  <c r="S14" i="356" s="1"/>
  <c r="P16" i="356" a="1"/>
  <c r="P16" i="356" s="1"/>
  <c r="C16" i="356" s="1" a="1"/>
  <c r="C16" i="356" s="1"/>
  <c r="D16" i="356" s="1" a="1"/>
  <c r="D16" i="356" s="1"/>
  <c r="S18" i="356" a="1"/>
  <c r="S18" i="356" s="1"/>
  <c r="S19" i="356" a="1"/>
  <c r="S19" i="356" s="1"/>
  <c r="P33" i="356" a="1"/>
  <c r="P33" i="356" s="1"/>
  <c r="C33" i="356" s="1" a="1"/>
  <c r="C33" i="356" s="1"/>
  <c r="X7" i="356" a="1"/>
  <c r="X7" i="356" s="1"/>
  <c r="W7" i="356" a="1"/>
  <c r="W7" i="356" s="1"/>
  <c r="Y7" i="356" a="1"/>
  <c r="Y7" i="356" s="1"/>
  <c r="D11" i="356" a="1"/>
  <c r="D11" i="356" s="1"/>
  <c r="K11" i="356" s="1" a="1"/>
  <c r="K11" i="356" s="1"/>
  <c r="L11" i="356" s="1" a="1"/>
  <c r="L11" i="356" s="1"/>
  <c r="Z30" i="356"/>
  <c r="O30" i="356"/>
  <c r="M30" i="356" a="1"/>
  <c r="M30" i="356" s="1"/>
  <c r="P30" i="356" a="1"/>
  <c r="P30" i="356" s="1"/>
  <c r="C30" i="356" s="1" a="1"/>
  <c r="C30" i="356" s="1"/>
  <c r="I30" i="356"/>
  <c r="J30" i="356"/>
  <c r="N30" i="356" a="1"/>
  <c r="N30" i="356" s="1"/>
  <c r="N25" i="356" a="1"/>
  <c r="N25" i="356" s="1"/>
  <c r="I25" i="356"/>
  <c r="P25" i="356" a="1"/>
  <c r="P25" i="356" s="1"/>
  <c r="C25" i="356" s="1" a="1"/>
  <c r="C25" i="356" s="1"/>
  <c r="M25" i="356" a="1"/>
  <c r="M25" i="356" s="1"/>
  <c r="J25" i="356"/>
  <c r="Z25" i="356"/>
  <c r="O25" i="356"/>
  <c r="P32" i="356" a="1"/>
  <c r="P32" i="356" s="1"/>
  <c r="C32" i="356" s="1" a="1"/>
  <c r="C32" i="356" s="1"/>
  <c r="P27" i="356" a="1"/>
  <c r="P27" i="356" s="1"/>
  <c r="C27" i="356" s="1" a="1"/>
  <c r="C27" i="356" s="1"/>
  <c r="D27" i="356" s="1" a="1"/>
  <c r="D27" i="356" s="1"/>
  <c r="Z31" i="356"/>
  <c r="O31" i="356"/>
  <c r="M31" i="356" a="1"/>
  <c r="M31" i="356" s="1"/>
  <c r="J31" i="356"/>
  <c r="P31" i="356" a="1"/>
  <c r="P31" i="356" s="1"/>
  <c r="C31" i="356" s="1" a="1"/>
  <c r="C31" i="356" s="1"/>
  <c r="I31" i="356"/>
  <c r="Z34" i="356"/>
  <c r="O34" i="356"/>
  <c r="M34" i="356" a="1"/>
  <c r="M34" i="356" s="1"/>
  <c r="P34" i="356" a="1"/>
  <c r="P34" i="356" s="1"/>
  <c r="C34" i="356" s="1" a="1"/>
  <c r="C34" i="356" s="1"/>
  <c r="I34" i="356"/>
  <c r="S33" i="356" a="1"/>
  <c r="S33" i="356" s="1"/>
  <c r="S29" i="356" a="1"/>
  <c r="S29" i="356" s="1"/>
  <c r="S36" i="356" a="1"/>
  <c r="S36" i="356" s="1"/>
  <c r="S34" i="356" a="1"/>
  <c r="S34" i="356" s="1"/>
  <c r="S30" i="356" a="1"/>
  <c r="S30" i="356" s="1"/>
  <c r="P36" i="356" a="1"/>
  <c r="P36" i="356" s="1"/>
  <c r="C36" i="356" s="1" a="1"/>
  <c r="C36" i="356" s="1"/>
  <c r="J24" i="356"/>
  <c r="S25" i="356" a="1"/>
  <c r="S25" i="356" s="1"/>
  <c r="J26" i="356"/>
  <c r="M26" i="356" a="1"/>
  <c r="M26" i="356" s="1"/>
  <c r="P26" i="356" a="1"/>
  <c r="P26" i="356" s="1"/>
  <c r="C26" i="356" s="1" a="1"/>
  <c r="C26" i="356" s="1"/>
  <c r="D26" i="356" s="1" a="1"/>
  <c r="D26" i="356" s="1"/>
  <c r="X26" i="356" s="1" a="1"/>
  <c r="X26" i="356" s="1"/>
  <c r="Z27" i="356"/>
  <c r="N27" i="356" a="1"/>
  <c r="N27" i="356" s="1"/>
  <c r="I27" i="356"/>
  <c r="S31" i="356" a="1"/>
  <c r="S31" i="356" s="1"/>
  <c r="S32" i="356" a="1"/>
  <c r="S32" i="356" s="1"/>
  <c r="Z35" i="356"/>
  <c r="O35" i="356"/>
  <c r="M35" i="356" a="1"/>
  <c r="M35" i="356" s="1"/>
  <c r="J35" i="356"/>
  <c r="P35" i="356" a="1"/>
  <c r="P35" i="356" s="1"/>
  <c r="C35" i="356" s="1" a="1"/>
  <c r="C35" i="356" s="1"/>
  <c r="I35" i="356"/>
  <c r="M24" i="356" a="1"/>
  <c r="M24" i="356" s="1"/>
  <c r="O24" i="356"/>
  <c r="S24" i="356" a="1"/>
  <c r="S24" i="356" s="1"/>
  <c r="Z24" i="356"/>
  <c r="N26" i="356" a="1"/>
  <c r="N26" i="356" s="1"/>
  <c r="I26" i="356"/>
  <c r="S27" i="356" a="1"/>
  <c r="S27" i="356" s="1"/>
  <c r="P28" i="356" a="1"/>
  <c r="P28" i="356" s="1"/>
  <c r="C28" i="356" s="1" a="1"/>
  <c r="C28" i="356" s="1"/>
  <c r="P29" i="356" a="1"/>
  <c r="P29" i="356" s="1"/>
  <c r="C29" i="356" s="1" a="1"/>
  <c r="C29" i="356" s="1"/>
  <c r="N31" i="356" a="1"/>
  <c r="N31" i="356" s="1"/>
  <c r="N34" i="356" a="1"/>
  <c r="N34" i="356" s="1"/>
  <c r="S35" i="356" a="1"/>
  <c r="S35" i="356" s="1"/>
  <c r="Z29" i="356"/>
  <c r="O29" i="356"/>
  <c r="M29" i="356" a="1"/>
  <c r="M29" i="356" s="1"/>
  <c r="Z33" i="356"/>
  <c r="O33" i="356"/>
  <c r="M33" i="356" a="1"/>
  <c r="M33" i="356" s="1"/>
  <c r="Z28" i="356"/>
  <c r="O28" i="356"/>
  <c r="M28" i="356" a="1"/>
  <c r="M28" i="356" s="1"/>
  <c r="Z32" i="356"/>
  <c r="O32" i="356"/>
  <c r="M32" i="356" a="1"/>
  <c r="M32" i="356" s="1"/>
  <c r="M36" i="356" a="1"/>
  <c r="M36" i="356" s="1"/>
  <c r="O36" i="356"/>
  <c r="N20" i="355" a="1"/>
  <c r="N20" i="355" s="1"/>
  <c r="J19" i="355"/>
  <c r="I19" i="355"/>
  <c r="J16" i="355"/>
  <c r="J11" i="355"/>
  <c r="N15" i="355" a="1"/>
  <c r="N15" i="355" s="1"/>
  <c r="Z7" i="355"/>
  <c r="N11" i="355" a="1"/>
  <c r="N11" i="355" s="1"/>
  <c r="M7" i="355" a="1"/>
  <c r="M7" i="355" s="1"/>
  <c r="I14" i="355"/>
  <c r="N14" i="355" a="1"/>
  <c r="N14" i="355" s="1"/>
  <c r="S22" i="355" a="1"/>
  <c r="S22" i="355" s="1"/>
  <c r="N8" i="355" a="1"/>
  <c r="N8" i="355" s="1"/>
  <c r="L8" i="355" a="1"/>
  <c r="L8" i="355" s="1"/>
  <c r="I8" i="355"/>
  <c r="P8" i="355" a="1"/>
  <c r="P8" i="355" s="1"/>
  <c r="C8" i="355" s="1" a="1"/>
  <c r="C8" i="355" s="1"/>
  <c r="P31" i="355" a="1"/>
  <c r="P31" i="355" s="1"/>
  <c r="C31" i="355" s="1" a="1"/>
  <c r="C31" i="355" s="1"/>
  <c r="P24" i="355" a="1"/>
  <c r="P24" i="355" s="1"/>
  <c r="C24" i="355" s="1" a="1"/>
  <c r="C24" i="355" s="1"/>
  <c r="N7" i="355" a="1"/>
  <c r="N7" i="355" s="1"/>
  <c r="L7" i="355" a="1"/>
  <c r="L7" i="355" s="1"/>
  <c r="I7" i="355"/>
  <c r="P30" i="355" a="1"/>
  <c r="P30" i="355" s="1"/>
  <c r="C30" i="355" s="1" a="1"/>
  <c r="C30" i="355" s="1"/>
  <c r="P27" i="355" a="1"/>
  <c r="P27" i="355" s="1"/>
  <c r="C27" i="355" s="1" a="1"/>
  <c r="C27" i="355" s="1"/>
  <c r="P7" i="355" a="1"/>
  <c r="P7" i="355" s="1"/>
  <c r="C7" i="355" s="1" a="1"/>
  <c r="C7" i="355" s="1"/>
  <c r="D7" i="355" s="1" a="1"/>
  <c r="D7" i="355" s="1"/>
  <c r="P25" i="355" a="1"/>
  <c r="P25" i="355" s="1"/>
  <c r="C25" i="355" s="1" a="1"/>
  <c r="C25" i="355" s="1"/>
  <c r="P22" i="355" a="1"/>
  <c r="P22" i="355" s="1"/>
  <c r="C22" i="355" s="1" a="1"/>
  <c r="C22" i="355" s="1"/>
  <c r="P18" i="355" a="1"/>
  <c r="P18" i="355" s="1"/>
  <c r="C18" i="355" s="1" a="1"/>
  <c r="C18" i="355" s="1"/>
  <c r="M8" i="355" a="1"/>
  <c r="M8" i="355" s="1"/>
  <c r="O9" i="355"/>
  <c r="M10" i="355" a="1"/>
  <c r="M10" i="355" s="1"/>
  <c r="Z12" i="355"/>
  <c r="O12" i="355"/>
  <c r="M12" i="355" a="1"/>
  <c r="M12" i="355" s="1"/>
  <c r="P12" i="355" a="1"/>
  <c r="P12" i="355" s="1"/>
  <c r="C12" i="355" s="1" a="1"/>
  <c r="C12" i="355" s="1"/>
  <c r="I12" i="355"/>
  <c r="P14" i="355" a="1"/>
  <c r="P14" i="355" s="1"/>
  <c r="P15" i="355" a="1"/>
  <c r="P15" i="355" s="1"/>
  <c r="C15" i="355" s="1" a="1"/>
  <c r="C15" i="355" s="1"/>
  <c r="S18" i="355" a="1"/>
  <c r="S18" i="355" s="1"/>
  <c r="Z21" i="355"/>
  <c r="O21" i="355"/>
  <c r="M21" i="355" a="1"/>
  <c r="M21" i="355" s="1"/>
  <c r="J21" i="355"/>
  <c r="P21" i="355" a="1"/>
  <c r="P21" i="355" s="1"/>
  <c r="C21" i="355" s="1" a="1"/>
  <c r="C21" i="355" s="1"/>
  <c r="I21" i="355"/>
  <c r="P23" i="355" a="1"/>
  <c r="P23" i="355" s="1"/>
  <c r="C23" i="355" s="1" a="1"/>
  <c r="C23" i="355" s="1"/>
  <c r="Z10" i="355"/>
  <c r="N10" i="355" a="1"/>
  <c r="N10" i="355" s="1"/>
  <c r="L10" i="355" a="1"/>
  <c r="L10" i="355" s="1"/>
  <c r="I10" i="355"/>
  <c r="P10" i="355" a="1"/>
  <c r="P10" i="355" s="1"/>
  <c r="C10" i="355" s="1" a="1"/>
  <c r="C10" i="355" s="1"/>
  <c r="P11" i="355" a="1"/>
  <c r="P11" i="355" s="1"/>
  <c r="S36" i="355" a="1"/>
  <c r="S36" i="355" s="1"/>
  <c r="S35" i="355" a="1"/>
  <c r="S35" i="355" s="1"/>
  <c r="S34" i="355" a="1"/>
  <c r="S34" i="355" s="1"/>
  <c r="S31" i="355" a="1"/>
  <c r="S31" i="355" s="1"/>
  <c r="S27" i="355" a="1"/>
  <c r="S27" i="355" s="1"/>
  <c r="S32" i="355" a="1"/>
  <c r="S32" i="355" s="1"/>
  <c r="S30" i="355" a="1"/>
  <c r="S30" i="355" s="1"/>
  <c r="S25" i="355" a="1"/>
  <c r="S25" i="355" s="1"/>
  <c r="S28" i="355" a="1"/>
  <c r="S28" i="355" s="1"/>
  <c r="S23" i="355" a="1"/>
  <c r="S23" i="355" s="1"/>
  <c r="S19" i="355" a="1"/>
  <c r="S19" i="355" s="1"/>
  <c r="S15" i="355" a="1"/>
  <c r="S15" i="355" s="1"/>
  <c r="S11" i="355" a="1"/>
  <c r="S11" i="355" s="1"/>
  <c r="S29" i="355" a="1"/>
  <c r="S29" i="355" s="1"/>
  <c r="S24" i="355" a="1"/>
  <c r="S24" i="355" s="1"/>
  <c r="S20" i="355" a="1"/>
  <c r="S20" i="355" s="1"/>
  <c r="S16" i="355" a="1"/>
  <c r="S16" i="355" s="1"/>
  <c r="S12" i="355" a="1"/>
  <c r="S12" i="355" s="1"/>
  <c r="S10" i="355" a="1"/>
  <c r="S10" i="355" s="1"/>
  <c r="S9" i="355" a="1"/>
  <c r="S9" i="355" s="1"/>
  <c r="S8" i="355" a="1"/>
  <c r="S8" i="355" s="1"/>
  <c r="S7" i="355" a="1"/>
  <c r="S7" i="355" s="1"/>
  <c r="S21" i="355" a="1"/>
  <c r="S21" i="355" s="1"/>
  <c r="S17" i="355" a="1"/>
  <c r="S17" i="355" s="1"/>
  <c r="J8" i="355"/>
  <c r="N9" i="355" a="1"/>
  <c r="N9" i="355" s="1"/>
  <c r="L9" i="355" a="1"/>
  <c r="L9" i="355" s="1"/>
  <c r="I9" i="355"/>
  <c r="P9" i="355" a="1"/>
  <c r="P9" i="355" s="1"/>
  <c r="C9" i="355" s="1" a="1"/>
  <c r="C9" i="355" s="1"/>
  <c r="J10" i="355"/>
  <c r="Z13" i="355"/>
  <c r="O13" i="355"/>
  <c r="M13" i="355" a="1"/>
  <c r="M13" i="355" s="1"/>
  <c r="C13" i="355" a="1"/>
  <c r="C13" i="355" s="1"/>
  <c r="D13" i="355" s="1" a="1"/>
  <c r="D13" i="355" s="1"/>
  <c r="X13" i="355" s="1" a="1"/>
  <c r="X13" i="355" s="1"/>
  <c r="J13" i="355"/>
  <c r="P13" i="355" a="1"/>
  <c r="P13" i="355" s="1"/>
  <c r="I13" i="355"/>
  <c r="Z17" i="355"/>
  <c r="O17" i="355"/>
  <c r="M17" i="355" a="1"/>
  <c r="M17" i="355" s="1"/>
  <c r="J17" i="355"/>
  <c r="P17" i="355" a="1"/>
  <c r="P17" i="355" s="1"/>
  <c r="C17" i="355" s="1" a="1"/>
  <c r="C17" i="355" s="1"/>
  <c r="D17" i="355" s="1" a="1"/>
  <c r="D17" i="355" s="1"/>
  <c r="Y17" i="355" s="1" a="1"/>
  <c r="Y17" i="355" s="1"/>
  <c r="I17" i="355"/>
  <c r="P19" i="355" a="1"/>
  <c r="P19" i="355" s="1"/>
  <c r="C19" i="355" s="1" a="1"/>
  <c r="C19" i="355" s="1"/>
  <c r="S33" i="355" a="1"/>
  <c r="S33" i="355" s="1"/>
  <c r="J7" i="355"/>
  <c r="O8" i="355"/>
  <c r="Z8" i="355"/>
  <c r="M9" i="355" a="1"/>
  <c r="M9" i="355" s="1"/>
  <c r="O10" i="355"/>
  <c r="N12" i="355" a="1"/>
  <c r="N12" i="355" s="1"/>
  <c r="S13" i="355" a="1"/>
  <c r="S13" i="355" s="1"/>
  <c r="S14" i="355" a="1"/>
  <c r="S14" i="355" s="1"/>
  <c r="Z16" i="355"/>
  <c r="O16" i="355"/>
  <c r="M16" i="355" a="1"/>
  <c r="M16" i="355" s="1"/>
  <c r="Z20" i="355"/>
  <c r="O20" i="355"/>
  <c r="M20" i="355" a="1"/>
  <c r="M20" i="355" s="1"/>
  <c r="Z29" i="355"/>
  <c r="O29" i="355"/>
  <c r="M29" i="355" a="1"/>
  <c r="M29" i="355" s="1"/>
  <c r="J29" i="355"/>
  <c r="P29" i="355" a="1"/>
  <c r="P29" i="355" s="1"/>
  <c r="C29" i="355" s="1" a="1"/>
  <c r="C29" i="355" s="1"/>
  <c r="Z32" i="355"/>
  <c r="O32" i="355"/>
  <c r="M32" i="355" a="1"/>
  <c r="M32" i="355" s="1"/>
  <c r="P32" i="355" a="1"/>
  <c r="P32" i="355" s="1"/>
  <c r="C32" i="355" s="1" a="1"/>
  <c r="C32" i="355" s="1"/>
  <c r="I32" i="355"/>
  <c r="J32" i="355"/>
  <c r="P34" i="355" a="1"/>
  <c r="P34" i="355" s="1"/>
  <c r="C34" i="355" s="1" a="1"/>
  <c r="C34" i="355" s="1"/>
  <c r="Z34" i="355"/>
  <c r="O34" i="355"/>
  <c r="M34" i="355" a="1"/>
  <c r="M34" i="355" s="1"/>
  <c r="J34" i="355"/>
  <c r="N34" i="355" a="1"/>
  <c r="N34" i="355" s="1"/>
  <c r="I34" i="355"/>
  <c r="Z11" i="355"/>
  <c r="O11" i="355"/>
  <c r="M11" i="355" a="1"/>
  <c r="M11" i="355" s="1"/>
  <c r="C11" i="355" a="1"/>
  <c r="C11" i="355" s="1"/>
  <c r="Z15" i="355"/>
  <c r="O15" i="355"/>
  <c r="M15" i="355" a="1"/>
  <c r="M15" i="355" s="1"/>
  <c r="Z19" i="355"/>
  <c r="O19" i="355"/>
  <c r="M19" i="355" a="1"/>
  <c r="M19" i="355" s="1"/>
  <c r="Z23" i="355"/>
  <c r="O23" i="355"/>
  <c r="M23" i="355" a="1"/>
  <c r="M23" i="355" s="1"/>
  <c r="Z28" i="355"/>
  <c r="O28" i="355"/>
  <c r="M28" i="355" a="1"/>
  <c r="M28" i="355" s="1"/>
  <c r="P28" i="355" a="1"/>
  <c r="P28" i="355" s="1"/>
  <c r="C28" i="355" s="1" a="1"/>
  <c r="C28" i="355" s="1"/>
  <c r="I28" i="355"/>
  <c r="P36" i="355" a="1"/>
  <c r="P36" i="355" s="1"/>
  <c r="C36" i="355" s="1" a="1"/>
  <c r="C36" i="355" s="1"/>
  <c r="Z36" i="355"/>
  <c r="O36" i="355"/>
  <c r="M36" i="355" a="1"/>
  <c r="M36" i="355" s="1"/>
  <c r="J36" i="355"/>
  <c r="N36" i="355" a="1"/>
  <c r="N36" i="355" s="1"/>
  <c r="I36" i="355"/>
  <c r="Z14" i="355"/>
  <c r="O14" i="355"/>
  <c r="M14" i="355" a="1"/>
  <c r="M14" i="355" s="1"/>
  <c r="C14" i="355" a="1"/>
  <c r="C14" i="355" s="1"/>
  <c r="I16" i="355"/>
  <c r="P16" i="355" a="1"/>
  <c r="P16" i="355" s="1"/>
  <c r="C16" i="355" s="1" a="1"/>
  <c r="C16" i="355" s="1"/>
  <c r="Z18" i="355"/>
  <c r="O18" i="355"/>
  <c r="M18" i="355" a="1"/>
  <c r="M18" i="355" s="1"/>
  <c r="I20" i="355"/>
  <c r="P20" i="355" a="1"/>
  <c r="P20" i="355" s="1"/>
  <c r="C20" i="355" s="1" a="1"/>
  <c r="C20" i="355" s="1"/>
  <c r="Z22" i="355"/>
  <c r="O22" i="355"/>
  <c r="M22" i="355" a="1"/>
  <c r="M22" i="355" s="1"/>
  <c r="Z25" i="355"/>
  <c r="O25" i="355"/>
  <c r="M25" i="355" a="1"/>
  <c r="M25" i="355" s="1"/>
  <c r="Z26" i="355"/>
  <c r="O26" i="355"/>
  <c r="M26" i="355" a="1"/>
  <c r="M26" i="355" s="1"/>
  <c r="P26" i="355" a="1"/>
  <c r="P26" i="355" s="1"/>
  <c r="C26" i="355" s="1" a="1"/>
  <c r="C26" i="355" s="1"/>
  <c r="I26" i="355"/>
  <c r="Z27" i="355"/>
  <c r="O27" i="355"/>
  <c r="M27" i="355" a="1"/>
  <c r="M27" i="355" s="1"/>
  <c r="J27" i="355"/>
  <c r="N29" i="355" a="1"/>
  <c r="N29" i="355" s="1"/>
  <c r="Z33" i="355"/>
  <c r="O33" i="355"/>
  <c r="M33" i="355" a="1"/>
  <c r="M33" i="355" s="1"/>
  <c r="J33" i="355"/>
  <c r="P33" i="355" a="1"/>
  <c r="P33" i="355" s="1"/>
  <c r="C33" i="355" s="1" a="1"/>
  <c r="C33" i="355" s="1"/>
  <c r="I33" i="355"/>
  <c r="N33" i="355" a="1"/>
  <c r="N33" i="355" s="1"/>
  <c r="Z24" i="355"/>
  <c r="O24" i="355"/>
  <c r="M24" i="355" a="1"/>
  <c r="M24" i="355" s="1"/>
  <c r="Z31" i="355"/>
  <c r="O31" i="355"/>
  <c r="M31" i="355" a="1"/>
  <c r="M31" i="355" s="1"/>
  <c r="Z30" i="355"/>
  <c r="O30" i="355"/>
  <c r="M30" i="355" a="1"/>
  <c r="M30" i="355" s="1"/>
  <c r="P35" i="355" a="1"/>
  <c r="P35" i="355" s="1"/>
  <c r="C35" i="355" s="1" a="1"/>
  <c r="C35" i="355" s="1"/>
  <c r="Z35" i="355"/>
  <c r="O35" i="355"/>
  <c r="M35" i="355" a="1"/>
  <c r="M35" i="355" s="1"/>
  <c r="I19" i="354"/>
  <c r="N19" i="354" a="1"/>
  <c r="N19" i="354" s="1"/>
  <c r="M20" i="354" a="1"/>
  <c r="M20" i="354" s="1"/>
  <c r="Z20" i="354"/>
  <c r="J19" i="354"/>
  <c r="I20" i="354"/>
  <c r="N20" i="354" a="1"/>
  <c r="N20" i="354" s="1"/>
  <c r="J20" i="354"/>
  <c r="N21" i="354" a="1"/>
  <c r="N21" i="354" s="1"/>
  <c r="J21" i="353"/>
  <c r="N21" i="353" a="1"/>
  <c r="N21" i="353" s="1"/>
  <c r="M22" i="353" a="1"/>
  <c r="M22" i="353" s="1"/>
  <c r="M21" i="353" a="1"/>
  <c r="M21" i="353" s="1"/>
  <c r="Z21" i="353"/>
  <c r="J20" i="353"/>
  <c r="I21" i="353"/>
  <c r="I22" i="353"/>
  <c r="N22" i="353" a="1"/>
  <c r="N22" i="353" s="1"/>
  <c r="J22" i="354"/>
  <c r="M22" i="354" a="1"/>
  <c r="M22" i="354" s="1"/>
  <c r="I22" i="354"/>
  <c r="N22" i="354" a="1"/>
  <c r="N22" i="354" s="1"/>
  <c r="O22" i="354"/>
  <c r="I21" i="354"/>
  <c r="J21" i="354"/>
  <c r="O21" i="354"/>
  <c r="M21" i="354" a="1"/>
  <c r="M21" i="354" s="1"/>
  <c r="M7" i="354" a="1"/>
  <c r="M7" i="354" s="1"/>
  <c r="Z7" i="354"/>
  <c r="O11" i="354"/>
  <c r="O14" i="354"/>
  <c r="J15" i="354"/>
  <c r="O7" i="354"/>
  <c r="J9" i="354"/>
  <c r="J17" i="354"/>
  <c r="J7" i="354"/>
  <c r="S7" i="354" a="1"/>
  <c r="S7" i="354" s="1"/>
  <c r="P8" i="354" a="1"/>
  <c r="P8" i="354" s="1"/>
  <c r="C8" i="354" s="1" a="1"/>
  <c r="C8" i="354" s="1"/>
  <c r="D8" i="354" s="1" a="1"/>
  <c r="D8" i="354" s="1"/>
  <c r="I14" i="354"/>
  <c r="I15" i="354"/>
  <c r="J10" i="354"/>
  <c r="O16" i="354"/>
  <c r="J8" i="354"/>
  <c r="M8" i="354" a="1"/>
  <c r="M8" i="354" s="1"/>
  <c r="S8" i="354" a="1"/>
  <c r="S8" i="354" s="1"/>
  <c r="M12" i="354" a="1"/>
  <c r="M12" i="354" s="1"/>
  <c r="P10" i="354" a="1"/>
  <c r="P10" i="354" s="1"/>
  <c r="C10" i="354" s="1" a="1"/>
  <c r="C10" i="354" s="1"/>
  <c r="D10" i="354" s="1" a="1"/>
  <c r="D10" i="354" s="1"/>
  <c r="J12" i="354"/>
  <c r="O8" i="354"/>
  <c r="Z8" i="354"/>
  <c r="M9" i="354" a="1"/>
  <c r="M9" i="354" s="1"/>
  <c r="S9" i="354" a="1"/>
  <c r="S9" i="354" s="1"/>
  <c r="M10" i="354" a="1"/>
  <c r="M10" i="354" s="1"/>
  <c r="S10" i="354" a="1"/>
  <c r="S10" i="354" s="1"/>
  <c r="J11" i="354"/>
  <c r="N11" i="354" a="1"/>
  <c r="N11" i="354" s="1"/>
  <c r="Z11" i="354"/>
  <c r="P13" i="354" a="1"/>
  <c r="P13" i="354" s="1"/>
  <c r="N14" i="354" a="1"/>
  <c r="N14" i="354" s="1"/>
  <c r="M15" i="354" a="1"/>
  <c r="M15" i="354" s="1"/>
  <c r="M17" i="354" a="1"/>
  <c r="M17" i="354" s="1"/>
  <c r="P9" i="354" a="1"/>
  <c r="P9" i="354" s="1"/>
  <c r="C9" i="354" s="1" a="1"/>
  <c r="C9" i="354" s="1"/>
  <c r="D9" i="354" s="1" a="1"/>
  <c r="D9" i="354" s="1"/>
  <c r="P12" i="354" a="1"/>
  <c r="P12" i="354" s="1"/>
  <c r="C12" i="354" s="1" a="1"/>
  <c r="C12" i="354" s="1"/>
  <c r="O9" i="354"/>
  <c r="O10" i="354"/>
  <c r="N16" i="354" a="1"/>
  <c r="N16" i="354" s="1"/>
  <c r="I16" i="354"/>
  <c r="P16" i="354" a="1"/>
  <c r="P16" i="354" s="1"/>
  <c r="C16" i="354" s="1" a="1"/>
  <c r="C16" i="354" s="1"/>
  <c r="D16" i="354" s="1" a="1"/>
  <c r="D16" i="354" s="1"/>
  <c r="N18" i="354" a="1"/>
  <c r="N18" i="354" s="1"/>
  <c r="I18" i="354"/>
  <c r="Z18" i="354"/>
  <c r="P18" i="354" a="1"/>
  <c r="P18" i="354" s="1"/>
  <c r="C18" i="354" s="1" a="1"/>
  <c r="C18" i="354" s="1"/>
  <c r="D18" i="354" s="1" a="1"/>
  <c r="D18" i="354" s="1"/>
  <c r="N13" i="354" a="1"/>
  <c r="N13" i="354" s="1"/>
  <c r="C7" i="354" a="1"/>
  <c r="C7" i="354" s="1"/>
  <c r="D7" i="354" s="1" a="1"/>
  <c r="D7" i="354" s="1"/>
  <c r="X7" i="354" s="1" a="1"/>
  <c r="X7" i="354" s="1"/>
  <c r="I7" i="354"/>
  <c r="L7" i="354" a="1"/>
  <c r="L7" i="354" s="1"/>
  <c r="N7" i="354" a="1"/>
  <c r="N7" i="354" s="1"/>
  <c r="I8" i="354"/>
  <c r="L8" i="354" a="1"/>
  <c r="L8" i="354" s="1"/>
  <c r="N8" i="354" a="1"/>
  <c r="N8" i="354" s="1"/>
  <c r="I9" i="354"/>
  <c r="L9" i="354" a="1"/>
  <c r="L9" i="354" s="1"/>
  <c r="N9" i="354" a="1"/>
  <c r="N9" i="354" s="1"/>
  <c r="I10" i="354"/>
  <c r="L10" i="354" a="1"/>
  <c r="L10" i="354" s="1"/>
  <c r="N10" i="354" a="1"/>
  <c r="N10" i="354" s="1"/>
  <c r="P11" i="354" a="1"/>
  <c r="P11" i="354" s="1"/>
  <c r="C11" i="354" s="1" a="1"/>
  <c r="C11" i="354" s="1"/>
  <c r="C13" i="354" a="1"/>
  <c r="C13" i="354" s="1"/>
  <c r="D13" i="354" s="1" a="1"/>
  <c r="D13" i="354" s="1"/>
  <c r="I13" i="354"/>
  <c r="O13" i="354"/>
  <c r="Z13" i="354"/>
  <c r="J14" i="354"/>
  <c r="M14" i="354" a="1"/>
  <c r="M14" i="354" s="1"/>
  <c r="O15" i="354"/>
  <c r="M16" i="354" a="1"/>
  <c r="M16" i="354" s="1"/>
  <c r="O17" i="354"/>
  <c r="M18" i="354" a="1"/>
  <c r="M18" i="354" s="1"/>
  <c r="S19" i="354" a="1"/>
  <c r="S19" i="354" s="1"/>
  <c r="S21" i="354" a="1"/>
  <c r="S21" i="354" s="1"/>
  <c r="S23" i="354" a="1"/>
  <c r="S23" i="354" s="1"/>
  <c r="P27" i="354" a="1"/>
  <c r="P27" i="354" s="1"/>
  <c r="C27" i="354" s="1" a="1"/>
  <c r="C27" i="354" s="1"/>
  <c r="S36" i="354" a="1"/>
  <c r="S36" i="354" s="1"/>
  <c r="S35" i="354" a="1"/>
  <c r="S35" i="354" s="1"/>
  <c r="S34" i="354" a="1"/>
  <c r="S34" i="354" s="1"/>
  <c r="S33" i="354" a="1"/>
  <c r="S33" i="354" s="1"/>
  <c r="S32" i="354" a="1"/>
  <c r="S32" i="354" s="1"/>
  <c r="S31" i="354" a="1"/>
  <c r="S31" i="354" s="1"/>
  <c r="S30" i="354" a="1"/>
  <c r="S30" i="354" s="1"/>
  <c r="S29" i="354" a="1"/>
  <c r="S29" i="354" s="1"/>
  <c r="S28" i="354" a="1"/>
  <c r="S28" i="354" s="1"/>
  <c r="S26" i="354" a="1"/>
  <c r="S26" i="354" s="1"/>
  <c r="S24" i="354" a="1"/>
  <c r="S24" i="354" s="1"/>
  <c r="S25" i="354" a="1"/>
  <c r="S25" i="354" s="1"/>
  <c r="S22" i="354" a="1"/>
  <c r="S22" i="354" s="1"/>
  <c r="S20" i="354" a="1"/>
  <c r="S20" i="354" s="1"/>
  <c r="S18" i="354" a="1"/>
  <c r="S18" i="354" s="1"/>
  <c r="S17" i="354" a="1"/>
  <c r="S17" i="354" s="1"/>
  <c r="S16" i="354" a="1"/>
  <c r="S16" i="354" s="1"/>
  <c r="S15" i="354" a="1"/>
  <c r="S15" i="354" s="1"/>
  <c r="S14" i="354" a="1"/>
  <c r="S14" i="354" s="1"/>
  <c r="S13" i="354" a="1"/>
  <c r="S13" i="354" s="1"/>
  <c r="S12" i="354" a="1"/>
  <c r="S12" i="354" s="1"/>
  <c r="S11" i="354" a="1"/>
  <c r="S11" i="354" s="1"/>
  <c r="P36" i="354" a="1"/>
  <c r="P36" i="354" s="1"/>
  <c r="C36" i="354" s="1" a="1"/>
  <c r="C36" i="354" s="1"/>
  <c r="P35" i="354" a="1"/>
  <c r="P35" i="354" s="1"/>
  <c r="C35" i="354" s="1" a="1"/>
  <c r="C35" i="354" s="1"/>
  <c r="P34" i="354" a="1"/>
  <c r="P34" i="354" s="1"/>
  <c r="C34" i="354" s="1" a="1"/>
  <c r="C34" i="354" s="1"/>
  <c r="P33" i="354" a="1"/>
  <c r="P33" i="354" s="1"/>
  <c r="C33" i="354" s="1" a="1"/>
  <c r="C33" i="354" s="1"/>
  <c r="P32" i="354" a="1"/>
  <c r="P32" i="354" s="1"/>
  <c r="C32" i="354" s="1" a="1"/>
  <c r="C32" i="354" s="1"/>
  <c r="P31" i="354" a="1"/>
  <c r="P31" i="354" s="1"/>
  <c r="C31" i="354" s="1" a="1"/>
  <c r="C31" i="354" s="1"/>
  <c r="P30" i="354" a="1"/>
  <c r="P30" i="354" s="1"/>
  <c r="C30" i="354" s="1" a="1"/>
  <c r="C30" i="354" s="1"/>
  <c r="P29" i="354" a="1"/>
  <c r="P29" i="354" s="1"/>
  <c r="C29" i="354" s="1" a="1"/>
  <c r="C29" i="354" s="1"/>
  <c r="P28" i="354" a="1"/>
  <c r="P28" i="354" s="1"/>
  <c r="C28" i="354" s="1" a="1"/>
  <c r="C28" i="354" s="1"/>
  <c r="P26" i="354" a="1"/>
  <c r="P26" i="354" s="1"/>
  <c r="C26" i="354" s="1" a="1"/>
  <c r="C26" i="354" s="1"/>
  <c r="P24" i="354" a="1"/>
  <c r="P24" i="354" s="1"/>
  <c r="C24" i="354" s="1" a="1"/>
  <c r="C24" i="354" s="1"/>
  <c r="P25" i="354" a="1"/>
  <c r="P25" i="354" s="1"/>
  <c r="C25" i="354" s="1" a="1"/>
  <c r="C25" i="354" s="1"/>
  <c r="P22" i="354" a="1"/>
  <c r="P22" i="354" s="1"/>
  <c r="C22" i="354" s="1" a="1"/>
  <c r="C22" i="354" s="1"/>
  <c r="P20" i="354" a="1"/>
  <c r="P20" i="354" s="1"/>
  <c r="C20" i="354" s="1" a="1"/>
  <c r="C20" i="354" s="1"/>
  <c r="I12" i="354"/>
  <c r="O12" i="354"/>
  <c r="Z12" i="354"/>
  <c r="J13" i="354"/>
  <c r="M13" i="354" a="1"/>
  <c r="M13" i="354" s="1"/>
  <c r="P14" i="354" a="1"/>
  <c r="P14" i="354" s="1"/>
  <c r="C14" i="354" s="1" a="1"/>
  <c r="C14" i="354" s="1"/>
  <c r="N15" i="354" a="1"/>
  <c r="N15" i="354" s="1"/>
  <c r="P15" i="354" a="1"/>
  <c r="P15" i="354" s="1"/>
  <c r="C15" i="354" s="1" a="1"/>
  <c r="C15" i="354" s="1"/>
  <c r="J16" i="354"/>
  <c r="N17" i="354" a="1"/>
  <c r="N17" i="354" s="1"/>
  <c r="I17" i="354"/>
  <c r="P17" i="354" a="1"/>
  <c r="P17" i="354" s="1"/>
  <c r="C17" i="354" s="1" a="1"/>
  <c r="C17" i="354" s="1"/>
  <c r="J18" i="354"/>
  <c r="P19" i="354" a="1"/>
  <c r="P19" i="354" s="1"/>
  <c r="C19" i="354" s="1" a="1"/>
  <c r="C19" i="354" s="1"/>
  <c r="P21" i="354" a="1"/>
  <c r="P21" i="354" s="1"/>
  <c r="C21" i="354" s="1" a="1"/>
  <c r="C21" i="354" s="1"/>
  <c r="P23" i="354" a="1"/>
  <c r="P23" i="354" s="1"/>
  <c r="C23" i="354" s="1" a="1"/>
  <c r="C23" i="354" s="1"/>
  <c r="M20" i="353" a="1"/>
  <c r="M20" i="353" s="1"/>
  <c r="Z20" i="353"/>
  <c r="I20" i="353"/>
  <c r="M7" i="353" a="1"/>
  <c r="M7" i="353" s="1"/>
  <c r="M9" i="353" a="1"/>
  <c r="M9" i="353" s="1"/>
  <c r="O17" i="353"/>
  <c r="P8" i="353" a="1"/>
  <c r="P8" i="353" s="1"/>
  <c r="C8" i="353" s="1" a="1"/>
  <c r="C8" i="353" s="1"/>
  <c r="D8" i="353" s="1" a="1"/>
  <c r="D8" i="353" s="1"/>
  <c r="J17" i="353"/>
  <c r="Z17" i="353"/>
  <c r="J8" i="353"/>
  <c r="Z8" i="353"/>
  <c r="J10" i="353"/>
  <c r="J15" i="353"/>
  <c r="P11" i="353" a="1"/>
  <c r="P11" i="353" s="1"/>
  <c r="C11" i="353" s="1" a="1"/>
  <c r="C11" i="353" s="1"/>
  <c r="D11" i="353" s="1" a="1"/>
  <c r="D11" i="353" s="1"/>
  <c r="I15" i="353"/>
  <c r="M8" i="353" a="1"/>
  <c r="M8" i="353" s="1"/>
  <c r="P9" i="353" a="1"/>
  <c r="P9" i="353" s="1"/>
  <c r="C9" i="353" s="1" a="1"/>
  <c r="C9" i="353" s="1"/>
  <c r="D9" i="353" s="1" a="1"/>
  <c r="D9" i="353" s="1"/>
  <c r="M10" i="353" a="1"/>
  <c r="M10" i="353" s="1"/>
  <c r="I11" i="353"/>
  <c r="J16" i="353"/>
  <c r="O8" i="353"/>
  <c r="J9" i="353"/>
  <c r="Z9" i="353"/>
  <c r="O10" i="353"/>
  <c r="M11" i="353" a="1"/>
  <c r="M11" i="353" s="1"/>
  <c r="P19" i="353" a="1"/>
  <c r="P19" i="353" s="1"/>
  <c r="C19" i="353" s="1" a="1"/>
  <c r="C19" i="353" s="1"/>
  <c r="D19" i="353" s="1" a="1"/>
  <c r="D19" i="353" s="1"/>
  <c r="J11" i="353"/>
  <c r="N11" i="353" a="1"/>
  <c r="N11" i="353" s="1"/>
  <c r="S14" i="353" a="1"/>
  <c r="S14" i="353" s="1"/>
  <c r="S7" i="353" a="1"/>
  <c r="S7" i="353" s="1"/>
  <c r="J12" i="353"/>
  <c r="N14" i="353" a="1"/>
  <c r="N14" i="353" s="1"/>
  <c r="S17" i="353" a="1"/>
  <c r="S17" i="353" s="1"/>
  <c r="S19" i="353" a="1"/>
  <c r="S19" i="353" s="1"/>
  <c r="I14" i="353"/>
  <c r="S8" i="353" a="1"/>
  <c r="S8" i="353" s="1"/>
  <c r="S9" i="353" a="1"/>
  <c r="S9" i="353" s="1"/>
  <c r="Z13" i="353"/>
  <c r="O13" i="353"/>
  <c r="M13" i="353" a="1"/>
  <c r="M13" i="353" s="1"/>
  <c r="P10" i="353" a="1"/>
  <c r="P10" i="353" s="1"/>
  <c r="C10" i="353" s="1" a="1"/>
  <c r="C10" i="353" s="1"/>
  <c r="S10" i="353" a="1"/>
  <c r="S10" i="353" s="1"/>
  <c r="Z12" i="353"/>
  <c r="O12" i="353"/>
  <c r="M12" i="353" a="1"/>
  <c r="M12" i="353" s="1"/>
  <c r="S13" i="353" a="1"/>
  <c r="S13" i="353" s="1"/>
  <c r="P14" i="353" a="1"/>
  <c r="P14" i="353" s="1"/>
  <c r="C14" i="353" s="1" a="1"/>
  <c r="C14" i="353" s="1"/>
  <c r="Z16" i="353"/>
  <c r="O16" i="353"/>
  <c r="M16" i="353" a="1"/>
  <c r="M16" i="353" s="1"/>
  <c r="P17" i="353" a="1"/>
  <c r="P17" i="353" s="1"/>
  <c r="C17" i="353" s="1" a="1"/>
  <c r="C17" i="353" s="1"/>
  <c r="S21" i="353" a="1"/>
  <c r="S21" i="353" s="1"/>
  <c r="N13" i="353" a="1"/>
  <c r="N13" i="353" s="1"/>
  <c r="P15" i="353" a="1"/>
  <c r="P15" i="353" s="1"/>
  <c r="C15" i="353" s="1" a="1"/>
  <c r="C15" i="353" s="1"/>
  <c r="C7" i="353" a="1"/>
  <c r="C7" i="353" s="1"/>
  <c r="D7" i="353" s="1" a="1"/>
  <c r="D7" i="353" s="1"/>
  <c r="X7" i="353" s="1" a="1"/>
  <c r="X7" i="353" s="1"/>
  <c r="I7" i="353"/>
  <c r="L7" i="353" a="1"/>
  <c r="L7" i="353" s="1"/>
  <c r="N7" i="353" a="1"/>
  <c r="N7" i="353" s="1"/>
  <c r="I8" i="353"/>
  <c r="L8" i="353" a="1"/>
  <c r="L8" i="353" s="1"/>
  <c r="N8" i="353" a="1"/>
  <c r="N8" i="353" s="1"/>
  <c r="I9" i="353"/>
  <c r="L9" i="353" a="1"/>
  <c r="L9" i="353" s="1"/>
  <c r="N9" i="353" a="1"/>
  <c r="N9" i="353" s="1"/>
  <c r="I10" i="353"/>
  <c r="L10" i="353" a="1"/>
  <c r="L10" i="353" s="1"/>
  <c r="N10" i="353" a="1"/>
  <c r="N10" i="353" s="1"/>
  <c r="Z11" i="353"/>
  <c r="O11" i="353"/>
  <c r="S12" i="353" a="1"/>
  <c r="S12" i="353" s="1"/>
  <c r="I13" i="353"/>
  <c r="P13" i="353" a="1"/>
  <c r="P13" i="353" s="1"/>
  <c r="C13" i="353" s="1" a="1"/>
  <c r="C13" i="353" s="1"/>
  <c r="Z15" i="353"/>
  <c r="O15" i="353"/>
  <c r="M15" i="353" a="1"/>
  <c r="M15" i="353" s="1"/>
  <c r="S36" i="353" a="1"/>
  <c r="S36" i="353" s="1"/>
  <c r="S35" i="353" a="1"/>
  <c r="S35" i="353" s="1"/>
  <c r="S34" i="353" a="1"/>
  <c r="S34" i="353" s="1"/>
  <c r="S33" i="353" a="1"/>
  <c r="S33" i="353" s="1"/>
  <c r="S32" i="353" a="1"/>
  <c r="S32" i="353" s="1"/>
  <c r="S31" i="353" a="1"/>
  <c r="S31" i="353" s="1"/>
  <c r="S30" i="353" a="1"/>
  <c r="S30" i="353" s="1"/>
  <c r="S28" i="353" a="1"/>
  <c r="S28" i="353" s="1"/>
  <c r="S26" i="353" a="1"/>
  <c r="S26" i="353" s="1"/>
  <c r="S24" i="353" a="1"/>
  <c r="S24" i="353" s="1"/>
  <c r="S29" i="353" a="1"/>
  <c r="S29" i="353" s="1"/>
  <c r="S27" i="353" a="1"/>
  <c r="S27" i="353" s="1"/>
  <c r="S25" i="353" a="1"/>
  <c r="S25" i="353" s="1"/>
  <c r="S23" i="353" a="1"/>
  <c r="S23" i="353" s="1"/>
  <c r="S22" i="353" a="1"/>
  <c r="S22" i="353" s="1"/>
  <c r="S20" i="353" a="1"/>
  <c r="S20" i="353" s="1"/>
  <c r="S18" i="353" a="1"/>
  <c r="S18" i="353" s="1"/>
  <c r="P36" i="353" a="1"/>
  <c r="P36" i="353" s="1"/>
  <c r="C36" i="353" s="1" a="1"/>
  <c r="C36" i="353" s="1"/>
  <c r="P35" i="353" a="1"/>
  <c r="P35" i="353" s="1"/>
  <c r="C35" i="353" s="1" a="1"/>
  <c r="C35" i="353" s="1"/>
  <c r="P34" i="353" a="1"/>
  <c r="P34" i="353" s="1"/>
  <c r="C34" i="353" s="1" a="1"/>
  <c r="C34" i="353" s="1"/>
  <c r="P33" i="353" a="1"/>
  <c r="P33" i="353" s="1"/>
  <c r="C33" i="353" s="1" a="1"/>
  <c r="C33" i="353" s="1"/>
  <c r="P32" i="353" a="1"/>
  <c r="P32" i="353" s="1"/>
  <c r="C32" i="353" s="1" a="1"/>
  <c r="C32" i="353" s="1"/>
  <c r="P31" i="353" a="1"/>
  <c r="P31" i="353" s="1"/>
  <c r="C31" i="353" s="1" a="1"/>
  <c r="C31" i="353" s="1"/>
  <c r="P30" i="353" a="1"/>
  <c r="P30" i="353" s="1"/>
  <c r="C30" i="353" s="1" a="1"/>
  <c r="C30" i="353" s="1"/>
  <c r="P28" i="353" a="1"/>
  <c r="P28" i="353" s="1"/>
  <c r="C28" i="353" s="1" a="1"/>
  <c r="C28" i="353" s="1"/>
  <c r="P26" i="353" a="1"/>
  <c r="P26" i="353" s="1"/>
  <c r="C26" i="353" s="1" a="1"/>
  <c r="C26" i="353" s="1"/>
  <c r="P24" i="353" a="1"/>
  <c r="P24" i="353" s="1"/>
  <c r="C24" i="353" s="1" a="1"/>
  <c r="C24" i="353" s="1"/>
  <c r="P29" i="353" a="1"/>
  <c r="P29" i="353" s="1"/>
  <c r="C29" i="353" s="1" a="1"/>
  <c r="C29" i="353" s="1"/>
  <c r="P27" i="353" a="1"/>
  <c r="P27" i="353" s="1"/>
  <c r="C27" i="353" s="1" a="1"/>
  <c r="C27" i="353" s="1"/>
  <c r="P25" i="353" a="1"/>
  <c r="P25" i="353" s="1"/>
  <c r="C25" i="353" s="1" a="1"/>
  <c r="C25" i="353" s="1"/>
  <c r="P23" i="353" a="1"/>
  <c r="P23" i="353" s="1"/>
  <c r="C23" i="353" s="1" a="1"/>
  <c r="C23" i="353" s="1"/>
  <c r="P22" i="353" a="1"/>
  <c r="P22" i="353" s="1"/>
  <c r="C22" i="353" s="1" a="1"/>
  <c r="C22" i="353" s="1"/>
  <c r="P20" i="353" a="1"/>
  <c r="P20" i="353" s="1"/>
  <c r="C20" i="353" s="1" a="1"/>
  <c r="C20" i="353" s="1"/>
  <c r="P18" i="353" a="1"/>
  <c r="P18" i="353" s="1"/>
  <c r="C18" i="353" s="1" a="1"/>
  <c r="C18" i="353" s="1"/>
  <c r="S11" i="353" a="1"/>
  <c r="S11" i="353" s="1"/>
  <c r="I12" i="353"/>
  <c r="P12" i="353" a="1"/>
  <c r="P12" i="353" s="1"/>
  <c r="C12" i="353" s="1" a="1"/>
  <c r="C12" i="353" s="1"/>
  <c r="J13" i="353"/>
  <c r="Z14" i="353"/>
  <c r="O14" i="353"/>
  <c r="M14" i="353" a="1"/>
  <c r="M14" i="353" s="1"/>
  <c r="S15" i="353" a="1"/>
  <c r="S15" i="353" s="1"/>
  <c r="I16" i="353"/>
  <c r="P16" i="353" a="1"/>
  <c r="P16" i="353" s="1"/>
  <c r="C16" i="353" s="1" a="1"/>
  <c r="C16" i="353" s="1"/>
  <c r="P21" i="353" a="1"/>
  <c r="P21" i="353" s="1"/>
  <c r="C21" i="353" s="1" a="1"/>
  <c r="C21" i="353" s="1"/>
  <c r="M36" i="353" a="1"/>
  <c r="M36" i="353" s="1"/>
  <c r="O36" i="353"/>
  <c r="O26" i="352"/>
  <c r="J26" i="352"/>
  <c r="M25" i="352" a="1"/>
  <c r="M25" i="352" s="1"/>
  <c r="O25" i="352"/>
  <c r="J25" i="352"/>
  <c r="I7" i="352"/>
  <c r="J9" i="352"/>
  <c r="J7" i="352"/>
  <c r="L9" i="352" a="1"/>
  <c r="L9" i="352" s="1"/>
  <c r="I10" i="352"/>
  <c r="P8" i="352" a="1"/>
  <c r="P8" i="352" s="1"/>
  <c r="N9" i="352" a="1"/>
  <c r="N9" i="352" s="1"/>
  <c r="J10" i="352"/>
  <c r="J13" i="352"/>
  <c r="L10" i="352" a="1"/>
  <c r="L10" i="352" s="1"/>
  <c r="I11" i="352"/>
  <c r="N13" i="352" a="1"/>
  <c r="N13" i="352" s="1"/>
  <c r="L8" i="352" a="1"/>
  <c r="L8" i="352" s="1"/>
  <c r="P11" i="352" a="1"/>
  <c r="P11" i="352" s="1"/>
  <c r="J8" i="352"/>
  <c r="P12" i="352" a="1"/>
  <c r="P12" i="352" s="1"/>
  <c r="C12" i="352" s="1" a="1"/>
  <c r="C12" i="352" s="1"/>
  <c r="N8" i="352" a="1"/>
  <c r="N8" i="352" s="1"/>
  <c r="P10" i="352" a="1"/>
  <c r="P10" i="352" s="1"/>
  <c r="N12" i="352" a="1"/>
  <c r="N12" i="352" s="1"/>
  <c r="P18" i="352" a="1"/>
  <c r="P18" i="352" s="1"/>
  <c r="C18" i="352" s="1" a="1"/>
  <c r="C18" i="352" s="1"/>
  <c r="D18" i="352" s="1" a="1"/>
  <c r="D18" i="352" s="1"/>
  <c r="X18" i="352" s="1" a="1"/>
  <c r="X18" i="352" s="1"/>
  <c r="I8" i="352"/>
  <c r="P9" i="352" a="1"/>
  <c r="P9" i="352" s="1"/>
  <c r="C9" i="352" s="1" a="1"/>
  <c r="C9" i="352" s="1"/>
  <c r="N11" i="352" a="1"/>
  <c r="N11" i="352" s="1"/>
  <c r="I12" i="352"/>
  <c r="P13" i="352" a="1"/>
  <c r="P13" i="352" s="1"/>
  <c r="N15" i="352" a="1"/>
  <c r="N15" i="352" s="1"/>
  <c r="I15" i="352"/>
  <c r="Z15" i="352"/>
  <c r="P15" i="352" a="1"/>
  <c r="P15" i="352" s="1"/>
  <c r="C15" i="352" s="1" a="1"/>
  <c r="C15" i="352" s="1"/>
  <c r="O15" i="352"/>
  <c r="J15" i="352"/>
  <c r="N17" i="352" a="1"/>
  <c r="N17" i="352" s="1"/>
  <c r="I17" i="352"/>
  <c r="P17" i="352" a="1"/>
  <c r="P17" i="352" s="1"/>
  <c r="C17" i="352" s="1" a="1"/>
  <c r="C17" i="352" s="1"/>
  <c r="M17" i="352" a="1"/>
  <c r="M17" i="352" s="1"/>
  <c r="J17" i="352"/>
  <c r="O17" i="352"/>
  <c r="N24" i="352" a="1"/>
  <c r="N24" i="352" s="1"/>
  <c r="I24" i="352"/>
  <c r="Z24" i="352"/>
  <c r="O24" i="352"/>
  <c r="P24" i="352" a="1"/>
  <c r="P24" i="352" s="1"/>
  <c r="C24" i="352" s="1" a="1"/>
  <c r="C24" i="352" s="1"/>
  <c r="J24" i="352"/>
  <c r="M24" i="352" a="1"/>
  <c r="M24" i="352" s="1"/>
  <c r="P32" i="352" a="1"/>
  <c r="P32" i="352" s="1"/>
  <c r="C32" i="352" s="1" a="1"/>
  <c r="C32" i="352" s="1"/>
  <c r="S36" i="352" a="1"/>
  <c r="S36" i="352" s="1"/>
  <c r="S35" i="352" a="1"/>
  <c r="S35" i="352" s="1"/>
  <c r="S34" i="352" a="1"/>
  <c r="S34" i="352" s="1"/>
  <c r="S33" i="352" a="1"/>
  <c r="S33" i="352" s="1"/>
  <c r="S32" i="352" a="1"/>
  <c r="S32" i="352" s="1"/>
  <c r="S28" i="352" a="1"/>
  <c r="S28" i="352" s="1"/>
  <c r="S29" i="352" a="1"/>
  <c r="S29" i="352" s="1"/>
  <c r="S30" i="352" a="1"/>
  <c r="S30" i="352" s="1"/>
  <c r="S27" i="352" a="1"/>
  <c r="S27" i="352" s="1"/>
  <c r="S26" i="352" a="1"/>
  <c r="S26" i="352" s="1"/>
  <c r="S24" i="352" a="1"/>
  <c r="S24" i="352" s="1"/>
  <c r="S20" i="352" a="1"/>
  <c r="S20" i="352" s="1"/>
  <c r="S16" i="352" a="1"/>
  <c r="S16" i="352" s="1"/>
  <c r="S25" i="352" a="1"/>
  <c r="S25" i="352" s="1"/>
  <c r="S21" i="352" a="1"/>
  <c r="S21" i="352" s="1"/>
  <c r="S31" i="352" a="1"/>
  <c r="S31" i="352" s="1"/>
  <c r="S22" i="352" a="1"/>
  <c r="S22" i="352" s="1"/>
  <c r="S18" i="352" a="1"/>
  <c r="S18" i="352" s="1"/>
  <c r="S14" i="352" a="1"/>
  <c r="S14" i="352" s="1"/>
  <c r="S13" i="352" a="1"/>
  <c r="S13" i="352" s="1"/>
  <c r="S12" i="352" a="1"/>
  <c r="S12" i="352" s="1"/>
  <c r="S11" i="352" a="1"/>
  <c r="S11" i="352" s="1"/>
  <c r="S10" i="352" a="1"/>
  <c r="S10" i="352" s="1"/>
  <c r="S9" i="352" a="1"/>
  <c r="S9" i="352" s="1"/>
  <c r="S8" i="352" a="1"/>
  <c r="S8" i="352" s="1"/>
  <c r="S7" i="352" a="1"/>
  <c r="S7" i="352" s="1"/>
  <c r="S23" i="352" a="1"/>
  <c r="S23" i="352" s="1"/>
  <c r="S17" i="352" a="1"/>
  <c r="S17" i="352" s="1"/>
  <c r="S15" i="352" a="1"/>
  <c r="S15" i="352" s="1"/>
  <c r="L7" i="352" a="1"/>
  <c r="L7" i="352" s="1"/>
  <c r="P14" i="352" a="1"/>
  <c r="P14" i="352" s="1"/>
  <c r="C14" i="352" s="1" a="1"/>
  <c r="C14" i="352" s="1"/>
  <c r="S19" i="352" a="1"/>
  <c r="S19" i="352" s="1"/>
  <c r="P31" i="352" a="1"/>
  <c r="P31" i="352" s="1"/>
  <c r="C31" i="352" s="1" a="1"/>
  <c r="C31" i="352" s="1"/>
  <c r="P25" i="352" a="1"/>
  <c r="P25" i="352" s="1"/>
  <c r="C25" i="352" s="1" a="1"/>
  <c r="C25" i="352" s="1"/>
  <c r="D25" i="352" s="1" a="1"/>
  <c r="D25" i="352" s="1"/>
  <c r="X25" i="352" s="1" a="1"/>
  <c r="X25" i="352" s="1"/>
  <c r="P22" i="352" a="1"/>
  <c r="P22" i="352" s="1"/>
  <c r="C22" i="352" s="1" a="1"/>
  <c r="C22" i="352" s="1"/>
  <c r="D22" i="352" s="1" a="1"/>
  <c r="D22" i="352" s="1"/>
  <c r="X22" i="352" s="1" a="1"/>
  <c r="X22" i="352" s="1"/>
  <c r="P28" i="352" a="1"/>
  <c r="P28" i="352" s="1"/>
  <c r="C28" i="352" s="1" a="1"/>
  <c r="C28" i="352" s="1"/>
  <c r="P27" i="352" a="1"/>
  <c r="P27" i="352" s="1"/>
  <c r="C27" i="352" s="1" a="1"/>
  <c r="C27" i="352" s="1"/>
  <c r="D27" i="352" s="1" a="1"/>
  <c r="D27" i="352" s="1"/>
  <c r="P7" i="352" a="1"/>
  <c r="P7" i="352" s="1"/>
  <c r="C7" i="352" s="1" a="1"/>
  <c r="C7" i="352" s="1"/>
  <c r="D7" i="352" s="1" a="1"/>
  <c r="D7" i="352" s="1"/>
  <c r="P19" i="352" a="1"/>
  <c r="P19" i="352" s="1"/>
  <c r="C19" i="352" s="1" a="1"/>
  <c r="C19" i="352" s="1"/>
  <c r="D19" i="352" s="1" a="1"/>
  <c r="D19" i="352" s="1"/>
  <c r="Z7" i="352"/>
  <c r="O7" i="352"/>
  <c r="M7" i="352" a="1"/>
  <c r="M7" i="352" s="1"/>
  <c r="P26" i="352" a="1"/>
  <c r="P26" i="352" s="1"/>
  <c r="C26" i="352" s="1" a="1"/>
  <c r="C26" i="352" s="1"/>
  <c r="N16" i="352" a="1"/>
  <c r="N16" i="352" s="1"/>
  <c r="I16" i="352"/>
  <c r="Z16" i="352"/>
  <c r="O16" i="352"/>
  <c r="P16" i="352" a="1"/>
  <c r="P16" i="352" s="1"/>
  <c r="C16" i="352" s="1" a="1"/>
  <c r="C16" i="352" s="1"/>
  <c r="J16" i="352"/>
  <c r="Z17" i="352"/>
  <c r="N20" i="352" a="1"/>
  <c r="N20" i="352" s="1"/>
  <c r="I20" i="352"/>
  <c r="Z20" i="352"/>
  <c r="O20" i="352"/>
  <c r="P20" i="352" a="1"/>
  <c r="P20" i="352" s="1"/>
  <c r="C20" i="352" s="1" a="1"/>
  <c r="C20" i="352" s="1"/>
  <c r="J20" i="352"/>
  <c r="M20" i="352" a="1"/>
  <c r="M20" i="352" s="1"/>
  <c r="P23" i="352" a="1"/>
  <c r="P23" i="352" s="1"/>
  <c r="C23" i="352" s="1" a="1"/>
  <c r="C23" i="352" s="1"/>
  <c r="D23" i="352" s="1" a="1"/>
  <c r="D23" i="352" s="1"/>
  <c r="X23" i="352" s="1" a="1"/>
  <c r="X23" i="352" s="1"/>
  <c r="N14" i="352" a="1"/>
  <c r="N14" i="352" s="1"/>
  <c r="I14" i="352"/>
  <c r="N21" i="352" a="1"/>
  <c r="N21" i="352" s="1"/>
  <c r="I21" i="352"/>
  <c r="P21" i="352" a="1"/>
  <c r="P21" i="352" s="1"/>
  <c r="C21" i="352" s="1" a="1"/>
  <c r="C21" i="352" s="1"/>
  <c r="M21" i="352" a="1"/>
  <c r="M21" i="352" s="1"/>
  <c r="J21" i="352"/>
  <c r="Z21" i="352"/>
  <c r="O21" i="352"/>
  <c r="C8" i="352" a="1"/>
  <c r="C8" i="352" s="1"/>
  <c r="M8" i="352" a="1"/>
  <c r="M8" i="352" s="1"/>
  <c r="O8" i="352"/>
  <c r="Z8" i="352"/>
  <c r="M9" i="352" a="1"/>
  <c r="M9" i="352" s="1"/>
  <c r="O9" i="352"/>
  <c r="Z9" i="352"/>
  <c r="C10" i="352" a="1"/>
  <c r="C10" i="352" s="1"/>
  <c r="M10" i="352" a="1"/>
  <c r="M10" i="352" s="1"/>
  <c r="O10" i="352"/>
  <c r="Z10" i="352"/>
  <c r="C11" i="352" a="1"/>
  <c r="C11" i="352" s="1"/>
  <c r="M11" i="352" a="1"/>
  <c r="M11" i="352" s="1"/>
  <c r="O11" i="352"/>
  <c r="Z11" i="352"/>
  <c r="M12" i="352" a="1"/>
  <c r="M12" i="352" s="1"/>
  <c r="O12" i="352"/>
  <c r="Z12" i="352"/>
  <c r="C13" i="352" a="1"/>
  <c r="C13" i="352" s="1"/>
  <c r="M13" i="352" a="1"/>
  <c r="M13" i="352" s="1"/>
  <c r="O13" i="352"/>
  <c r="Z13" i="352"/>
  <c r="Z14" i="352"/>
  <c r="O14" i="352"/>
  <c r="N19" i="352" a="1"/>
  <c r="N19" i="352" s="1"/>
  <c r="I19" i="352"/>
  <c r="N23" i="352" a="1"/>
  <c r="N23" i="352" s="1"/>
  <c r="I23" i="352"/>
  <c r="N18" i="352" a="1"/>
  <c r="N18" i="352" s="1"/>
  <c r="I18" i="352"/>
  <c r="N22" i="352" a="1"/>
  <c r="N22" i="352" s="1"/>
  <c r="I22" i="352"/>
  <c r="Z30" i="352"/>
  <c r="O30" i="352"/>
  <c r="M30" i="352" a="1"/>
  <c r="M30" i="352" s="1"/>
  <c r="J30" i="352"/>
  <c r="P30" i="352" a="1"/>
  <c r="P30" i="352" s="1"/>
  <c r="C30" i="352" s="1" a="1"/>
  <c r="C30" i="352" s="1"/>
  <c r="D30" i="352" s="1" a="1"/>
  <c r="D30" i="352" s="1"/>
  <c r="Y30" i="352" s="1" a="1"/>
  <c r="Y30" i="352" s="1"/>
  <c r="I30" i="352"/>
  <c r="Z29" i="352"/>
  <c r="O29" i="352"/>
  <c r="M29" i="352" a="1"/>
  <c r="M29" i="352" s="1"/>
  <c r="P34" i="352" a="1"/>
  <c r="P34" i="352" s="1"/>
  <c r="C34" i="352" s="1" a="1"/>
  <c r="C34" i="352" s="1"/>
  <c r="Z34" i="352"/>
  <c r="O34" i="352"/>
  <c r="M34" i="352" a="1"/>
  <c r="M34" i="352" s="1"/>
  <c r="P36" i="352" a="1"/>
  <c r="P36" i="352" s="1"/>
  <c r="C36" i="352" s="1" a="1"/>
  <c r="C36" i="352" s="1"/>
  <c r="Z36" i="352"/>
  <c r="O36" i="352"/>
  <c r="M36" i="352" a="1"/>
  <c r="M36" i="352" s="1"/>
  <c r="I25" i="352"/>
  <c r="N25" i="352" a="1"/>
  <c r="N25" i="352" s="1"/>
  <c r="I26" i="352"/>
  <c r="N26" i="352" a="1"/>
  <c r="N26" i="352" s="1"/>
  <c r="I27" i="352"/>
  <c r="Z28" i="352"/>
  <c r="O28" i="352"/>
  <c r="M28" i="352" a="1"/>
  <c r="M28" i="352" s="1"/>
  <c r="Z32" i="352"/>
  <c r="O32" i="352"/>
  <c r="M32" i="352" a="1"/>
  <c r="M32" i="352" s="1"/>
  <c r="I34" i="352"/>
  <c r="N34" i="352" a="1"/>
  <c r="N34" i="352" s="1"/>
  <c r="I36" i="352"/>
  <c r="N36" i="352" a="1"/>
  <c r="N36" i="352" s="1"/>
  <c r="Z27" i="352"/>
  <c r="I29" i="352"/>
  <c r="P29" i="352" a="1"/>
  <c r="P29" i="352" s="1"/>
  <c r="C29" i="352" s="1" a="1"/>
  <c r="C29" i="352" s="1"/>
  <c r="Z31" i="352"/>
  <c r="O31" i="352"/>
  <c r="M31" i="352" a="1"/>
  <c r="M31" i="352" s="1"/>
  <c r="P33" i="352" a="1"/>
  <c r="P33" i="352" s="1"/>
  <c r="C33" i="352" s="1" a="1"/>
  <c r="C33" i="352" s="1"/>
  <c r="Z33" i="352"/>
  <c r="O33" i="352"/>
  <c r="M33" i="352" a="1"/>
  <c r="M33" i="352" s="1"/>
  <c r="J34" i="352"/>
  <c r="P35" i="352" a="1"/>
  <c r="P35" i="352" s="1"/>
  <c r="C35" i="352" s="1" a="1"/>
  <c r="C35" i="352" s="1"/>
  <c r="Z35" i="352"/>
  <c r="O35" i="352"/>
  <c r="M35" i="352" a="1"/>
  <c r="M35" i="352" s="1"/>
  <c r="J36" i="352"/>
  <c r="J33" i="350"/>
  <c r="O17" i="350"/>
  <c r="Z17" i="350"/>
  <c r="J7" i="350"/>
  <c r="M7" i="350" a="1"/>
  <c r="M7" i="350" s="1"/>
  <c r="N8" i="350" a="1"/>
  <c r="N8" i="350" s="1"/>
  <c r="L8" i="350" a="1"/>
  <c r="L8" i="350" s="1"/>
  <c r="I8" i="350"/>
  <c r="Z8" i="350"/>
  <c r="N13" i="350" a="1"/>
  <c r="N13" i="350" s="1"/>
  <c r="I13" i="350"/>
  <c r="P13" i="350" a="1"/>
  <c r="P13" i="350" s="1"/>
  <c r="C13" i="350" s="1" a="1"/>
  <c r="C13" i="350" s="1"/>
  <c r="Z13" i="350"/>
  <c r="O13" i="350"/>
  <c r="M13" i="350" a="1"/>
  <c r="M13" i="350" s="1"/>
  <c r="N16" i="350" a="1"/>
  <c r="N16" i="350" s="1"/>
  <c r="I16" i="350"/>
  <c r="P16" i="350" a="1"/>
  <c r="P16" i="350" s="1"/>
  <c r="C16" i="350" s="1" a="1"/>
  <c r="C16" i="350" s="1"/>
  <c r="M16" i="350" a="1"/>
  <c r="M16" i="350" s="1"/>
  <c r="J16" i="350"/>
  <c r="O16" i="350"/>
  <c r="P31" i="350" a="1"/>
  <c r="P31" i="350" s="1"/>
  <c r="C31" i="350" s="1" a="1"/>
  <c r="C31" i="350" s="1"/>
  <c r="P28" i="350" a="1"/>
  <c r="P28" i="350" s="1"/>
  <c r="C28" i="350" s="1" a="1"/>
  <c r="C28" i="350" s="1"/>
  <c r="P25" i="350" a="1"/>
  <c r="P25" i="350" s="1"/>
  <c r="C25" i="350" s="1" a="1"/>
  <c r="C25" i="350" s="1"/>
  <c r="D25" i="350" s="1" a="1"/>
  <c r="D25" i="350" s="1"/>
  <c r="X25" i="350" s="1" a="1"/>
  <c r="X25" i="350" s="1"/>
  <c r="P21" i="350" a="1"/>
  <c r="P21" i="350" s="1"/>
  <c r="C21" i="350" s="1" a="1"/>
  <c r="C21" i="350" s="1"/>
  <c r="D21" i="350" s="1" a="1"/>
  <c r="D21" i="350" s="1"/>
  <c r="P24" i="350" a="1"/>
  <c r="P24" i="350" s="1"/>
  <c r="C24" i="350" s="1" a="1"/>
  <c r="C24" i="350" s="1"/>
  <c r="P32" i="350" a="1"/>
  <c r="P32" i="350" s="1"/>
  <c r="C32" i="350" s="1" a="1"/>
  <c r="C32" i="350" s="1"/>
  <c r="P27" i="350" a="1"/>
  <c r="P27" i="350" s="1"/>
  <c r="C27" i="350" s="1" a="1"/>
  <c r="C27" i="350" s="1"/>
  <c r="D27" i="350" s="1" a="1"/>
  <c r="D27" i="350" s="1"/>
  <c r="P23" i="350" a="1"/>
  <c r="P23" i="350" s="1"/>
  <c r="C23" i="350" s="1" a="1"/>
  <c r="C23" i="350" s="1"/>
  <c r="D23" i="350" s="1" a="1"/>
  <c r="D23" i="350" s="1"/>
  <c r="X23" i="350" s="1" a="1"/>
  <c r="X23" i="350" s="1"/>
  <c r="N7" i="350" a="1"/>
  <c r="N7" i="350" s="1"/>
  <c r="L7" i="350" a="1"/>
  <c r="L7" i="350" s="1"/>
  <c r="I7" i="350"/>
  <c r="C7" i="350" a="1"/>
  <c r="C7" i="350" s="1"/>
  <c r="D7" i="350" s="1" a="1"/>
  <c r="D7" i="350" s="1"/>
  <c r="X7" i="350" s="1" a="1"/>
  <c r="X7" i="350" s="1"/>
  <c r="P26" i="350" a="1"/>
  <c r="P26" i="350" s="1"/>
  <c r="C26" i="350" s="1" a="1"/>
  <c r="C26" i="350" s="1"/>
  <c r="D26" i="350" s="1" a="1"/>
  <c r="D26" i="350" s="1"/>
  <c r="X26" i="350" s="1" a="1"/>
  <c r="X26" i="350" s="1"/>
  <c r="P22" i="350" a="1"/>
  <c r="P22" i="350" s="1"/>
  <c r="C22" i="350" s="1" a="1"/>
  <c r="C22" i="350" s="1"/>
  <c r="D22" i="350" s="1" a="1"/>
  <c r="D22" i="350" s="1"/>
  <c r="P19" i="350" a="1"/>
  <c r="P19" i="350" s="1"/>
  <c r="C19" i="350" s="1" a="1"/>
  <c r="C19" i="350" s="1"/>
  <c r="N10" i="350" a="1"/>
  <c r="N10" i="350" s="1"/>
  <c r="L10" i="350" a="1"/>
  <c r="L10" i="350" s="1"/>
  <c r="I10" i="350"/>
  <c r="P10" i="350" a="1"/>
  <c r="P10" i="350" s="1"/>
  <c r="C10" i="350" s="1" a="1"/>
  <c r="C10" i="350" s="1"/>
  <c r="Z10" i="350"/>
  <c r="O10" i="350"/>
  <c r="M10" i="350" a="1"/>
  <c r="M10" i="350" s="1"/>
  <c r="J13" i="350"/>
  <c r="P17" i="350" a="1"/>
  <c r="P17" i="350" s="1"/>
  <c r="C17" i="350" s="1" a="1"/>
  <c r="C17" i="350" s="1"/>
  <c r="D17" i="350" s="1" a="1"/>
  <c r="D17" i="350" s="1"/>
  <c r="X17" i="350" s="1" a="1"/>
  <c r="X17" i="350" s="1"/>
  <c r="N9" i="350" a="1"/>
  <c r="N9" i="350" s="1"/>
  <c r="L9" i="350" a="1"/>
  <c r="L9" i="350" s="1"/>
  <c r="I9" i="350"/>
  <c r="P9" i="350" a="1"/>
  <c r="P9" i="350" s="1"/>
  <c r="C9" i="350" s="1" a="1"/>
  <c r="C9" i="350" s="1"/>
  <c r="Z9" i="350"/>
  <c r="O9" i="350"/>
  <c r="M9" i="350" a="1"/>
  <c r="M9" i="350" s="1"/>
  <c r="N14" i="350" a="1"/>
  <c r="N14" i="350" s="1"/>
  <c r="I14" i="350"/>
  <c r="P14" i="350" a="1"/>
  <c r="P14" i="350" s="1"/>
  <c r="C14" i="350" s="1" a="1"/>
  <c r="C14" i="350" s="1"/>
  <c r="D14" i="350" s="1" a="1"/>
  <c r="D14" i="350" s="1"/>
  <c r="M14" i="350" a="1"/>
  <c r="M14" i="350" s="1"/>
  <c r="J14" i="350"/>
  <c r="Z14" i="350"/>
  <c r="O14" i="350"/>
  <c r="S36" i="350" a="1"/>
  <c r="S36" i="350" s="1"/>
  <c r="S35" i="350" a="1"/>
  <c r="S35" i="350" s="1"/>
  <c r="S34" i="350" a="1"/>
  <c r="S34" i="350" s="1"/>
  <c r="S33" i="350" a="1"/>
  <c r="S33" i="350" s="1"/>
  <c r="S32" i="350" a="1"/>
  <c r="S32" i="350" s="1"/>
  <c r="S28" i="350" a="1"/>
  <c r="S28" i="350" s="1"/>
  <c r="S29" i="350" a="1"/>
  <c r="S29" i="350" s="1"/>
  <c r="S27" i="350" a="1"/>
  <c r="S27" i="350" s="1"/>
  <c r="S26" i="350" a="1"/>
  <c r="S26" i="350" s="1"/>
  <c r="S22" i="350" a="1"/>
  <c r="S22" i="350" s="1"/>
  <c r="S19" i="350" a="1"/>
  <c r="S19" i="350" s="1"/>
  <c r="S15" i="350" a="1"/>
  <c r="S15" i="350" s="1"/>
  <c r="S30" i="350" a="1"/>
  <c r="S30" i="350" s="1"/>
  <c r="S25" i="350" a="1"/>
  <c r="S25" i="350" s="1"/>
  <c r="S21" i="350" a="1"/>
  <c r="S21" i="350" s="1"/>
  <c r="S20" i="350" a="1"/>
  <c r="S20" i="350" s="1"/>
  <c r="S31" i="350" a="1"/>
  <c r="S31" i="350" s="1"/>
  <c r="S24" i="350" a="1"/>
  <c r="S24" i="350" s="1"/>
  <c r="S17" i="350" a="1"/>
  <c r="S17" i="350" s="1"/>
  <c r="S18" i="350" a="1"/>
  <c r="S18" i="350" s="1"/>
  <c r="S16" i="350" a="1"/>
  <c r="S16" i="350" s="1"/>
  <c r="S14" i="350" a="1"/>
  <c r="S14" i="350" s="1"/>
  <c r="S13" i="350" a="1"/>
  <c r="S13" i="350" s="1"/>
  <c r="S12" i="350" a="1"/>
  <c r="S12" i="350" s="1"/>
  <c r="S11" i="350" a="1"/>
  <c r="S11" i="350" s="1"/>
  <c r="S10" i="350" a="1"/>
  <c r="S10" i="350" s="1"/>
  <c r="S9" i="350" a="1"/>
  <c r="S9" i="350" s="1"/>
  <c r="O8" i="350"/>
  <c r="J10" i="350"/>
  <c r="N11" i="350" a="1"/>
  <c r="N11" i="350" s="1"/>
  <c r="I11" i="350"/>
  <c r="P11" i="350" a="1"/>
  <c r="P11" i="350" s="1"/>
  <c r="Z11" i="350"/>
  <c r="O11" i="350"/>
  <c r="M11" i="350" a="1"/>
  <c r="M11" i="350" s="1"/>
  <c r="C11" i="350" a="1"/>
  <c r="C11" i="350" s="1"/>
  <c r="D11" i="350" s="1" a="1"/>
  <c r="D11" i="350" s="1"/>
  <c r="W11" i="350" s="1" a="1"/>
  <c r="W11" i="350" s="1"/>
  <c r="N15" i="350" a="1"/>
  <c r="N15" i="350" s="1"/>
  <c r="I15" i="350"/>
  <c r="Z15" i="350"/>
  <c r="O15" i="350"/>
  <c r="P15" i="350" a="1"/>
  <c r="P15" i="350" s="1"/>
  <c r="C15" i="350" s="1" a="1"/>
  <c r="C15" i="350" s="1"/>
  <c r="D15" i="350" s="1" a="1"/>
  <c r="D15" i="350" s="1"/>
  <c r="J15" i="350"/>
  <c r="Z16" i="350"/>
  <c r="O7" i="350"/>
  <c r="S7" i="350" a="1"/>
  <c r="S7" i="350" s="1"/>
  <c r="Z7" i="350"/>
  <c r="J8" i="350"/>
  <c r="M8" i="350" a="1"/>
  <c r="M8" i="350" s="1"/>
  <c r="P8" i="350" a="1"/>
  <c r="P8" i="350" s="1"/>
  <c r="C8" i="350" s="1" a="1"/>
  <c r="C8" i="350" s="1"/>
  <c r="J11" i="350"/>
  <c r="N12" i="350" a="1"/>
  <c r="N12" i="350" s="1"/>
  <c r="I12" i="350"/>
  <c r="P12" i="350" a="1"/>
  <c r="P12" i="350" s="1"/>
  <c r="C12" i="350" s="1" a="1"/>
  <c r="C12" i="350" s="1"/>
  <c r="Z12" i="350"/>
  <c r="O12" i="350"/>
  <c r="M12" i="350" a="1"/>
  <c r="M12" i="350" s="1"/>
  <c r="S23" i="350" a="1"/>
  <c r="S23" i="350" s="1"/>
  <c r="N20" i="350" a="1"/>
  <c r="N20" i="350" s="1"/>
  <c r="I20" i="350"/>
  <c r="P20" i="350" a="1"/>
  <c r="P20" i="350" s="1"/>
  <c r="C20" i="350" s="1" a="1"/>
  <c r="C20" i="350" s="1"/>
  <c r="M20" i="350" a="1"/>
  <c r="M20" i="350" s="1"/>
  <c r="J20" i="350"/>
  <c r="Z20" i="350"/>
  <c r="O20" i="350"/>
  <c r="Z29" i="350"/>
  <c r="O29" i="350"/>
  <c r="M29" i="350" a="1"/>
  <c r="M29" i="350" s="1"/>
  <c r="P29" i="350" a="1"/>
  <c r="P29" i="350" s="1"/>
  <c r="C29" i="350" s="1" a="1"/>
  <c r="C29" i="350" s="1"/>
  <c r="D29" i="350" s="1" a="1"/>
  <c r="D29" i="350" s="1"/>
  <c r="I29" i="350"/>
  <c r="J29" i="350"/>
  <c r="N29" i="350" a="1"/>
  <c r="N29" i="350" s="1"/>
  <c r="J18" i="350"/>
  <c r="M18" i="350" a="1"/>
  <c r="M18" i="350" s="1"/>
  <c r="P18" i="350" a="1"/>
  <c r="P18" i="350" s="1"/>
  <c r="C18" i="350" s="1" a="1"/>
  <c r="C18" i="350" s="1"/>
  <c r="N19" i="350" a="1"/>
  <c r="N19" i="350" s="1"/>
  <c r="I19" i="350"/>
  <c r="Z30" i="350"/>
  <c r="O30" i="350"/>
  <c r="M30" i="350" a="1"/>
  <c r="M30" i="350" s="1"/>
  <c r="J30" i="350"/>
  <c r="P30" i="350" a="1"/>
  <c r="P30" i="350" s="1"/>
  <c r="C30" i="350" s="1" a="1"/>
  <c r="C30" i="350" s="1"/>
  <c r="I30" i="350"/>
  <c r="P34" i="350" a="1"/>
  <c r="P34" i="350" s="1"/>
  <c r="C34" i="350" s="1" a="1"/>
  <c r="C34" i="350" s="1"/>
  <c r="Z34" i="350"/>
  <c r="O34" i="350"/>
  <c r="M34" i="350" a="1"/>
  <c r="M34" i="350" s="1"/>
  <c r="J34" i="350"/>
  <c r="N34" i="350" a="1"/>
  <c r="N34" i="350" s="1"/>
  <c r="I34" i="350"/>
  <c r="P36" i="350" a="1"/>
  <c r="P36" i="350" s="1"/>
  <c r="C36" i="350" s="1" a="1"/>
  <c r="C36" i="350" s="1"/>
  <c r="Z36" i="350"/>
  <c r="O36" i="350"/>
  <c r="M36" i="350" a="1"/>
  <c r="M36" i="350" s="1"/>
  <c r="J36" i="350"/>
  <c r="N36" i="350" a="1"/>
  <c r="N36" i="350" s="1"/>
  <c r="I36" i="350"/>
  <c r="N18" i="350" a="1"/>
  <c r="N18" i="350" s="1"/>
  <c r="I18" i="350"/>
  <c r="N17" i="350" a="1"/>
  <c r="N17" i="350" s="1"/>
  <c r="I17" i="350"/>
  <c r="O19" i="350"/>
  <c r="Z19" i="350"/>
  <c r="N30" i="350" a="1"/>
  <c r="N30" i="350" s="1"/>
  <c r="I21" i="350"/>
  <c r="N21" i="350" a="1"/>
  <c r="N21" i="350" s="1"/>
  <c r="I22" i="350"/>
  <c r="N22" i="350" a="1"/>
  <c r="N22" i="350" s="1"/>
  <c r="I23" i="350"/>
  <c r="N23" i="350" a="1"/>
  <c r="N23" i="350" s="1"/>
  <c r="I24" i="350"/>
  <c r="N24" i="350" a="1"/>
  <c r="N24" i="350" s="1"/>
  <c r="I25" i="350"/>
  <c r="N25" i="350" a="1"/>
  <c r="N25" i="350" s="1"/>
  <c r="I26" i="350"/>
  <c r="N26" i="350" a="1"/>
  <c r="N26" i="350" s="1"/>
  <c r="I27" i="350"/>
  <c r="Z28" i="350"/>
  <c r="O28" i="350"/>
  <c r="M28" i="350" a="1"/>
  <c r="M28" i="350" s="1"/>
  <c r="Z32" i="350"/>
  <c r="O32" i="350"/>
  <c r="M32" i="350" a="1"/>
  <c r="M32" i="350" s="1"/>
  <c r="Z27" i="350"/>
  <c r="Z31" i="350"/>
  <c r="O31" i="350"/>
  <c r="M31" i="350" a="1"/>
  <c r="M31" i="350" s="1"/>
  <c r="P33" i="350" a="1"/>
  <c r="P33" i="350" s="1"/>
  <c r="C33" i="350" s="1" a="1"/>
  <c r="C33" i="350" s="1"/>
  <c r="Z33" i="350"/>
  <c r="O33" i="350"/>
  <c r="M33" i="350" a="1"/>
  <c r="M33" i="350" s="1"/>
  <c r="P35" i="350" a="1"/>
  <c r="P35" i="350" s="1"/>
  <c r="C35" i="350" s="1" a="1"/>
  <c r="C35" i="350" s="1"/>
  <c r="D35" i="350" s="1" a="1"/>
  <c r="D35" i="350" s="1"/>
  <c r="Z35" i="350"/>
  <c r="O35" i="350"/>
  <c r="M35" i="350" a="1"/>
  <c r="M35" i="350" s="1"/>
  <c r="J29" i="346"/>
  <c r="Z29" i="346"/>
  <c r="O28" i="346"/>
  <c r="J24" i="349"/>
  <c r="O24" i="349"/>
  <c r="I25" i="349"/>
  <c r="M24" i="349" a="1"/>
  <c r="M24" i="349" s="1"/>
  <c r="J23" i="349"/>
  <c r="O23" i="349"/>
  <c r="M23" i="349" a="1"/>
  <c r="M23" i="349" s="1"/>
  <c r="Z23" i="349"/>
  <c r="I23" i="349"/>
  <c r="M22" i="349" a="1"/>
  <c r="M22" i="349" s="1"/>
  <c r="O22" i="349"/>
  <c r="J22" i="349"/>
  <c r="I22" i="349"/>
  <c r="N22" i="349" a="1"/>
  <c r="N22" i="349" s="1"/>
  <c r="M16" i="349" a="1"/>
  <c r="M16" i="349" s="1"/>
  <c r="Z16" i="349"/>
  <c r="I16" i="349"/>
  <c r="N16" i="349" a="1"/>
  <c r="N16" i="349" s="1"/>
  <c r="J16" i="349"/>
  <c r="M11" i="349" a="1"/>
  <c r="M11" i="349" s="1"/>
  <c r="Z11" i="349"/>
  <c r="J13" i="349"/>
  <c r="O13" i="349"/>
  <c r="I11" i="349"/>
  <c r="N11" i="349" a="1"/>
  <c r="N11" i="349" s="1"/>
  <c r="P19" i="349" a="1"/>
  <c r="P19" i="349" s="1"/>
  <c r="C19" i="349" s="1" a="1"/>
  <c r="C19" i="349" s="1"/>
  <c r="D19" i="349" s="1" a="1"/>
  <c r="D19" i="349" s="1"/>
  <c r="J11" i="349"/>
  <c r="I12" i="349"/>
  <c r="M13" i="349" a="1"/>
  <c r="M13" i="349" s="1"/>
  <c r="I7" i="349"/>
  <c r="P7" i="349" a="1"/>
  <c r="P7" i="349" s="1"/>
  <c r="C7" i="349" s="1" a="1"/>
  <c r="C7" i="349" s="1"/>
  <c r="D7" i="349" s="1" a="1"/>
  <c r="D7" i="349" s="1"/>
  <c r="W7" i="349" s="1" a="1"/>
  <c r="W7" i="349" s="1"/>
  <c r="M8" i="349" a="1"/>
  <c r="M8" i="349" s="1"/>
  <c r="Z8" i="349"/>
  <c r="L8" i="349" a="1"/>
  <c r="L8" i="349" s="1"/>
  <c r="P20" i="349" a="1"/>
  <c r="P20" i="349" s="1"/>
  <c r="C20" i="349" s="1" a="1"/>
  <c r="C20" i="349" s="1"/>
  <c r="D20" i="349" s="1" a="1"/>
  <c r="D20" i="349" s="1"/>
  <c r="K20" i="349" s="1" a="1"/>
  <c r="K20" i="349" s="1"/>
  <c r="L20" i="349" s="1" a="1"/>
  <c r="L20" i="349" s="1"/>
  <c r="I8" i="349"/>
  <c r="N8" i="349" a="1"/>
  <c r="N8" i="349" s="1"/>
  <c r="P17" i="349" a="1"/>
  <c r="P17" i="349" s="1"/>
  <c r="C17" i="349" s="1" a="1"/>
  <c r="C17" i="349" s="1"/>
  <c r="D17" i="349" s="1" a="1"/>
  <c r="D17" i="349" s="1"/>
  <c r="J8" i="349"/>
  <c r="S8" i="349" a="1"/>
  <c r="S8" i="349" s="1"/>
  <c r="S9" i="349" a="1"/>
  <c r="S9" i="349" s="1"/>
  <c r="S10" i="349" a="1"/>
  <c r="S10" i="349" s="1"/>
  <c r="S12" i="349" a="1"/>
  <c r="S12" i="349" s="1"/>
  <c r="S13" i="349" a="1"/>
  <c r="S13" i="349" s="1"/>
  <c r="S25" i="349" a="1"/>
  <c r="S25" i="349" s="1"/>
  <c r="S15" i="349" a="1"/>
  <c r="S15" i="349" s="1"/>
  <c r="S20" i="349" a="1"/>
  <c r="S20" i="349" s="1"/>
  <c r="P8" i="349" a="1"/>
  <c r="P8" i="349" s="1"/>
  <c r="C8" i="349" s="1" a="1"/>
  <c r="C8" i="349" s="1"/>
  <c r="P9" i="349" a="1"/>
  <c r="P9" i="349" s="1"/>
  <c r="C9" i="349" s="1" a="1"/>
  <c r="C9" i="349" s="1"/>
  <c r="P10" i="349" a="1"/>
  <c r="P10" i="349" s="1"/>
  <c r="C10" i="349" s="1" a="1"/>
  <c r="C10" i="349" s="1"/>
  <c r="D10" i="349" s="1" a="1"/>
  <c r="D10" i="349" s="1"/>
  <c r="P11" i="349" a="1"/>
  <c r="P11" i="349" s="1"/>
  <c r="C11" i="349" s="1" a="1"/>
  <c r="C11" i="349" s="1"/>
  <c r="D11" i="349" s="1" a="1"/>
  <c r="D11" i="349" s="1"/>
  <c r="P12" i="349" a="1"/>
  <c r="P12" i="349" s="1"/>
  <c r="C12" i="349" s="1" a="1"/>
  <c r="C12" i="349" s="1"/>
  <c r="D12" i="349" s="1" a="1"/>
  <c r="D12" i="349" s="1"/>
  <c r="P13" i="349" a="1"/>
  <c r="P13" i="349" s="1"/>
  <c r="C13" i="349" s="1" a="1"/>
  <c r="C13" i="349" s="1"/>
  <c r="D13" i="349" s="1" a="1"/>
  <c r="D13" i="349" s="1"/>
  <c r="K13" i="349" s="1" a="1"/>
  <c r="K13" i="349" s="1"/>
  <c r="P18" i="349" a="1"/>
  <c r="P18" i="349" s="1"/>
  <c r="C18" i="349" s="1" a="1"/>
  <c r="C18" i="349" s="1"/>
  <c r="D18" i="349" s="1" a="1"/>
  <c r="D18" i="349" s="1"/>
  <c r="S19" i="349" a="1"/>
  <c r="S19" i="349" s="1"/>
  <c r="S22" i="349" a="1"/>
  <c r="S22" i="349" s="1"/>
  <c r="P25" i="349" a="1"/>
  <c r="P25" i="349" s="1"/>
  <c r="C25" i="349" s="1" a="1"/>
  <c r="C25" i="349" s="1"/>
  <c r="D25" i="349" s="1" a="1"/>
  <c r="D25" i="349" s="1"/>
  <c r="Y25" i="349" s="1" a="1"/>
  <c r="Y25" i="349" s="1"/>
  <c r="S11" i="349" a="1"/>
  <c r="S11" i="349" s="1"/>
  <c r="S21" i="349" a="1"/>
  <c r="S21" i="349" s="1"/>
  <c r="J7" i="349"/>
  <c r="N7" i="349" a="1"/>
  <c r="N7" i="349" s="1"/>
  <c r="P15" i="349" a="1"/>
  <c r="P15" i="349" s="1"/>
  <c r="C15" i="349" s="1" a="1"/>
  <c r="C15" i="349" s="1"/>
  <c r="D15" i="349" s="1" a="1"/>
  <c r="D15" i="349" s="1"/>
  <c r="S36" i="349" a="1"/>
  <c r="S36" i="349" s="1"/>
  <c r="S35" i="349" a="1"/>
  <c r="S35" i="349" s="1"/>
  <c r="S34" i="349" a="1"/>
  <c r="S34" i="349" s="1"/>
  <c r="S33" i="349" a="1"/>
  <c r="S33" i="349" s="1"/>
  <c r="S32" i="349" a="1"/>
  <c r="S32" i="349" s="1"/>
  <c r="S31" i="349" a="1"/>
  <c r="S31" i="349" s="1"/>
  <c r="S30" i="349" a="1"/>
  <c r="S30" i="349" s="1"/>
  <c r="S28" i="349" a="1"/>
  <c r="S28" i="349" s="1"/>
  <c r="S26" i="349" a="1"/>
  <c r="S26" i="349" s="1"/>
  <c r="S24" i="349" a="1"/>
  <c r="S24" i="349" s="1"/>
  <c r="S23" i="349" a="1"/>
  <c r="S23" i="349" s="1"/>
  <c r="S27" i="349" a="1"/>
  <c r="S27" i="349" s="1"/>
  <c r="P36" i="349" a="1"/>
  <c r="P36" i="349" s="1"/>
  <c r="C36" i="349" s="1" a="1"/>
  <c r="C36" i="349" s="1"/>
  <c r="P35" i="349" a="1"/>
  <c r="P35" i="349" s="1"/>
  <c r="C35" i="349" s="1" a="1"/>
  <c r="C35" i="349" s="1"/>
  <c r="P34" i="349" a="1"/>
  <c r="P34" i="349" s="1"/>
  <c r="C34" i="349" s="1" a="1"/>
  <c r="C34" i="349" s="1"/>
  <c r="P33" i="349" a="1"/>
  <c r="P33" i="349" s="1"/>
  <c r="C33" i="349" s="1" a="1"/>
  <c r="C33" i="349" s="1"/>
  <c r="P32" i="349" a="1"/>
  <c r="P32" i="349" s="1"/>
  <c r="C32" i="349" s="1" a="1"/>
  <c r="C32" i="349" s="1"/>
  <c r="P31" i="349" a="1"/>
  <c r="P31" i="349" s="1"/>
  <c r="C31" i="349" s="1" a="1"/>
  <c r="C31" i="349" s="1"/>
  <c r="P30" i="349" a="1"/>
  <c r="P30" i="349" s="1"/>
  <c r="C30" i="349" s="1" a="1"/>
  <c r="C30" i="349" s="1"/>
  <c r="P28" i="349" a="1"/>
  <c r="P28" i="349" s="1"/>
  <c r="C28" i="349" s="1" a="1"/>
  <c r="C28" i="349" s="1"/>
  <c r="P26" i="349" a="1"/>
  <c r="P26" i="349" s="1"/>
  <c r="C26" i="349" s="1" a="1"/>
  <c r="C26" i="349" s="1"/>
  <c r="P24" i="349" a="1"/>
  <c r="P24" i="349" s="1"/>
  <c r="C24" i="349" s="1" a="1"/>
  <c r="C24" i="349" s="1"/>
  <c r="P27" i="349" a="1"/>
  <c r="P27" i="349" s="1"/>
  <c r="C27" i="349" s="1" a="1"/>
  <c r="C27" i="349" s="1"/>
  <c r="P23" i="349" a="1"/>
  <c r="P23" i="349" s="1"/>
  <c r="C23" i="349" s="1" a="1"/>
  <c r="C23" i="349" s="1"/>
  <c r="P29" i="349" a="1"/>
  <c r="P29" i="349" s="1"/>
  <c r="C29" i="349" s="1" a="1"/>
  <c r="C29" i="349" s="1"/>
  <c r="P14" i="349" a="1"/>
  <c r="P14" i="349" s="1"/>
  <c r="C14" i="349" s="1" a="1"/>
  <c r="C14" i="349" s="1"/>
  <c r="S14" i="349" a="1"/>
  <c r="S14" i="349" s="1"/>
  <c r="P16" i="349" a="1"/>
  <c r="P16" i="349" s="1"/>
  <c r="C16" i="349" s="1" a="1"/>
  <c r="C16" i="349" s="1"/>
  <c r="S16" i="349" a="1"/>
  <c r="S16" i="349" s="1"/>
  <c r="P21" i="349" a="1"/>
  <c r="P21" i="349" s="1"/>
  <c r="C21" i="349" s="1" a="1"/>
  <c r="C21" i="349" s="1"/>
  <c r="P22" i="349" a="1"/>
  <c r="P22" i="349" s="1"/>
  <c r="C22" i="349" s="1" a="1"/>
  <c r="C22" i="349" s="1"/>
  <c r="S17" i="349" a="1"/>
  <c r="S17" i="349" s="1"/>
  <c r="S18" i="349" a="1"/>
  <c r="S18" i="349" s="1"/>
  <c r="S29" i="349" a="1"/>
  <c r="S29" i="349" s="1"/>
  <c r="M36" i="349" a="1"/>
  <c r="M36" i="349" s="1"/>
  <c r="O36" i="349"/>
  <c r="Z27" i="348"/>
  <c r="N28" i="348" a="1"/>
  <c r="N28" i="348" s="1"/>
  <c r="J28" i="348"/>
  <c r="J27" i="348"/>
  <c r="M16" i="348" a="1"/>
  <c r="M16" i="348" s="1"/>
  <c r="I16" i="348"/>
  <c r="N16" i="348" a="1"/>
  <c r="N16" i="348" s="1"/>
  <c r="J16" i="348"/>
  <c r="O16" i="348"/>
  <c r="J8" i="348"/>
  <c r="J9" i="348"/>
  <c r="P8" i="348" a="1"/>
  <c r="P8" i="348" s="1"/>
  <c r="C8" i="348" s="1" a="1"/>
  <c r="C8" i="348" s="1"/>
  <c r="D8" i="348" s="1" a="1"/>
  <c r="D8" i="348" s="1"/>
  <c r="M8" i="348" a="1"/>
  <c r="M8" i="348" s="1"/>
  <c r="P12" i="348" a="1"/>
  <c r="P12" i="348" s="1"/>
  <c r="C12" i="348" s="1" a="1"/>
  <c r="C12" i="348" s="1"/>
  <c r="D12" i="348" s="1" a="1"/>
  <c r="D12" i="348" s="1"/>
  <c r="S9" i="348" a="1"/>
  <c r="S9" i="348" s="1"/>
  <c r="I8" i="348"/>
  <c r="N8" i="348" a="1"/>
  <c r="N8" i="348" s="1"/>
  <c r="Z8" i="348"/>
  <c r="N9" i="348" a="1"/>
  <c r="N9" i="348" s="1"/>
  <c r="S11" i="348" a="1"/>
  <c r="S11" i="348" s="1"/>
  <c r="M9" i="348" a="1"/>
  <c r="M9" i="348" s="1"/>
  <c r="P9" i="348" a="1"/>
  <c r="P9" i="348" s="1"/>
  <c r="C9" i="348" s="1" a="1"/>
  <c r="C9" i="348" s="1"/>
  <c r="D9" i="348" s="1" a="1"/>
  <c r="D9" i="348" s="1"/>
  <c r="P11" i="348" a="1"/>
  <c r="P11" i="348" s="1"/>
  <c r="C11" i="348" s="1" a="1"/>
  <c r="C11" i="348" s="1"/>
  <c r="D11" i="348" s="1" a="1"/>
  <c r="D11" i="348" s="1"/>
  <c r="S14" i="348" a="1"/>
  <c r="S14" i="348" s="1"/>
  <c r="P16" i="348" a="1"/>
  <c r="P16" i="348" s="1"/>
  <c r="C16" i="348" s="1" a="1"/>
  <c r="C16" i="348" s="1"/>
  <c r="D16" i="348" s="1" a="1"/>
  <c r="D16" i="348" s="1"/>
  <c r="S17" i="348" a="1"/>
  <c r="S17" i="348" s="1"/>
  <c r="P23" i="348" a="1"/>
  <c r="P23" i="348" s="1"/>
  <c r="C23" i="348" s="1" a="1"/>
  <c r="C23" i="348" s="1"/>
  <c r="S7" i="348" a="1"/>
  <c r="S7" i="348" s="1"/>
  <c r="L8" i="348" a="1"/>
  <c r="L8" i="348" s="1"/>
  <c r="O8" i="348"/>
  <c r="S8" i="348" a="1"/>
  <c r="S8" i="348" s="1"/>
  <c r="I9" i="348"/>
  <c r="Z9" i="348"/>
  <c r="L10" i="348" a="1"/>
  <c r="L10" i="348" s="1"/>
  <c r="P10" i="348" a="1"/>
  <c r="P10" i="348" s="1"/>
  <c r="C10" i="348" s="1" a="1"/>
  <c r="C10" i="348" s="1"/>
  <c r="D10" i="348" s="1" a="1"/>
  <c r="D10" i="348" s="1"/>
  <c r="W7" i="348" a="1"/>
  <c r="W7" i="348" s="1"/>
  <c r="X7" i="348" a="1"/>
  <c r="X7" i="348" s="1"/>
  <c r="Y7" i="348" a="1"/>
  <c r="Y7" i="348" s="1"/>
  <c r="S36" i="348" a="1"/>
  <c r="S36" i="348" s="1"/>
  <c r="S35" i="348" a="1"/>
  <c r="S35" i="348" s="1"/>
  <c r="S34" i="348" a="1"/>
  <c r="S34" i="348" s="1"/>
  <c r="S33" i="348" a="1"/>
  <c r="S33" i="348" s="1"/>
  <c r="S32" i="348" a="1"/>
  <c r="S32" i="348" s="1"/>
  <c r="S31" i="348" a="1"/>
  <c r="S31" i="348" s="1"/>
  <c r="S30" i="348" a="1"/>
  <c r="S30" i="348" s="1"/>
  <c r="S29" i="348" a="1"/>
  <c r="S29" i="348" s="1"/>
  <c r="S28" i="348" a="1"/>
  <c r="S28" i="348" s="1"/>
  <c r="S27" i="348" a="1"/>
  <c r="S27" i="348" s="1"/>
  <c r="S23" i="348" a="1"/>
  <c r="S23" i="348" s="1"/>
  <c r="S18" i="348" a="1"/>
  <c r="S18" i="348" s="1"/>
  <c r="S26" i="348" a="1"/>
  <c r="S26" i="348" s="1"/>
  <c r="S22" i="348" a="1"/>
  <c r="S22" i="348" s="1"/>
  <c r="S19" i="348" a="1"/>
  <c r="S19" i="348" s="1"/>
  <c r="S25" i="348" a="1"/>
  <c r="S25" i="348" s="1"/>
  <c r="S20" i="348" a="1"/>
  <c r="S20" i="348" s="1"/>
  <c r="P26" i="348" a="1"/>
  <c r="P26" i="348" s="1"/>
  <c r="C26" i="348" s="1" a="1"/>
  <c r="C26" i="348" s="1"/>
  <c r="P22" i="348" a="1"/>
  <c r="P22" i="348" s="1"/>
  <c r="C22" i="348" s="1" a="1"/>
  <c r="C22" i="348" s="1"/>
  <c r="P19" i="348" a="1"/>
  <c r="P19" i="348" s="1"/>
  <c r="C19" i="348" s="1" a="1"/>
  <c r="C19" i="348" s="1"/>
  <c r="P18" i="348" a="1"/>
  <c r="P18" i="348" s="1"/>
  <c r="C18" i="348" s="1" a="1"/>
  <c r="C18" i="348" s="1"/>
  <c r="P25" i="348" a="1"/>
  <c r="P25" i="348" s="1"/>
  <c r="C25" i="348" s="1" a="1"/>
  <c r="C25" i="348" s="1"/>
  <c r="P24" i="348" a="1"/>
  <c r="P24" i="348" s="1"/>
  <c r="C24" i="348" s="1" a="1"/>
  <c r="C24" i="348" s="1"/>
  <c r="P17" i="348" a="1"/>
  <c r="P17" i="348" s="1"/>
  <c r="C17" i="348" s="1" a="1"/>
  <c r="C17" i="348" s="1"/>
  <c r="M13" i="348" a="1"/>
  <c r="M13" i="348" s="1"/>
  <c r="O13" i="348"/>
  <c r="P15" i="348" a="1"/>
  <c r="P15" i="348" s="1"/>
  <c r="C15" i="348" s="1" a="1"/>
  <c r="C15" i="348" s="1"/>
  <c r="S15" i="348" a="1"/>
  <c r="S15" i="348" s="1"/>
  <c r="Z20" i="348"/>
  <c r="O20" i="348"/>
  <c r="M20" i="348" a="1"/>
  <c r="M20" i="348" s="1"/>
  <c r="J20" i="348"/>
  <c r="P20" i="348" a="1"/>
  <c r="P20" i="348" s="1"/>
  <c r="C20" i="348" s="1" a="1"/>
  <c r="C20" i="348" s="1"/>
  <c r="I20" i="348"/>
  <c r="S12" i="348" a="1"/>
  <c r="S12" i="348" s="1"/>
  <c r="P13" i="348" a="1"/>
  <c r="P13" i="348" s="1"/>
  <c r="C13" i="348" s="1" a="1"/>
  <c r="C13" i="348" s="1"/>
  <c r="S13" i="348" a="1"/>
  <c r="S13" i="348" s="1"/>
  <c r="S16" i="348" a="1"/>
  <c r="S16" i="348" s="1"/>
  <c r="S21" i="348" a="1"/>
  <c r="S21" i="348" s="1"/>
  <c r="S24" i="348" a="1"/>
  <c r="S24" i="348" s="1"/>
  <c r="P27" i="348" a="1"/>
  <c r="P27" i="348" s="1"/>
  <c r="C27" i="348" s="1" a="1"/>
  <c r="C27" i="348" s="1"/>
  <c r="Z19" i="348"/>
  <c r="I21" i="348"/>
  <c r="P21" i="348" a="1"/>
  <c r="P21" i="348" s="1"/>
  <c r="C21" i="348" s="1" a="1"/>
  <c r="C21" i="348" s="1"/>
  <c r="D21" i="348" s="1" a="1"/>
  <c r="D21" i="348" s="1"/>
  <c r="W21" i="348" s="1" a="1"/>
  <c r="W21" i="348" s="1"/>
  <c r="M17" i="348" a="1"/>
  <c r="M17" i="348" s="1"/>
  <c r="O17" i="348"/>
  <c r="M18" i="348" a="1"/>
  <c r="M18" i="348" s="1"/>
  <c r="O18" i="348"/>
  <c r="M19" i="348" a="1"/>
  <c r="M19" i="348" s="1"/>
  <c r="O19" i="348"/>
  <c r="P33" i="348" a="1"/>
  <c r="P33" i="348" s="1"/>
  <c r="C33" i="348" s="1" a="1"/>
  <c r="C33" i="348" s="1"/>
  <c r="M33" i="348" a="1"/>
  <c r="M33" i="348" s="1"/>
  <c r="J33" i="348"/>
  <c r="Z33" i="348"/>
  <c r="O33" i="348"/>
  <c r="I33" i="348"/>
  <c r="Z21" i="348"/>
  <c r="O21" i="348"/>
  <c r="M21" i="348" a="1"/>
  <c r="M21" i="348" s="1"/>
  <c r="P29" i="348" a="1"/>
  <c r="P29" i="348" s="1"/>
  <c r="C29" i="348" s="1" a="1"/>
  <c r="C29" i="348" s="1"/>
  <c r="M29" i="348" a="1"/>
  <c r="M29" i="348" s="1"/>
  <c r="J29" i="348"/>
  <c r="Z29" i="348"/>
  <c r="O29" i="348"/>
  <c r="I29" i="348"/>
  <c r="P28" i="348" a="1"/>
  <c r="P28" i="348" s="1"/>
  <c r="C28" i="348" s="1" a="1"/>
  <c r="C28" i="348" s="1"/>
  <c r="P32" i="348" a="1"/>
  <c r="P32" i="348" s="1"/>
  <c r="C32" i="348" s="1" a="1"/>
  <c r="C32" i="348" s="1"/>
  <c r="P36" i="348" a="1"/>
  <c r="P36" i="348" s="1"/>
  <c r="C36" i="348" s="1" a="1"/>
  <c r="C36" i="348" s="1"/>
  <c r="P31" i="348" a="1"/>
  <c r="P31" i="348" s="1"/>
  <c r="C31" i="348" s="1" a="1"/>
  <c r="C31" i="348" s="1"/>
  <c r="P35" i="348" a="1"/>
  <c r="P35" i="348" s="1"/>
  <c r="C35" i="348" s="1" a="1"/>
  <c r="C35" i="348" s="1"/>
  <c r="M22" i="348" a="1"/>
  <c r="M22" i="348" s="1"/>
  <c r="O22" i="348"/>
  <c r="M23" i="348" a="1"/>
  <c r="M23" i="348" s="1"/>
  <c r="O23" i="348"/>
  <c r="M24" i="348" a="1"/>
  <c r="M24" i="348" s="1"/>
  <c r="O24" i="348"/>
  <c r="M25" i="348" a="1"/>
  <c r="M25" i="348" s="1"/>
  <c r="O25" i="348"/>
  <c r="M26" i="348" a="1"/>
  <c r="M26" i="348" s="1"/>
  <c r="O26" i="348"/>
  <c r="M27" i="348" a="1"/>
  <c r="M27" i="348" s="1"/>
  <c r="O27" i="348"/>
  <c r="I28" i="348"/>
  <c r="O28" i="348"/>
  <c r="Z28" i="348"/>
  <c r="P30" i="348" a="1"/>
  <c r="P30" i="348" s="1"/>
  <c r="C30" i="348" s="1" a="1"/>
  <c r="C30" i="348" s="1"/>
  <c r="I32" i="348"/>
  <c r="O32" i="348"/>
  <c r="Z32" i="348"/>
  <c r="P34" i="348" a="1"/>
  <c r="P34" i="348" s="1"/>
  <c r="C34" i="348" s="1" a="1"/>
  <c r="C34" i="348" s="1"/>
  <c r="I36" i="348"/>
  <c r="O36" i="348"/>
  <c r="Z36" i="348"/>
  <c r="M28" i="346" a="1"/>
  <c r="M28" i="346" s="1"/>
  <c r="J28" i="346"/>
  <c r="M27" i="346" a="1"/>
  <c r="M27" i="346" s="1"/>
  <c r="O27" i="346"/>
  <c r="J27" i="346"/>
  <c r="J9" i="346"/>
  <c r="J7" i="346"/>
  <c r="M8" i="346" a="1"/>
  <c r="M8" i="346" s="1"/>
  <c r="O9" i="346"/>
  <c r="Z9" i="346"/>
  <c r="I13" i="346"/>
  <c r="O7" i="346"/>
  <c r="Z10" i="346"/>
  <c r="I16" i="346"/>
  <c r="J10" i="346"/>
  <c r="Z7" i="346"/>
  <c r="O10" i="346"/>
  <c r="J11" i="346"/>
  <c r="I14" i="346"/>
  <c r="P7" i="346" a="1"/>
  <c r="P7" i="346" s="1"/>
  <c r="O8" i="346"/>
  <c r="O11" i="346"/>
  <c r="I15" i="346"/>
  <c r="S7" i="346" a="1"/>
  <c r="S7" i="346" s="1"/>
  <c r="J8" i="346"/>
  <c r="I17" i="346"/>
  <c r="P15" i="346" a="1"/>
  <c r="P15" i="346" s="1"/>
  <c r="C15" i="346" s="1" a="1"/>
  <c r="C15" i="346" s="1"/>
  <c r="P8" i="346" a="1"/>
  <c r="P8" i="346" s="1"/>
  <c r="C8" i="346" s="1" a="1"/>
  <c r="C8" i="346" s="1"/>
  <c r="D8" i="346" s="1" a="1"/>
  <c r="D8" i="346" s="1"/>
  <c r="X8" i="346" s="1" a="1"/>
  <c r="X8" i="346" s="1"/>
  <c r="P10" i="346" a="1"/>
  <c r="P10" i="346" s="1"/>
  <c r="C10" i="346" s="1" a="1"/>
  <c r="C10" i="346" s="1"/>
  <c r="D10" i="346" s="1" a="1"/>
  <c r="D10" i="346" s="1"/>
  <c r="J13" i="346"/>
  <c r="N14" i="346" a="1"/>
  <c r="N14" i="346" s="1"/>
  <c r="J15" i="346"/>
  <c r="N16" i="346" a="1"/>
  <c r="N16" i="346" s="1"/>
  <c r="J17" i="346"/>
  <c r="P9" i="346" a="1"/>
  <c r="P9" i="346" s="1"/>
  <c r="C9" i="346" s="1" a="1"/>
  <c r="C9" i="346" s="1"/>
  <c r="D9" i="346" s="1" a="1"/>
  <c r="D9" i="346" s="1"/>
  <c r="N13" i="346" a="1"/>
  <c r="N13" i="346" s="1"/>
  <c r="J14" i="346"/>
  <c r="N15" i="346" a="1"/>
  <c r="N15" i="346" s="1"/>
  <c r="J16" i="346"/>
  <c r="N17" i="346" a="1"/>
  <c r="N17" i="346" s="1"/>
  <c r="C7" i="346" a="1"/>
  <c r="C7" i="346" s="1"/>
  <c r="D7" i="346" s="1" a="1"/>
  <c r="D7" i="346" s="1"/>
  <c r="X7" i="346" s="1" a="1"/>
  <c r="X7" i="346" s="1"/>
  <c r="I7" i="346"/>
  <c r="L7" i="346" a="1"/>
  <c r="L7" i="346" s="1"/>
  <c r="N7" i="346" a="1"/>
  <c r="N7" i="346" s="1"/>
  <c r="I8" i="346"/>
  <c r="L8" i="346" a="1"/>
  <c r="L8" i="346" s="1"/>
  <c r="N8" i="346" a="1"/>
  <c r="N8" i="346" s="1"/>
  <c r="I9" i="346"/>
  <c r="L9" i="346" a="1"/>
  <c r="L9" i="346" s="1"/>
  <c r="N9" i="346" a="1"/>
  <c r="N9" i="346" s="1"/>
  <c r="I10" i="346"/>
  <c r="L10" i="346" a="1"/>
  <c r="L10" i="346" s="1"/>
  <c r="N10" i="346" a="1"/>
  <c r="N10" i="346" s="1"/>
  <c r="I11" i="346"/>
  <c r="N11" i="346" a="1"/>
  <c r="N11" i="346" s="1"/>
  <c r="I12" i="346"/>
  <c r="P12" i="346" a="1"/>
  <c r="P12" i="346" s="1"/>
  <c r="S32" i="346" a="1"/>
  <c r="S32" i="346" s="1"/>
  <c r="S29" i="346" a="1"/>
  <c r="S29" i="346" s="1"/>
  <c r="S36" i="346" a="1"/>
  <c r="S36" i="346" s="1"/>
  <c r="S31" i="346" a="1"/>
  <c r="S31" i="346" s="1"/>
  <c r="S30" i="346" a="1"/>
  <c r="S30" i="346" s="1"/>
  <c r="S35" i="346" a="1"/>
  <c r="S35" i="346" s="1"/>
  <c r="S34" i="346" a="1"/>
  <c r="S34" i="346" s="1"/>
  <c r="S27" i="346" a="1"/>
  <c r="S27" i="346" s="1"/>
  <c r="S33" i="346" a="1"/>
  <c r="S33" i="346" s="1"/>
  <c r="S28" i="346" a="1"/>
  <c r="S28" i="346" s="1"/>
  <c r="S24" i="346" a="1"/>
  <c r="S24" i="346" s="1"/>
  <c r="S22" i="346" a="1"/>
  <c r="S22" i="346" s="1"/>
  <c r="S21" i="346" a="1"/>
  <c r="S21" i="346" s="1"/>
  <c r="S20" i="346" a="1"/>
  <c r="S20" i="346" s="1"/>
  <c r="S19" i="346" a="1"/>
  <c r="S19" i="346" s="1"/>
  <c r="S18" i="346" a="1"/>
  <c r="S18" i="346" s="1"/>
  <c r="S25" i="346" a="1"/>
  <c r="S25" i="346" s="1"/>
  <c r="S26" i="346" a="1"/>
  <c r="S26" i="346" s="1"/>
  <c r="S23" i="346" a="1"/>
  <c r="S23" i="346" s="1"/>
  <c r="P35" i="346" a="1"/>
  <c r="P35" i="346" s="1"/>
  <c r="C35" i="346" s="1" a="1"/>
  <c r="C35" i="346" s="1"/>
  <c r="D35" i="346" s="1" a="1"/>
  <c r="D35" i="346" s="1"/>
  <c r="X35" i="346" s="1" a="1"/>
  <c r="X35" i="346" s="1"/>
  <c r="P31" i="346" a="1"/>
  <c r="P31" i="346" s="1"/>
  <c r="C31" i="346" s="1" a="1"/>
  <c r="C31" i="346" s="1"/>
  <c r="D31" i="346" s="1" a="1"/>
  <c r="D31" i="346" s="1"/>
  <c r="P30" i="346" a="1"/>
  <c r="P30" i="346" s="1"/>
  <c r="C30" i="346" s="1" a="1"/>
  <c r="C30" i="346" s="1"/>
  <c r="P34" i="346" a="1"/>
  <c r="P34" i="346" s="1"/>
  <c r="C34" i="346" s="1" a="1"/>
  <c r="C34" i="346" s="1"/>
  <c r="D34" i="346" s="1" a="1"/>
  <c r="D34" i="346" s="1"/>
  <c r="P33" i="346" a="1"/>
  <c r="P33" i="346" s="1"/>
  <c r="C33" i="346" s="1" a="1"/>
  <c r="C33" i="346" s="1"/>
  <c r="D33" i="346" s="1" a="1"/>
  <c r="D33" i="346" s="1"/>
  <c r="X33" i="346" s="1" a="1"/>
  <c r="X33" i="346" s="1"/>
  <c r="P28" i="346" a="1"/>
  <c r="P28" i="346" s="1"/>
  <c r="C28" i="346" s="1" a="1"/>
  <c r="C28" i="346" s="1"/>
  <c r="D28" i="346" s="1" a="1"/>
  <c r="D28" i="346" s="1"/>
  <c r="X28" i="346" s="1" a="1"/>
  <c r="X28" i="346" s="1"/>
  <c r="P27" i="346" a="1"/>
  <c r="P27" i="346" s="1"/>
  <c r="C27" i="346" s="1" a="1"/>
  <c r="C27" i="346" s="1"/>
  <c r="D27" i="346" s="1" a="1"/>
  <c r="D27" i="346" s="1"/>
  <c r="P36" i="346" a="1"/>
  <c r="P36" i="346" s="1"/>
  <c r="C36" i="346" s="1" a="1"/>
  <c r="C36" i="346" s="1"/>
  <c r="D36" i="346" s="1" a="1"/>
  <c r="D36" i="346" s="1"/>
  <c r="P32" i="346" a="1"/>
  <c r="P32" i="346" s="1"/>
  <c r="C32" i="346" s="1" a="1"/>
  <c r="C32" i="346" s="1"/>
  <c r="D32" i="346" s="1" a="1"/>
  <c r="D32" i="346" s="1"/>
  <c r="X32" i="346" s="1" a="1"/>
  <c r="X32" i="346" s="1"/>
  <c r="P29" i="346" a="1"/>
  <c r="P29" i="346" s="1"/>
  <c r="C29" i="346" s="1" a="1"/>
  <c r="C29" i="346" s="1"/>
  <c r="D29" i="346" s="1" a="1"/>
  <c r="D29" i="346" s="1"/>
  <c r="X29" i="346" s="1" a="1"/>
  <c r="X29" i="346" s="1"/>
  <c r="P25" i="346" a="1"/>
  <c r="P25" i="346" s="1"/>
  <c r="C25" i="346" s="1" a="1"/>
  <c r="C25" i="346" s="1"/>
  <c r="P22" i="346" a="1"/>
  <c r="P22" i="346" s="1"/>
  <c r="C22" i="346" s="1" a="1"/>
  <c r="C22" i="346" s="1"/>
  <c r="P21" i="346" a="1"/>
  <c r="P21" i="346" s="1"/>
  <c r="C21" i="346" s="1" a="1"/>
  <c r="C21" i="346" s="1"/>
  <c r="P20" i="346" a="1"/>
  <c r="P20" i="346" s="1"/>
  <c r="C20" i="346" s="1" a="1"/>
  <c r="C20" i="346" s="1"/>
  <c r="P19" i="346" a="1"/>
  <c r="P19" i="346" s="1"/>
  <c r="C19" i="346" s="1" a="1"/>
  <c r="C19" i="346" s="1"/>
  <c r="P18" i="346" a="1"/>
  <c r="P18" i="346" s="1"/>
  <c r="C18" i="346" s="1" a="1"/>
  <c r="C18" i="346" s="1"/>
  <c r="P26" i="346" a="1"/>
  <c r="P26" i="346" s="1"/>
  <c r="C26" i="346" s="1" a="1"/>
  <c r="C26" i="346" s="1"/>
  <c r="D26" i="346" s="1" a="1"/>
  <c r="D26" i="346" s="1"/>
  <c r="X26" i="346" s="1" a="1"/>
  <c r="X26" i="346" s="1"/>
  <c r="P23" i="346" a="1"/>
  <c r="P23" i="346" s="1"/>
  <c r="C23" i="346" s="1" a="1"/>
  <c r="C23" i="346" s="1"/>
  <c r="D23" i="346" s="1" a="1"/>
  <c r="D23" i="346" s="1"/>
  <c r="X23" i="346" s="1" a="1"/>
  <c r="X23" i="346" s="1"/>
  <c r="P24" i="346" a="1"/>
  <c r="P24" i="346" s="1"/>
  <c r="C24" i="346" s="1" a="1"/>
  <c r="C24" i="346" s="1"/>
  <c r="D24" i="346" s="1" a="1"/>
  <c r="D24" i="346" s="1"/>
  <c r="X24" i="346" s="1" a="1"/>
  <c r="X24" i="346" s="1"/>
  <c r="Z11" i="346"/>
  <c r="J12" i="346"/>
  <c r="S13" i="346" a="1"/>
  <c r="S13" i="346" s="1"/>
  <c r="P16" i="346" a="1"/>
  <c r="P16" i="346" s="1"/>
  <c r="C16" i="346" s="1" a="1"/>
  <c r="C16" i="346" s="1"/>
  <c r="S17" i="346" a="1"/>
  <c r="S17" i="346" s="1"/>
  <c r="Z12" i="346"/>
  <c r="O12" i="346"/>
  <c r="M12" i="346" a="1"/>
  <c r="M12" i="346" s="1"/>
  <c r="C12" i="346" a="1"/>
  <c r="C12" i="346" s="1"/>
  <c r="P13" i="346" a="1"/>
  <c r="P13" i="346" s="1"/>
  <c r="C13" i="346" s="1" a="1"/>
  <c r="C13" i="346" s="1"/>
  <c r="S14" i="346" a="1"/>
  <c r="S14" i="346" s="1"/>
  <c r="P17" i="346" a="1"/>
  <c r="P17" i="346" s="1"/>
  <c r="C17" i="346" s="1" a="1"/>
  <c r="C17" i="346" s="1"/>
  <c r="S8" i="346" a="1"/>
  <c r="S8" i="346" s="1"/>
  <c r="S9" i="346" a="1"/>
  <c r="S9" i="346" s="1"/>
  <c r="S10" i="346" a="1"/>
  <c r="S10" i="346" s="1"/>
  <c r="P11" i="346" a="1"/>
  <c r="P11" i="346" s="1"/>
  <c r="C11" i="346" s="1" a="1"/>
  <c r="C11" i="346" s="1"/>
  <c r="S11" i="346" a="1"/>
  <c r="S11" i="346" s="1"/>
  <c r="S12" i="346" a="1"/>
  <c r="S12" i="346" s="1"/>
  <c r="P14" i="346" a="1"/>
  <c r="P14" i="346" s="1"/>
  <c r="C14" i="346" s="1" a="1"/>
  <c r="C14" i="346" s="1"/>
  <c r="S15" i="346" a="1"/>
  <c r="S15" i="346" s="1"/>
  <c r="N25" i="346" a="1"/>
  <c r="N25" i="346" s="1"/>
  <c r="I25" i="346"/>
  <c r="Z22" i="346"/>
  <c r="N24" i="346" a="1"/>
  <c r="N24" i="346" s="1"/>
  <c r="I24" i="346"/>
  <c r="M13" i="346" a="1"/>
  <c r="M13" i="346" s="1"/>
  <c r="O13" i="346"/>
  <c r="M14" i="346" a="1"/>
  <c r="M14" i="346" s="1"/>
  <c r="O14" i="346"/>
  <c r="M15" i="346" a="1"/>
  <c r="M15" i="346" s="1"/>
  <c r="O15" i="346"/>
  <c r="M16" i="346" a="1"/>
  <c r="M16" i="346" s="1"/>
  <c r="O16" i="346"/>
  <c r="M17" i="346" a="1"/>
  <c r="M17" i="346" s="1"/>
  <c r="O17" i="346"/>
  <c r="M18" i="346" a="1"/>
  <c r="M18" i="346" s="1"/>
  <c r="O18" i="346"/>
  <c r="M19" i="346" a="1"/>
  <c r="M19" i="346" s="1"/>
  <c r="O19" i="346"/>
  <c r="M20" i="346" a="1"/>
  <c r="M20" i="346" s="1"/>
  <c r="O20" i="346"/>
  <c r="M21" i="346" a="1"/>
  <c r="M21" i="346" s="1"/>
  <c r="O21" i="346"/>
  <c r="M22" i="346" a="1"/>
  <c r="M22" i="346" s="1"/>
  <c r="O22" i="346"/>
  <c r="N23" i="346" a="1"/>
  <c r="N23" i="346" s="1"/>
  <c r="I23" i="346"/>
  <c r="O25" i="346"/>
  <c r="Z25" i="346"/>
  <c r="N30" i="346" a="1"/>
  <c r="N30" i="346" s="1"/>
  <c r="I30" i="346"/>
  <c r="N29" i="346" a="1"/>
  <c r="N29" i="346" s="1"/>
  <c r="I29" i="346"/>
  <c r="I26" i="346"/>
  <c r="N26" i="346" a="1"/>
  <c r="N26" i="346" s="1"/>
  <c r="I27" i="346"/>
  <c r="N27" i="346" a="1"/>
  <c r="N27" i="346" s="1"/>
  <c r="N28" i="346" a="1"/>
  <c r="N28" i="346" s="1"/>
  <c r="I28" i="346"/>
  <c r="O30" i="346"/>
  <c r="Z30" i="346"/>
  <c r="I31" i="346"/>
  <c r="N31" i="346" a="1"/>
  <c r="N31" i="346" s="1"/>
  <c r="I32" i="346"/>
  <c r="N32" i="346" a="1"/>
  <c r="N32" i="346" s="1"/>
  <c r="I33" i="346"/>
  <c r="N33" i="346" a="1"/>
  <c r="N33" i="346" s="1"/>
  <c r="I34" i="346"/>
  <c r="N34" i="346" a="1"/>
  <c r="N34" i="346" s="1"/>
  <c r="I35" i="346"/>
  <c r="N35" i="346" a="1"/>
  <c r="N35" i="346" s="1"/>
  <c r="I36" i="346"/>
  <c r="N36" i="346" a="1"/>
  <c r="N36" i="346" s="1"/>
  <c r="M36" i="346" a="1"/>
  <c r="M36" i="346" s="1"/>
  <c r="O36" i="346"/>
  <c r="Z13" i="344"/>
  <c r="J13" i="344"/>
  <c r="M13" i="344" a="1"/>
  <c r="M13" i="344" s="1"/>
  <c r="J14" i="344"/>
  <c r="M7" i="344" a="1"/>
  <c r="M7" i="344" s="1"/>
  <c r="M11" i="344" a="1"/>
  <c r="M11" i="344" s="1"/>
  <c r="O14" i="344"/>
  <c r="J10" i="344"/>
  <c r="M10" i="344" a="1"/>
  <c r="M10" i="344" s="1"/>
  <c r="Z10" i="344"/>
  <c r="O11" i="344"/>
  <c r="J12" i="344"/>
  <c r="Z12" i="344"/>
  <c r="J15" i="344"/>
  <c r="Z15" i="344"/>
  <c r="J17" i="344"/>
  <c r="Z17" i="344"/>
  <c r="P15" i="344" a="1"/>
  <c r="P15" i="344" s="1"/>
  <c r="C15" i="344" s="1" a="1"/>
  <c r="C15" i="344" s="1"/>
  <c r="D15" i="344" s="1" a="1"/>
  <c r="D15" i="344" s="1"/>
  <c r="S9" i="344" a="1"/>
  <c r="S9" i="344" s="1"/>
  <c r="M12" i="344" a="1"/>
  <c r="M12" i="344" s="1"/>
  <c r="M15" i="344" a="1"/>
  <c r="M15" i="344" s="1"/>
  <c r="M17" i="344" a="1"/>
  <c r="M17" i="344" s="1"/>
  <c r="J7" i="344"/>
  <c r="S7" i="344" a="1"/>
  <c r="S7" i="344" s="1"/>
  <c r="J11" i="344"/>
  <c r="M14" i="344" a="1"/>
  <c r="M14" i="344" s="1"/>
  <c r="J16" i="344"/>
  <c r="O7" i="344"/>
  <c r="Z7" i="344"/>
  <c r="J8" i="344"/>
  <c r="M8" i="344" a="1"/>
  <c r="M8" i="344" s="1"/>
  <c r="P8" i="344" a="1"/>
  <c r="P8" i="344" s="1"/>
  <c r="C8" i="344" s="1" a="1"/>
  <c r="C8" i="344" s="1"/>
  <c r="N9" i="344" a="1"/>
  <c r="N9" i="344" s="1"/>
  <c r="L9" i="344" a="1"/>
  <c r="L9" i="344" s="1"/>
  <c r="I9" i="344"/>
  <c r="P10" i="344" a="1"/>
  <c r="P10" i="344" s="1"/>
  <c r="C10" i="344" s="1" a="1"/>
  <c r="C10" i="344" s="1"/>
  <c r="D10" i="344" s="1" a="1"/>
  <c r="D10" i="344" s="1"/>
  <c r="X10" i="344" s="1" a="1"/>
  <c r="X10" i="344" s="1"/>
  <c r="S11" i="344" a="1"/>
  <c r="S11" i="344" s="1"/>
  <c r="P14" i="344" a="1"/>
  <c r="P14" i="344" s="1"/>
  <c r="C14" i="344" s="1" a="1"/>
  <c r="C14" i="344" s="1"/>
  <c r="D14" i="344" s="1" a="1"/>
  <c r="D14" i="344" s="1"/>
  <c r="S15" i="344" a="1"/>
  <c r="S15" i="344" s="1"/>
  <c r="N8" i="344" a="1"/>
  <c r="N8" i="344" s="1"/>
  <c r="L8" i="344" a="1"/>
  <c r="L8" i="344" s="1"/>
  <c r="I8" i="344"/>
  <c r="P11" i="344" a="1"/>
  <c r="P11" i="344" s="1"/>
  <c r="C11" i="344" s="1" a="1"/>
  <c r="C11" i="344" s="1"/>
  <c r="D11" i="344" s="1" a="1"/>
  <c r="D11" i="344" s="1"/>
  <c r="S12" i="344" a="1"/>
  <c r="S12" i="344" s="1"/>
  <c r="S16" i="344" a="1"/>
  <c r="S16" i="344" s="1"/>
  <c r="P31" i="344" a="1"/>
  <c r="P31" i="344" s="1"/>
  <c r="C31" i="344" s="1" a="1"/>
  <c r="C31" i="344" s="1"/>
  <c r="P36" i="344" a="1"/>
  <c r="P36" i="344" s="1"/>
  <c r="C36" i="344" s="1" a="1"/>
  <c r="C36" i="344" s="1"/>
  <c r="P35" i="344" a="1"/>
  <c r="P35" i="344" s="1"/>
  <c r="C35" i="344" s="1" a="1"/>
  <c r="C35" i="344" s="1"/>
  <c r="D35" i="344" s="1" a="1"/>
  <c r="D35" i="344" s="1"/>
  <c r="P34" i="344" a="1"/>
  <c r="P34" i="344" s="1"/>
  <c r="C34" i="344" s="1" a="1"/>
  <c r="C34" i="344" s="1"/>
  <c r="D34" i="344" s="1" a="1"/>
  <c r="D34" i="344" s="1"/>
  <c r="P33" i="344" a="1"/>
  <c r="P33" i="344" s="1"/>
  <c r="C33" i="344" s="1" a="1"/>
  <c r="C33" i="344" s="1"/>
  <c r="P26" i="344" a="1"/>
  <c r="P26" i="344" s="1"/>
  <c r="C26" i="344" s="1" a="1"/>
  <c r="C26" i="344" s="1"/>
  <c r="D26" i="344" s="1" a="1"/>
  <c r="D26" i="344" s="1"/>
  <c r="N7" i="344" a="1"/>
  <c r="N7" i="344" s="1"/>
  <c r="L7" i="344" a="1"/>
  <c r="L7" i="344" s="1"/>
  <c r="I7" i="344"/>
  <c r="C7" i="344" a="1"/>
  <c r="C7" i="344" s="1"/>
  <c r="D7" i="344" s="1" a="1"/>
  <c r="D7" i="344" s="1"/>
  <c r="X7" i="344" s="1" a="1"/>
  <c r="X7" i="344" s="1"/>
  <c r="P29" i="344" a="1"/>
  <c r="P29" i="344" s="1"/>
  <c r="C29" i="344" s="1" a="1"/>
  <c r="C29" i="344" s="1"/>
  <c r="P22" i="344" a="1"/>
  <c r="P22" i="344" s="1"/>
  <c r="C22" i="344" s="1" a="1"/>
  <c r="C22" i="344" s="1"/>
  <c r="P21" i="344" a="1"/>
  <c r="P21" i="344" s="1"/>
  <c r="C21" i="344" s="1" a="1"/>
  <c r="C21" i="344" s="1"/>
  <c r="D21" i="344" s="1" a="1"/>
  <c r="D21" i="344" s="1"/>
  <c r="P20" i="344" a="1"/>
  <c r="P20" i="344" s="1"/>
  <c r="C20" i="344" s="1" a="1"/>
  <c r="C20" i="344" s="1"/>
  <c r="D20" i="344" s="1" a="1"/>
  <c r="D20" i="344" s="1"/>
  <c r="P19" i="344" a="1"/>
  <c r="P19" i="344" s="1"/>
  <c r="C19" i="344" s="1" a="1"/>
  <c r="C19" i="344" s="1"/>
  <c r="D19" i="344" s="1" a="1"/>
  <c r="D19" i="344" s="1"/>
  <c r="P18" i="344" a="1"/>
  <c r="P18" i="344" s="1"/>
  <c r="C18" i="344" s="1" a="1"/>
  <c r="C18" i="344" s="1"/>
  <c r="D18" i="344" s="1" a="1"/>
  <c r="D18" i="344" s="1"/>
  <c r="X18" i="344" s="1" a="1"/>
  <c r="X18" i="344" s="1"/>
  <c r="P17" i="344" a="1"/>
  <c r="P17" i="344" s="1"/>
  <c r="C17" i="344" s="1" a="1"/>
  <c r="C17" i="344" s="1"/>
  <c r="D17" i="344" s="1" a="1"/>
  <c r="D17" i="344" s="1"/>
  <c r="X17" i="344" s="1" a="1"/>
  <c r="X17" i="344" s="1"/>
  <c r="P23" i="344" a="1"/>
  <c r="P23" i="344" s="1"/>
  <c r="C23" i="344" s="1" a="1"/>
  <c r="C23" i="344" s="1"/>
  <c r="D23" i="344" s="1" a="1"/>
  <c r="D23" i="344" s="1"/>
  <c r="X23" i="344" s="1" a="1"/>
  <c r="X23" i="344" s="1"/>
  <c r="P28" i="344" a="1"/>
  <c r="P28" i="344" s="1"/>
  <c r="C28" i="344" s="1" a="1"/>
  <c r="C28" i="344" s="1"/>
  <c r="D28" i="344" s="1" a="1"/>
  <c r="D28" i="344" s="1"/>
  <c r="X28" i="344" s="1" a="1"/>
  <c r="X28" i="344" s="1"/>
  <c r="P27" i="344" a="1"/>
  <c r="P27" i="344" s="1"/>
  <c r="C27" i="344" s="1" a="1"/>
  <c r="C27" i="344" s="1"/>
  <c r="D27" i="344" s="1" a="1"/>
  <c r="D27" i="344" s="1"/>
  <c r="P12" i="344" a="1"/>
  <c r="P12" i="344" s="1"/>
  <c r="C12" i="344" s="1" a="1"/>
  <c r="C12" i="344" s="1"/>
  <c r="D12" i="344" s="1" a="1"/>
  <c r="D12" i="344" s="1"/>
  <c r="P16" i="344" a="1"/>
  <c r="P16" i="344" s="1"/>
  <c r="C16" i="344" s="1" a="1"/>
  <c r="C16" i="344" s="1"/>
  <c r="D16" i="344" s="1" a="1"/>
  <c r="D16" i="344" s="1"/>
  <c r="S36" i="344" a="1"/>
  <c r="S36" i="344" s="1"/>
  <c r="S35" i="344" a="1"/>
  <c r="S35" i="344" s="1"/>
  <c r="S34" i="344" a="1"/>
  <c r="S34" i="344" s="1"/>
  <c r="S33" i="344" a="1"/>
  <c r="S33" i="344" s="1"/>
  <c r="S32" i="344" a="1"/>
  <c r="S32" i="344" s="1"/>
  <c r="S30" i="344" a="1"/>
  <c r="S30" i="344" s="1"/>
  <c r="S31" i="344" a="1"/>
  <c r="S31" i="344" s="1"/>
  <c r="S29" i="344" a="1"/>
  <c r="S29" i="344" s="1"/>
  <c r="S27" i="344" a="1"/>
  <c r="S27" i="344" s="1"/>
  <c r="S24" i="344" a="1"/>
  <c r="S24" i="344" s="1"/>
  <c r="S28" i="344" a="1"/>
  <c r="S28" i="344" s="1"/>
  <c r="S26" i="344" a="1"/>
  <c r="S26" i="344" s="1"/>
  <c r="S25" i="344" a="1"/>
  <c r="S25" i="344" s="1"/>
  <c r="S21" i="344" a="1"/>
  <c r="S21" i="344" s="1"/>
  <c r="S20" i="344" a="1"/>
  <c r="S20" i="344" s="1"/>
  <c r="S19" i="344" a="1"/>
  <c r="S19" i="344" s="1"/>
  <c r="S18" i="344" a="1"/>
  <c r="S18" i="344" s="1"/>
  <c r="S17" i="344" a="1"/>
  <c r="S17" i="344" s="1"/>
  <c r="S22" i="344" a="1"/>
  <c r="S22" i="344" s="1"/>
  <c r="S23" i="344" a="1"/>
  <c r="S23" i="344" s="1"/>
  <c r="O8" i="344"/>
  <c r="S8" i="344" a="1"/>
  <c r="S8" i="344" s="1"/>
  <c r="Z8" i="344"/>
  <c r="J9" i="344"/>
  <c r="M9" i="344" a="1"/>
  <c r="M9" i="344" s="1"/>
  <c r="P9" i="344" a="1"/>
  <c r="P9" i="344" s="1"/>
  <c r="C9" i="344" s="1" a="1"/>
  <c r="C9" i="344" s="1"/>
  <c r="Z9" i="344"/>
  <c r="S10" i="344" a="1"/>
  <c r="S10" i="344" s="1"/>
  <c r="P13" i="344" a="1"/>
  <c r="P13" i="344" s="1"/>
  <c r="C13" i="344" s="1" a="1"/>
  <c r="C13" i="344" s="1"/>
  <c r="D13" i="344" s="1" a="1"/>
  <c r="D13" i="344" s="1"/>
  <c r="X13" i="344" s="1" a="1"/>
  <c r="X13" i="344" s="1"/>
  <c r="S14" i="344" a="1"/>
  <c r="S14" i="344" s="1"/>
  <c r="O23" i="344"/>
  <c r="J24" i="344"/>
  <c r="M24" i="344" a="1"/>
  <c r="M24" i="344" s="1"/>
  <c r="P24" i="344" a="1"/>
  <c r="P24" i="344" s="1"/>
  <c r="C24" i="344" s="1" a="1"/>
  <c r="C24" i="344" s="1"/>
  <c r="D24" i="344" s="1" a="1"/>
  <c r="D24" i="344" s="1"/>
  <c r="N25" i="344" a="1"/>
  <c r="N25" i="344" s="1"/>
  <c r="I25" i="344"/>
  <c r="P32" i="344" a="1"/>
  <c r="P32" i="344" s="1"/>
  <c r="C32" i="344" s="1" a="1"/>
  <c r="C32" i="344" s="1"/>
  <c r="D32" i="344" s="1" a="1"/>
  <c r="D32" i="344" s="1"/>
  <c r="X32" i="344" s="1" a="1"/>
  <c r="X32" i="344" s="1"/>
  <c r="N24" i="344" a="1"/>
  <c r="N24" i="344" s="1"/>
  <c r="I24" i="344"/>
  <c r="N23" i="344" a="1"/>
  <c r="N23" i="344" s="1"/>
  <c r="I23" i="344"/>
  <c r="Z30" i="344"/>
  <c r="O30" i="344"/>
  <c r="M30" i="344" a="1"/>
  <c r="M30" i="344" s="1"/>
  <c r="N30" i="344" a="1"/>
  <c r="N30" i="344" s="1"/>
  <c r="I30" i="344"/>
  <c r="J30" i="344"/>
  <c r="P30" i="344" a="1"/>
  <c r="P30" i="344" s="1"/>
  <c r="C30" i="344" s="1" a="1"/>
  <c r="C30" i="344" s="1"/>
  <c r="I10" i="344"/>
  <c r="L10" i="344" a="1"/>
  <c r="L10" i="344" s="1"/>
  <c r="N10" i="344" a="1"/>
  <c r="N10" i="344" s="1"/>
  <c r="I11" i="344"/>
  <c r="N11" i="344" a="1"/>
  <c r="N11" i="344" s="1"/>
  <c r="I12" i="344"/>
  <c r="N12" i="344" a="1"/>
  <c r="N12" i="344" s="1"/>
  <c r="I13" i="344"/>
  <c r="N13" i="344" a="1"/>
  <c r="N13" i="344" s="1"/>
  <c r="I14" i="344"/>
  <c r="N14" i="344" a="1"/>
  <c r="N14" i="344" s="1"/>
  <c r="I15" i="344"/>
  <c r="N15" i="344" a="1"/>
  <c r="N15" i="344" s="1"/>
  <c r="I16" i="344"/>
  <c r="N16" i="344" a="1"/>
  <c r="N16" i="344" s="1"/>
  <c r="I17" i="344"/>
  <c r="N17" i="344" a="1"/>
  <c r="N17" i="344" s="1"/>
  <c r="I18" i="344"/>
  <c r="N18" i="344" a="1"/>
  <c r="N18" i="344" s="1"/>
  <c r="I19" i="344"/>
  <c r="N19" i="344" a="1"/>
  <c r="N19" i="344" s="1"/>
  <c r="I20" i="344"/>
  <c r="N20" i="344" a="1"/>
  <c r="N20" i="344" s="1"/>
  <c r="I21" i="344"/>
  <c r="N21" i="344" a="1"/>
  <c r="N21" i="344" s="1"/>
  <c r="O24" i="344"/>
  <c r="Z24" i="344"/>
  <c r="J25" i="344"/>
  <c r="M25" i="344" a="1"/>
  <c r="M25" i="344" s="1"/>
  <c r="P25" i="344" a="1"/>
  <c r="P25" i="344" s="1"/>
  <c r="C25" i="344" s="1" a="1"/>
  <c r="C25" i="344" s="1"/>
  <c r="O29" i="344"/>
  <c r="Z32" i="344"/>
  <c r="O32" i="344"/>
  <c r="M32" i="344" a="1"/>
  <c r="M32" i="344" s="1"/>
  <c r="N32" i="344" a="1"/>
  <c r="N32" i="344" s="1"/>
  <c r="I32" i="344"/>
  <c r="N29" i="344" a="1"/>
  <c r="N29" i="344" s="1"/>
  <c r="I29" i="344"/>
  <c r="I26" i="344"/>
  <c r="N26" i="344" a="1"/>
  <c r="N26" i="344" s="1"/>
  <c r="I27" i="344"/>
  <c r="N27" i="344" a="1"/>
  <c r="N27" i="344" s="1"/>
  <c r="N28" i="344" a="1"/>
  <c r="N28" i="344" s="1"/>
  <c r="I28" i="344"/>
  <c r="Z31" i="344"/>
  <c r="O31" i="344"/>
  <c r="M31" i="344" a="1"/>
  <c r="M31" i="344" s="1"/>
  <c r="N31" i="344" a="1"/>
  <c r="N31" i="344" s="1"/>
  <c r="I31" i="344"/>
  <c r="J32" i="344"/>
  <c r="I33" i="344"/>
  <c r="N33" i="344" a="1"/>
  <c r="N33" i="344" s="1"/>
  <c r="I34" i="344"/>
  <c r="N34" i="344" a="1"/>
  <c r="N34" i="344" s="1"/>
  <c r="I35" i="344"/>
  <c r="N35" i="344" a="1"/>
  <c r="N35" i="344" s="1"/>
  <c r="I36" i="344"/>
  <c r="N36" i="344" a="1"/>
  <c r="N36" i="344" s="1"/>
  <c r="M33" i="344" a="1"/>
  <c r="M33" i="344" s="1"/>
  <c r="O33" i="344"/>
  <c r="M34" i="344" a="1"/>
  <c r="M34" i="344" s="1"/>
  <c r="O34" i="344"/>
  <c r="M35" i="344" a="1"/>
  <c r="M35" i="344" s="1"/>
  <c r="O35" i="344"/>
  <c r="M36" i="344" a="1"/>
  <c r="M36" i="344" s="1"/>
  <c r="O36" i="344"/>
  <c r="Z11" i="342"/>
  <c r="I11" i="342"/>
  <c r="L7" i="343" a="1"/>
  <c r="L7" i="343" s="1"/>
  <c r="M11" i="343" a="1"/>
  <c r="M11" i="343" s="1"/>
  <c r="J13" i="343"/>
  <c r="Z14" i="343"/>
  <c r="N16" i="343" a="1"/>
  <c r="N16" i="343" s="1"/>
  <c r="O7" i="343"/>
  <c r="I8" i="343"/>
  <c r="N11" i="343" a="1"/>
  <c r="N11" i="343" s="1"/>
  <c r="I12" i="343"/>
  <c r="M13" i="343" a="1"/>
  <c r="M13" i="343" s="1"/>
  <c r="M14" i="343" a="1"/>
  <c r="M14" i="343" s="1"/>
  <c r="P17" i="343" a="1"/>
  <c r="P17" i="343" s="1"/>
  <c r="C17" i="343" s="1" a="1"/>
  <c r="C17" i="343" s="1"/>
  <c r="D17" i="343" s="1" a="1"/>
  <c r="D17" i="343" s="1"/>
  <c r="L10" i="343" a="1"/>
  <c r="L10" i="343" s="1"/>
  <c r="M12" i="343" a="1"/>
  <c r="M12" i="343" s="1"/>
  <c r="Z12" i="343"/>
  <c r="O13" i="343"/>
  <c r="I14" i="343"/>
  <c r="N14" i="343" a="1"/>
  <c r="N14" i="343" s="1"/>
  <c r="I7" i="343"/>
  <c r="M9" i="343" a="1"/>
  <c r="M9" i="343" s="1"/>
  <c r="O10" i="343"/>
  <c r="J14" i="343"/>
  <c r="I15" i="343"/>
  <c r="O12" i="343"/>
  <c r="M7" i="343" a="1"/>
  <c r="M7" i="343" s="1"/>
  <c r="P7" i="343" a="1"/>
  <c r="P7" i="343" s="1"/>
  <c r="C7" i="343" s="1" a="1"/>
  <c r="C7" i="343" s="1"/>
  <c r="D7" i="343" s="1" a="1"/>
  <c r="D7" i="343" s="1"/>
  <c r="Y7" i="343" s="1" a="1"/>
  <c r="Y7" i="343" s="1"/>
  <c r="J8" i="343"/>
  <c r="N8" i="343" a="1"/>
  <c r="N8" i="343" s="1"/>
  <c r="S8" i="343" a="1"/>
  <c r="S8" i="343" s="1"/>
  <c r="M10" i="343" a="1"/>
  <c r="M10" i="343" s="1"/>
  <c r="P10" i="343" a="1"/>
  <c r="P10" i="343" s="1"/>
  <c r="C10" i="343" s="1" a="1"/>
  <c r="C10" i="343" s="1"/>
  <c r="D10" i="343" s="1" a="1"/>
  <c r="D10" i="343" s="1"/>
  <c r="Z10" i="343"/>
  <c r="J12" i="343"/>
  <c r="P13" i="343" a="1"/>
  <c r="P13" i="343" s="1"/>
  <c r="C13" i="343" s="1" a="1"/>
  <c r="C13" i="343" s="1"/>
  <c r="D13" i="343" s="1" a="1"/>
  <c r="D13" i="343" s="1"/>
  <c r="W13" i="343" s="1" a="1"/>
  <c r="W13" i="343" s="1"/>
  <c r="J15" i="343"/>
  <c r="O15" i="343"/>
  <c r="O16" i="343"/>
  <c r="I17" i="343"/>
  <c r="N17" i="343" a="1"/>
  <c r="N17" i="343" s="1"/>
  <c r="S17" i="343" a="1"/>
  <c r="S17" i="343" s="1"/>
  <c r="P9" i="343" a="1"/>
  <c r="P9" i="343" s="1"/>
  <c r="C9" i="343" s="1" a="1"/>
  <c r="C9" i="343" s="1"/>
  <c r="D9" i="343" s="1" a="1"/>
  <c r="D9" i="343" s="1"/>
  <c r="K9" i="343" s="1" a="1"/>
  <c r="K9" i="343" s="1"/>
  <c r="S15" i="343" a="1"/>
  <c r="S15" i="343" s="1"/>
  <c r="M17" i="343" a="1"/>
  <c r="M17" i="343" s="1"/>
  <c r="P31" i="343" a="1"/>
  <c r="P31" i="343" s="1"/>
  <c r="C31" i="343" s="1" a="1"/>
  <c r="C31" i="343" s="1"/>
  <c r="L8" i="343" a="1"/>
  <c r="L8" i="343" s="1"/>
  <c r="O8" i="343"/>
  <c r="S9" i="343" a="1"/>
  <c r="S9" i="343" s="1"/>
  <c r="P11" i="343" a="1"/>
  <c r="P11" i="343" s="1"/>
  <c r="C11" i="343" s="1" a="1"/>
  <c r="C11" i="343" s="1"/>
  <c r="D11" i="343" s="1" a="1"/>
  <c r="D11" i="343" s="1"/>
  <c r="P15" i="343" a="1"/>
  <c r="P15" i="343" s="1"/>
  <c r="C15" i="343" s="1" a="1"/>
  <c r="C15" i="343" s="1"/>
  <c r="D15" i="343" s="1" a="1"/>
  <c r="D15" i="343" s="1"/>
  <c r="J17" i="343"/>
  <c r="O17" i="343"/>
  <c r="Z17" i="343"/>
  <c r="S19" i="343" a="1"/>
  <c r="S19" i="343" s="1"/>
  <c r="P21" i="343" a="1"/>
  <c r="P21" i="343" s="1"/>
  <c r="C21" i="343" s="1" a="1"/>
  <c r="C21" i="343" s="1"/>
  <c r="D21" i="343" s="1" a="1"/>
  <c r="D21" i="343" s="1"/>
  <c r="W21" i="343" s="1" a="1"/>
  <c r="W21" i="343" s="1"/>
  <c r="S22" i="343" a="1"/>
  <c r="S22" i="343" s="1"/>
  <c r="S11" i="343" a="1"/>
  <c r="S11" i="343" s="1"/>
  <c r="P19" i="343" a="1"/>
  <c r="P19" i="343" s="1"/>
  <c r="C19" i="343" s="1" a="1"/>
  <c r="C19" i="343" s="1"/>
  <c r="D19" i="343" s="1" a="1"/>
  <c r="D19" i="343" s="1"/>
  <c r="J7" i="343"/>
  <c r="N7" i="343" a="1"/>
  <c r="N7" i="343" s="1"/>
  <c r="S7" i="343" a="1"/>
  <c r="S7" i="343" s="1"/>
  <c r="M8" i="343" a="1"/>
  <c r="M8" i="343" s="1"/>
  <c r="P8" i="343" a="1"/>
  <c r="P8" i="343" s="1"/>
  <c r="C8" i="343" s="1" a="1"/>
  <c r="C8" i="343" s="1"/>
  <c r="H8" i="343" s="1" a="1"/>
  <c r="H8" i="343" s="1"/>
  <c r="AA8" i="343" s="1" a="1"/>
  <c r="AA8" i="343" s="1"/>
  <c r="J10" i="343"/>
  <c r="S10" i="343" a="1"/>
  <c r="S10" i="343" s="1"/>
  <c r="I13" i="343"/>
  <c r="S13" i="343" a="1"/>
  <c r="S13" i="343" s="1"/>
  <c r="I16" i="343"/>
  <c r="P23" i="343" a="1"/>
  <c r="P23" i="343" s="1"/>
  <c r="C23" i="343" s="1" a="1"/>
  <c r="C23" i="343" s="1"/>
  <c r="S24" i="343" a="1"/>
  <c r="S24" i="343" s="1"/>
  <c r="P25" i="343" a="1"/>
  <c r="P25" i="343" s="1"/>
  <c r="C25" i="343" s="1" a="1"/>
  <c r="C25" i="343" s="1"/>
  <c r="P27" i="343" a="1"/>
  <c r="P27" i="343" s="1"/>
  <c r="C27" i="343" s="1" a="1"/>
  <c r="C27" i="343" s="1"/>
  <c r="Z29" i="343"/>
  <c r="O29" i="343"/>
  <c r="M29" i="343" a="1"/>
  <c r="M29" i="343" s="1"/>
  <c r="J29" i="343"/>
  <c r="P29" i="343" a="1"/>
  <c r="P29" i="343" s="1"/>
  <c r="C29" i="343" s="1" a="1"/>
  <c r="C29" i="343" s="1"/>
  <c r="I29" i="343"/>
  <c r="Z33" i="343"/>
  <c r="O33" i="343"/>
  <c r="M33" i="343" a="1"/>
  <c r="M33" i="343" s="1"/>
  <c r="J33" i="343"/>
  <c r="P33" i="343" a="1"/>
  <c r="P33" i="343" s="1"/>
  <c r="C33" i="343" s="1" a="1"/>
  <c r="C33" i="343" s="1"/>
  <c r="I33" i="343"/>
  <c r="S36" i="343" a="1"/>
  <c r="S36" i="343" s="1"/>
  <c r="S35" i="343" a="1"/>
  <c r="S35" i="343" s="1"/>
  <c r="S34" i="343" a="1"/>
  <c r="S34" i="343" s="1"/>
  <c r="S31" i="343" a="1"/>
  <c r="S31" i="343" s="1"/>
  <c r="S27" i="343" a="1"/>
  <c r="S27" i="343" s="1"/>
  <c r="S32" i="343" a="1"/>
  <c r="S32" i="343" s="1"/>
  <c r="S28" i="343" a="1"/>
  <c r="S28" i="343" s="1"/>
  <c r="S33" i="343" a="1"/>
  <c r="S33" i="343" s="1"/>
  <c r="S29" i="343" a="1"/>
  <c r="S29" i="343" s="1"/>
  <c r="P32" i="343" a="1"/>
  <c r="P32" i="343" s="1"/>
  <c r="C32" i="343" s="1" a="1"/>
  <c r="C32" i="343" s="1"/>
  <c r="P28" i="343" a="1"/>
  <c r="P28" i="343" s="1"/>
  <c r="C28" i="343" s="1" a="1"/>
  <c r="C28" i="343" s="1"/>
  <c r="P12" i="343" a="1"/>
  <c r="P12" i="343" s="1"/>
  <c r="C12" i="343" s="1" a="1"/>
  <c r="C12" i="343" s="1"/>
  <c r="S12" i="343" a="1"/>
  <c r="S12" i="343" s="1"/>
  <c r="P14" i="343" a="1"/>
  <c r="P14" i="343" s="1"/>
  <c r="C14" i="343" s="1" a="1"/>
  <c r="C14" i="343" s="1"/>
  <c r="S14" i="343" a="1"/>
  <c r="S14" i="343" s="1"/>
  <c r="P16" i="343" a="1"/>
  <c r="P16" i="343" s="1"/>
  <c r="C16" i="343" s="1" a="1"/>
  <c r="C16" i="343" s="1"/>
  <c r="S16" i="343" a="1"/>
  <c r="S16" i="343" s="1"/>
  <c r="P18" i="343" a="1"/>
  <c r="P18" i="343" s="1"/>
  <c r="C18" i="343" s="1" a="1"/>
  <c r="C18" i="343" s="1"/>
  <c r="S18" i="343" a="1"/>
  <c r="S18" i="343" s="1"/>
  <c r="P20" i="343" a="1"/>
  <c r="P20" i="343" s="1"/>
  <c r="C20" i="343" s="1" a="1"/>
  <c r="C20" i="343" s="1"/>
  <c r="S20" i="343" a="1"/>
  <c r="S20" i="343" s="1"/>
  <c r="S30" i="343" a="1"/>
  <c r="S30" i="343" s="1"/>
  <c r="S21" i="343" a="1"/>
  <c r="S21" i="343" s="1"/>
  <c r="P22" i="343" a="1"/>
  <c r="P22" i="343" s="1"/>
  <c r="C22" i="343" s="1" a="1"/>
  <c r="C22" i="343" s="1"/>
  <c r="S23" i="343" a="1"/>
  <c r="S23" i="343" s="1"/>
  <c r="P24" i="343" a="1"/>
  <c r="P24" i="343" s="1"/>
  <c r="C24" i="343" s="1" a="1"/>
  <c r="C24" i="343" s="1"/>
  <c r="S25" i="343" a="1"/>
  <c r="S25" i="343" s="1"/>
  <c r="P26" i="343" a="1"/>
  <c r="P26" i="343" s="1"/>
  <c r="C26" i="343" s="1" a="1"/>
  <c r="C26" i="343" s="1"/>
  <c r="Z28" i="343"/>
  <c r="O28" i="343"/>
  <c r="M28" i="343" a="1"/>
  <c r="M28" i="343" s="1"/>
  <c r="I30" i="343"/>
  <c r="P30" i="343" a="1"/>
  <c r="P30" i="343" s="1"/>
  <c r="C30" i="343" s="1" a="1"/>
  <c r="C30" i="343" s="1"/>
  <c r="D30" i="343" s="1" a="1"/>
  <c r="D30" i="343" s="1"/>
  <c r="Z32" i="343"/>
  <c r="O32" i="343"/>
  <c r="M32" i="343" a="1"/>
  <c r="M32" i="343" s="1"/>
  <c r="P34" i="343" a="1"/>
  <c r="P34" i="343" s="1"/>
  <c r="C34" i="343" s="1" a="1"/>
  <c r="C34" i="343" s="1"/>
  <c r="Z34" i="343"/>
  <c r="O34" i="343"/>
  <c r="M34" i="343" a="1"/>
  <c r="M34" i="343" s="1"/>
  <c r="P36" i="343" a="1"/>
  <c r="P36" i="343" s="1"/>
  <c r="C36" i="343" s="1" a="1"/>
  <c r="C36" i="343" s="1"/>
  <c r="Z36" i="343"/>
  <c r="O36" i="343"/>
  <c r="M36" i="343" a="1"/>
  <c r="M36" i="343" s="1"/>
  <c r="Z27" i="343"/>
  <c r="Z31" i="343"/>
  <c r="O31" i="343"/>
  <c r="M31" i="343" a="1"/>
  <c r="M31" i="343" s="1"/>
  <c r="I34" i="343"/>
  <c r="N34" i="343" a="1"/>
  <c r="N34" i="343" s="1"/>
  <c r="I36" i="343"/>
  <c r="N36" i="343" a="1"/>
  <c r="N36" i="343" s="1"/>
  <c r="Z30" i="343"/>
  <c r="O30" i="343"/>
  <c r="M30" i="343" a="1"/>
  <c r="M30" i="343" s="1"/>
  <c r="J34" i="343"/>
  <c r="P35" i="343" a="1"/>
  <c r="P35" i="343" s="1"/>
  <c r="C35" i="343" s="1" a="1"/>
  <c r="C35" i="343" s="1"/>
  <c r="Z35" i="343"/>
  <c r="O35" i="343"/>
  <c r="M35" i="343" a="1"/>
  <c r="M35" i="343" s="1"/>
  <c r="J36" i="343"/>
  <c r="M19" i="342" a="1"/>
  <c r="M19" i="342" s="1"/>
  <c r="Z19" i="342"/>
  <c r="I19" i="342"/>
  <c r="N19" i="342" a="1"/>
  <c r="N19" i="342" s="1"/>
  <c r="J19" i="342"/>
  <c r="M20" i="342" a="1"/>
  <c r="M20" i="342" s="1"/>
  <c r="O20" i="342"/>
  <c r="J20" i="342"/>
  <c r="Z20" i="342"/>
  <c r="J11" i="342"/>
  <c r="Z16" i="342"/>
  <c r="N11" i="342" a="1"/>
  <c r="N11" i="342" s="1"/>
  <c r="J12" i="342"/>
  <c r="J9" i="342"/>
  <c r="M16" i="342" a="1"/>
  <c r="M16" i="342" s="1"/>
  <c r="M17" i="342" a="1"/>
  <c r="M17" i="342" s="1"/>
  <c r="M12" i="342" a="1"/>
  <c r="M12" i="342" s="1"/>
  <c r="I15" i="342"/>
  <c r="Z15" i="342"/>
  <c r="N17" i="342" a="1"/>
  <c r="N17" i="342" s="1"/>
  <c r="M15" i="342" a="1"/>
  <c r="M15" i="342" s="1"/>
  <c r="I9" i="342"/>
  <c r="M11" i="342" a="1"/>
  <c r="M11" i="342" s="1"/>
  <c r="Z12" i="342"/>
  <c r="N15" i="342" a="1"/>
  <c r="N15" i="342" s="1"/>
  <c r="J16" i="342"/>
  <c r="L9" i="342" a="1"/>
  <c r="L9" i="342" s="1"/>
  <c r="N12" i="342" a="1"/>
  <c r="N12" i="342" s="1"/>
  <c r="J15" i="342"/>
  <c r="N16" i="342" a="1"/>
  <c r="N16" i="342" s="1"/>
  <c r="J7" i="342"/>
  <c r="I12" i="342"/>
  <c r="I16" i="342"/>
  <c r="P10" i="342" a="1"/>
  <c r="P10" i="342" s="1"/>
  <c r="C10" i="342" s="1" a="1"/>
  <c r="C10" i="342" s="1"/>
  <c r="Z10" i="342"/>
  <c r="O10" i="342"/>
  <c r="M10" i="342" a="1"/>
  <c r="M10" i="342" s="1"/>
  <c r="P8" i="342" a="1"/>
  <c r="P8" i="342" s="1"/>
  <c r="Z8" i="342"/>
  <c r="O8" i="342"/>
  <c r="M8" i="342" a="1"/>
  <c r="M8" i="342" s="1"/>
  <c r="C8" i="342" a="1"/>
  <c r="C8" i="342" s="1"/>
  <c r="P13" i="342" a="1"/>
  <c r="P13" i="342" s="1"/>
  <c r="Z13" i="342"/>
  <c r="O13" i="342"/>
  <c r="I13" i="342"/>
  <c r="C13" i="342" a="1"/>
  <c r="C13" i="342" s="1"/>
  <c r="D13" i="342" s="1" a="1"/>
  <c r="D13" i="342" s="1"/>
  <c r="P21" i="342" a="1"/>
  <c r="P21" i="342" s="1"/>
  <c r="C21" i="342" s="1" a="1"/>
  <c r="C21" i="342" s="1"/>
  <c r="D21" i="342" s="1" a="1"/>
  <c r="D21" i="342" s="1"/>
  <c r="Z21" i="342"/>
  <c r="O21" i="342"/>
  <c r="I21" i="342"/>
  <c r="P29" i="342" a="1"/>
  <c r="P29" i="342" s="1"/>
  <c r="C29" i="342" s="1" a="1"/>
  <c r="C29" i="342" s="1"/>
  <c r="P7" i="342" a="1"/>
  <c r="P7" i="342" s="1"/>
  <c r="C7" i="342" s="1" a="1"/>
  <c r="C7" i="342" s="1"/>
  <c r="D7" i="342" s="1" a="1"/>
  <c r="D7" i="342" s="1"/>
  <c r="W7" i="342" s="1" a="1"/>
  <c r="W7" i="342" s="1"/>
  <c r="P28" i="342" a="1"/>
  <c r="P28" i="342" s="1"/>
  <c r="C28" i="342" s="1" a="1"/>
  <c r="C28" i="342" s="1"/>
  <c r="Z7" i="342"/>
  <c r="O7" i="342"/>
  <c r="M7" i="342" a="1"/>
  <c r="M7" i="342" s="1"/>
  <c r="I8" i="342"/>
  <c r="N8" i="342" a="1"/>
  <c r="N8" i="342" s="1"/>
  <c r="I10" i="342"/>
  <c r="N10" i="342" a="1"/>
  <c r="N10" i="342" s="1"/>
  <c r="M13" i="342" a="1"/>
  <c r="M13" i="342" s="1"/>
  <c r="P14" i="342" a="1"/>
  <c r="P14" i="342" s="1"/>
  <c r="C14" i="342" s="1" a="1"/>
  <c r="C14" i="342" s="1"/>
  <c r="D14" i="342" s="1" a="1"/>
  <c r="D14" i="342" s="1"/>
  <c r="M14" i="342" a="1"/>
  <c r="M14" i="342" s="1"/>
  <c r="J14" i="342"/>
  <c r="Z14" i="342"/>
  <c r="O14" i="342"/>
  <c r="I14" i="342"/>
  <c r="M21" i="342" a="1"/>
  <c r="M21" i="342" s="1"/>
  <c r="P22" i="342" a="1"/>
  <c r="P22" i="342" s="1"/>
  <c r="C22" i="342" s="1" a="1"/>
  <c r="C22" i="342" s="1"/>
  <c r="D22" i="342" s="1" a="1"/>
  <c r="D22" i="342" s="1"/>
  <c r="M22" i="342" a="1"/>
  <c r="M22" i="342" s="1"/>
  <c r="J22" i="342"/>
  <c r="O22" i="342"/>
  <c r="I22" i="342"/>
  <c r="L10" i="342" a="1"/>
  <c r="L10" i="342" s="1"/>
  <c r="P18" i="342" a="1"/>
  <c r="P18" i="342" s="1"/>
  <c r="C18" i="342" s="1" a="1"/>
  <c r="C18" i="342" s="1"/>
  <c r="M18" i="342" a="1"/>
  <c r="M18" i="342" s="1"/>
  <c r="J18" i="342"/>
  <c r="Z18" i="342"/>
  <c r="O18" i="342"/>
  <c r="I18" i="342"/>
  <c r="S36" i="342" a="1"/>
  <c r="S36" i="342" s="1"/>
  <c r="S35" i="342" a="1"/>
  <c r="S35" i="342" s="1"/>
  <c r="S34" i="342" a="1"/>
  <c r="S34" i="342" s="1"/>
  <c r="S33" i="342" a="1"/>
  <c r="S33" i="342" s="1"/>
  <c r="S32" i="342" a="1"/>
  <c r="S32" i="342" s="1"/>
  <c r="S31" i="342" a="1"/>
  <c r="S31" i="342" s="1"/>
  <c r="S30" i="342" a="1"/>
  <c r="S30" i="342" s="1"/>
  <c r="S26" i="342" a="1"/>
  <c r="S26" i="342" s="1"/>
  <c r="S25" i="342" a="1"/>
  <c r="S25" i="342" s="1"/>
  <c r="S24" i="342" a="1"/>
  <c r="S24" i="342" s="1"/>
  <c r="S23" i="342" a="1"/>
  <c r="S23" i="342" s="1"/>
  <c r="S28" i="342" a="1"/>
  <c r="S28" i="342" s="1"/>
  <c r="S27" i="342" a="1"/>
  <c r="S27" i="342" s="1"/>
  <c r="S22" i="342" a="1"/>
  <c r="S22" i="342" s="1"/>
  <c r="S21" i="342" a="1"/>
  <c r="S21" i="342" s="1"/>
  <c r="S20" i="342" a="1"/>
  <c r="S20" i="342" s="1"/>
  <c r="S19" i="342" a="1"/>
  <c r="S19" i="342" s="1"/>
  <c r="S18" i="342" a="1"/>
  <c r="S18" i="342" s="1"/>
  <c r="S17" i="342" a="1"/>
  <c r="S17" i="342" s="1"/>
  <c r="S16" i="342" a="1"/>
  <c r="S16" i="342" s="1"/>
  <c r="S15" i="342" a="1"/>
  <c r="S15" i="342" s="1"/>
  <c r="S14" i="342" a="1"/>
  <c r="S14" i="342" s="1"/>
  <c r="S13" i="342" a="1"/>
  <c r="S13" i="342" s="1"/>
  <c r="S12" i="342" a="1"/>
  <c r="S12" i="342" s="1"/>
  <c r="S11" i="342" a="1"/>
  <c r="S11" i="342" s="1"/>
  <c r="S10" i="342" a="1"/>
  <c r="S10" i="342" s="1"/>
  <c r="S9" i="342" a="1"/>
  <c r="S9" i="342" s="1"/>
  <c r="S8" i="342" a="1"/>
  <c r="S8" i="342" s="1"/>
  <c r="S7" i="342" a="1"/>
  <c r="S7" i="342" s="1"/>
  <c r="S29" i="342" a="1"/>
  <c r="S29" i="342" s="1"/>
  <c r="I7" i="342"/>
  <c r="N7" i="342" a="1"/>
  <c r="N7" i="342" s="1"/>
  <c r="J8" i="342"/>
  <c r="P9" i="342" a="1"/>
  <c r="P9" i="342" s="1"/>
  <c r="C9" i="342" s="1" a="1"/>
  <c r="C9" i="342" s="1"/>
  <c r="Z9" i="342"/>
  <c r="O9" i="342"/>
  <c r="M9" i="342" a="1"/>
  <c r="M9" i="342" s="1"/>
  <c r="J10" i="342"/>
  <c r="N13" i="342" a="1"/>
  <c r="N13" i="342" s="1"/>
  <c r="P17" i="342" a="1"/>
  <c r="P17" i="342" s="1"/>
  <c r="Z17" i="342"/>
  <c r="O17" i="342"/>
  <c r="I17" i="342"/>
  <c r="C17" i="342" a="1"/>
  <c r="C17" i="342" s="1"/>
  <c r="N21" i="342" a="1"/>
  <c r="N21" i="342" s="1"/>
  <c r="Z22" i="342"/>
  <c r="P30" i="342" a="1"/>
  <c r="P30" i="342" s="1"/>
  <c r="C30" i="342" s="1" a="1"/>
  <c r="C30" i="342" s="1"/>
  <c r="P12" i="342" a="1"/>
  <c r="P12" i="342" s="1"/>
  <c r="C12" i="342" s="1" a="1"/>
  <c r="C12" i="342" s="1"/>
  <c r="P16" i="342" a="1"/>
  <c r="P16" i="342" s="1"/>
  <c r="C16" i="342" s="1" a="1"/>
  <c r="C16" i="342" s="1"/>
  <c r="P20" i="342" a="1"/>
  <c r="P20" i="342" s="1"/>
  <c r="C20" i="342" s="1" a="1"/>
  <c r="C20" i="342" s="1"/>
  <c r="Z30" i="342"/>
  <c r="O30" i="342"/>
  <c r="M30" i="342" a="1"/>
  <c r="M30" i="342" s="1"/>
  <c r="N30" i="342" a="1"/>
  <c r="N30" i="342" s="1"/>
  <c r="J30" i="342"/>
  <c r="P32" i="342" a="1"/>
  <c r="P32" i="342" s="1"/>
  <c r="C32" i="342" s="1" a="1"/>
  <c r="C32" i="342" s="1"/>
  <c r="Z32" i="342"/>
  <c r="O32" i="342"/>
  <c r="M32" i="342" a="1"/>
  <c r="M32" i="342" s="1"/>
  <c r="J32" i="342"/>
  <c r="N32" i="342" a="1"/>
  <c r="N32" i="342" s="1"/>
  <c r="P11" i="342" a="1"/>
  <c r="P11" i="342" s="1"/>
  <c r="C11" i="342" s="1" a="1"/>
  <c r="C11" i="342" s="1"/>
  <c r="P15" i="342" a="1"/>
  <c r="P15" i="342" s="1"/>
  <c r="C15" i="342" s="1" a="1"/>
  <c r="C15" i="342" s="1"/>
  <c r="P19" i="342" a="1"/>
  <c r="P19" i="342" s="1"/>
  <c r="C19" i="342" s="1" a="1"/>
  <c r="C19" i="342" s="1"/>
  <c r="P23" i="342" a="1"/>
  <c r="P23" i="342" s="1"/>
  <c r="C23" i="342" s="1" a="1"/>
  <c r="C23" i="342" s="1"/>
  <c r="L23" i="342" a="1"/>
  <c r="L23" i="342" s="1"/>
  <c r="P24" i="342" a="1"/>
  <c r="P24" i="342" s="1"/>
  <c r="C24" i="342" s="1" a="1"/>
  <c r="C24" i="342" s="1"/>
  <c r="Z24" i="342"/>
  <c r="O24" i="342"/>
  <c r="I24" i="342"/>
  <c r="P25" i="342" a="1"/>
  <c r="P25" i="342" s="1"/>
  <c r="C25" i="342" s="1" a="1"/>
  <c r="C25" i="342" s="1"/>
  <c r="D25" i="342" s="1" a="1"/>
  <c r="D25" i="342" s="1"/>
  <c r="M25" i="342" a="1"/>
  <c r="M25" i="342" s="1"/>
  <c r="J25" i="342"/>
  <c r="Z25" i="342"/>
  <c r="Z27" i="342"/>
  <c r="P27" i="342" a="1"/>
  <c r="P27" i="342" s="1"/>
  <c r="C27" i="342" s="1" a="1"/>
  <c r="C27" i="342" s="1"/>
  <c r="Z28" i="342"/>
  <c r="O28" i="342"/>
  <c r="M28" i="342" a="1"/>
  <c r="M28" i="342" s="1"/>
  <c r="J28" i="342"/>
  <c r="N28" i="342" a="1"/>
  <c r="N28" i="342" s="1"/>
  <c r="I28" i="342"/>
  <c r="P34" i="342" a="1"/>
  <c r="P34" i="342" s="1"/>
  <c r="Z34" i="342"/>
  <c r="O34" i="342"/>
  <c r="M34" i="342" a="1"/>
  <c r="M34" i="342" s="1"/>
  <c r="C34" i="342" a="1"/>
  <c r="C34" i="342" s="1"/>
  <c r="J34" i="342"/>
  <c r="P26" i="342" a="1"/>
  <c r="P26" i="342" s="1"/>
  <c r="C26" i="342" s="1" a="1"/>
  <c r="C26" i="342" s="1"/>
  <c r="P36" i="342" a="1"/>
  <c r="P36" i="342" s="1"/>
  <c r="C36" i="342" s="1" a="1"/>
  <c r="C36" i="342" s="1"/>
  <c r="Z36" i="342"/>
  <c r="O36" i="342"/>
  <c r="M36" i="342" a="1"/>
  <c r="M36" i="342" s="1"/>
  <c r="J36" i="342"/>
  <c r="Z29" i="342"/>
  <c r="O29" i="342"/>
  <c r="M29" i="342" a="1"/>
  <c r="M29" i="342" s="1"/>
  <c r="P31" i="342" a="1"/>
  <c r="P31" i="342" s="1"/>
  <c r="C31" i="342" s="1" a="1"/>
  <c r="C31" i="342" s="1"/>
  <c r="Z31" i="342"/>
  <c r="O31" i="342"/>
  <c r="M31" i="342" a="1"/>
  <c r="M31" i="342" s="1"/>
  <c r="P33" i="342" a="1"/>
  <c r="P33" i="342" s="1"/>
  <c r="C33" i="342" s="1" a="1"/>
  <c r="C33" i="342" s="1"/>
  <c r="Z33" i="342"/>
  <c r="O33" i="342"/>
  <c r="M33" i="342" a="1"/>
  <c r="M33" i="342" s="1"/>
  <c r="P35" i="342" a="1"/>
  <c r="P35" i="342" s="1"/>
  <c r="C35" i="342" s="1" a="1"/>
  <c r="C35" i="342" s="1"/>
  <c r="Z35" i="342"/>
  <c r="O35" i="342"/>
  <c r="M35" i="342" a="1"/>
  <c r="M35" i="342" s="1"/>
  <c r="J11" i="341"/>
  <c r="M17" i="341" a="1"/>
  <c r="M17" i="341" s="1"/>
  <c r="N17" i="341" a="1"/>
  <c r="N17" i="341" s="1"/>
  <c r="I17" i="341"/>
  <c r="O17" i="341"/>
  <c r="J15" i="341"/>
  <c r="P14" i="341" a="1"/>
  <c r="P14" i="341" s="1"/>
  <c r="S16" i="341" a="1"/>
  <c r="S16" i="341" s="1"/>
  <c r="S8" i="341" a="1"/>
  <c r="S8" i="341" s="1"/>
  <c r="S9" i="341" a="1"/>
  <c r="S9" i="341" s="1"/>
  <c r="P11" i="341" a="1"/>
  <c r="P11" i="341" s="1"/>
  <c r="J12" i="341"/>
  <c r="S13" i="341" a="1"/>
  <c r="S13" i="341" s="1"/>
  <c r="P15" i="341" a="1"/>
  <c r="P15" i="341" s="1"/>
  <c r="C15" i="341" s="1" a="1"/>
  <c r="C15" i="341" s="1"/>
  <c r="D15" i="341" s="1" a="1"/>
  <c r="D15" i="341" s="1"/>
  <c r="J16" i="341"/>
  <c r="S12" i="341" a="1"/>
  <c r="S12" i="341" s="1"/>
  <c r="S10" i="341" a="1"/>
  <c r="S10" i="341" s="1"/>
  <c r="P12" i="341" a="1"/>
  <c r="P12" i="341" s="1"/>
  <c r="C12" i="341" s="1" a="1"/>
  <c r="C12" i="341" s="1"/>
  <c r="J13" i="341"/>
  <c r="S14" i="341" a="1"/>
  <c r="S14" i="341" s="1"/>
  <c r="P16" i="341" a="1"/>
  <c r="P16" i="341" s="1"/>
  <c r="C16" i="341" s="1" a="1"/>
  <c r="C16" i="341" s="1"/>
  <c r="S7" i="341" a="1"/>
  <c r="S7" i="341" s="1"/>
  <c r="P10" i="341" a="1"/>
  <c r="P10" i="341" s="1"/>
  <c r="S11" i="341" a="1"/>
  <c r="S11" i="341" s="1"/>
  <c r="P13" i="341" a="1"/>
  <c r="P13" i="341" s="1"/>
  <c r="C13" i="341" s="1" a="1"/>
  <c r="C13" i="341" s="1"/>
  <c r="D13" i="341" s="1" a="1"/>
  <c r="D13" i="341" s="1"/>
  <c r="P36" i="341" a="1"/>
  <c r="P36" i="341" s="1"/>
  <c r="C36" i="341" s="1" a="1"/>
  <c r="C36" i="341" s="1"/>
  <c r="P35" i="341" a="1"/>
  <c r="P35" i="341" s="1"/>
  <c r="C35" i="341" s="1" a="1"/>
  <c r="C35" i="341" s="1"/>
  <c r="P34" i="341" a="1"/>
  <c r="P34" i="341" s="1"/>
  <c r="C34" i="341" s="1" a="1"/>
  <c r="C34" i="341" s="1"/>
  <c r="P33" i="341" a="1"/>
  <c r="P33" i="341" s="1"/>
  <c r="C33" i="341" s="1" a="1"/>
  <c r="C33" i="341" s="1"/>
  <c r="P32" i="341" a="1"/>
  <c r="P32" i="341" s="1"/>
  <c r="C32" i="341" s="1" a="1"/>
  <c r="C32" i="341" s="1"/>
  <c r="P31" i="341" a="1"/>
  <c r="P31" i="341" s="1"/>
  <c r="C31" i="341" s="1" a="1"/>
  <c r="C31" i="341" s="1"/>
  <c r="P30" i="341" a="1"/>
  <c r="P30" i="341" s="1"/>
  <c r="C30" i="341" s="1" a="1"/>
  <c r="C30" i="341" s="1"/>
  <c r="P28" i="341" a="1"/>
  <c r="P28" i="341" s="1"/>
  <c r="C28" i="341" s="1" a="1"/>
  <c r="C28" i="341" s="1"/>
  <c r="H28" i="341" s="1" a="1"/>
  <c r="H28" i="341" s="1"/>
  <c r="P26" i="341" a="1"/>
  <c r="P26" i="341" s="1"/>
  <c r="C26" i="341" s="1" a="1"/>
  <c r="C26" i="341" s="1"/>
  <c r="P24" i="341" a="1"/>
  <c r="P24" i="341" s="1"/>
  <c r="C24" i="341" s="1" a="1"/>
  <c r="C24" i="341" s="1"/>
  <c r="P29" i="341" a="1"/>
  <c r="P29" i="341" s="1"/>
  <c r="C29" i="341" s="1" a="1"/>
  <c r="C29" i="341" s="1"/>
  <c r="P27" i="341" a="1"/>
  <c r="P27" i="341" s="1"/>
  <c r="C27" i="341" s="1" a="1"/>
  <c r="C27" i="341" s="1"/>
  <c r="P25" i="341" a="1"/>
  <c r="P25" i="341" s="1"/>
  <c r="C25" i="341" s="1" a="1"/>
  <c r="C25" i="341" s="1"/>
  <c r="P23" i="341" a="1"/>
  <c r="P23" i="341" s="1"/>
  <c r="C23" i="341" s="1" a="1"/>
  <c r="C23" i="341" s="1"/>
  <c r="P22" i="341" a="1"/>
  <c r="P22" i="341" s="1"/>
  <c r="C22" i="341" s="1" a="1"/>
  <c r="C22" i="341" s="1"/>
  <c r="P21" i="341" a="1"/>
  <c r="P21" i="341" s="1"/>
  <c r="C21" i="341" s="1" a="1"/>
  <c r="C21" i="341" s="1"/>
  <c r="P20" i="341" a="1"/>
  <c r="P20" i="341" s="1"/>
  <c r="C20" i="341" s="1" a="1"/>
  <c r="C20" i="341" s="1"/>
  <c r="P19" i="341" a="1"/>
  <c r="P19" i="341" s="1"/>
  <c r="C19" i="341" s="1" a="1"/>
  <c r="C19" i="341" s="1"/>
  <c r="P17" i="341" a="1"/>
  <c r="P17" i="341" s="1"/>
  <c r="C17" i="341" s="1" a="1"/>
  <c r="C17" i="341" s="1"/>
  <c r="Z7" i="341"/>
  <c r="O7" i="341"/>
  <c r="M7" i="341" a="1"/>
  <c r="M7" i="341" s="1"/>
  <c r="P18" i="341" a="1"/>
  <c r="P18" i="341" s="1"/>
  <c r="C18" i="341" s="1" a="1"/>
  <c r="C18" i="341" s="1"/>
  <c r="N7" i="341" a="1"/>
  <c r="N7" i="341" s="1"/>
  <c r="L7" i="341" a="1"/>
  <c r="L7" i="341" s="1"/>
  <c r="I7" i="341"/>
  <c r="C7" i="341" a="1"/>
  <c r="C7" i="341" s="1"/>
  <c r="D7" i="341" s="1" a="1"/>
  <c r="D7" i="341" s="1"/>
  <c r="Z9" i="341"/>
  <c r="O9" i="341"/>
  <c r="M9" i="341" a="1"/>
  <c r="M9" i="341" s="1"/>
  <c r="C9" i="341" a="1"/>
  <c r="C9" i="341" s="1"/>
  <c r="D9" i="341" s="1" a="1"/>
  <c r="D9" i="341" s="1"/>
  <c r="K9" i="341" s="1" a="1"/>
  <c r="K9" i="341" s="1"/>
  <c r="N9" i="341" a="1"/>
  <c r="N9" i="341" s="1"/>
  <c r="L9" i="341" a="1"/>
  <c r="L9" i="341" s="1"/>
  <c r="I9" i="341"/>
  <c r="P8" i="341" a="1"/>
  <c r="P8" i="341" s="1"/>
  <c r="C8" i="341" s="1" a="1"/>
  <c r="C8" i="341" s="1"/>
  <c r="S36" i="341" a="1"/>
  <c r="S36" i="341" s="1"/>
  <c r="S35" i="341" a="1"/>
  <c r="S35" i="341" s="1"/>
  <c r="S34" i="341" a="1"/>
  <c r="S34" i="341" s="1"/>
  <c r="S33" i="341" a="1"/>
  <c r="S33" i="341" s="1"/>
  <c r="S32" i="341" a="1"/>
  <c r="S32" i="341" s="1"/>
  <c r="S31" i="341" a="1"/>
  <c r="S31" i="341" s="1"/>
  <c r="S30" i="341" a="1"/>
  <c r="S30" i="341" s="1"/>
  <c r="S28" i="341" a="1"/>
  <c r="S28" i="341" s="1"/>
  <c r="S26" i="341" a="1"/>
  <c r="S26" i="341" s="1"/>
  <c r="S24" i="341" a="1"/>
  <c r="S24" i="341" s="1"/>
  <c r="S29" i="341" a="1"/>
  <c r="S29" i="341" s="1"/>
  <c r="S27" i="341" a="1"/>
  <c r="S27" i="341" s="1"/>
  <c r="S25" i="341" a="1"/>
  <c r="S25" i="341" s="1"/>
  <c r="S23" i="341" a="1"/>
  <c r="S23" i="341" s="1"/>
  <c r="S22" i="341" a="1"/>
  <c r="S22" i="341" s="1"/>
  <c r="S21" i="341" a="1"/>
  <c r="S21" i="341" s="1"/>
  <c r="S20" i="341" a="1"/>
  <c r="S20" i="341" s="1"/>
  <c r="S19" i="341" a="1"/>
  <c r="S19" i="341" s="1"/>
  <c r="S17" i="341" a="1"/>
  <c r="S17" i="341" s="1"/>
  <c r="S18" i="341" a="1"/>
  <c r="S18" i="341" s="1"/>
  <c r="J7" i="341"/>
  <c r="Z8" i="341"/>
  <c r="O8" i="341"/>
  <c r="M8" i="341" a="1"/>
  <c r="M8" i="341" s="1"/>
  <c r="N8" i="341" a="1"/>
  <c r="N8" i="341" s="1"/>
  <c r="L8" i="341" a="1"/>
  <c r="L8" i="341" s="1"/>
  <c r="I8" i="341"/>
  <c r="J9" i="341"/>
  <c r="I10" i="341"/>
  <c r="L10" i="341" a="1"/>
  <c r="L10" i="341" s="1"/>
  <c r="N10" i="341" a="1"/>
  <c r="N10" i="341" s="1"/>
  <c r="I11" i="341"/>
  <c r="N11" i="341" a="1"/>
  <c r="N11" i="341" s="1"/>
  <c r="I12" i="341"/>
  <c r="N12" i="341" a="1"/>
  <c r="N12" i="341" s="1"/>
  <c r="I13" i="341"/>
  <c r="N13" i="341" a="1"/>
  <c r="N13" i="341" s="1"/>
  <c r="I14" i="341"/>
  <c r="N14" i="341" a="1"/>
  <c r="N14" i="341" s="1"/>
  <c r="I15" i="341"/>
  <c r="N15" i="341" a="1"/>
  <c r="N15" i="341" s="1"/>
  <c r="I16" i="341"/>
  <c r="N16" i="341" a="1"/>
  <c r="N16" i="341" s="1"/>
  <c r="C10" i="341" a="1"/>
  <c r="C10" i="341" s="1"/>
  <c r="M10" i="341" a="1"/>
  <c r="M10" i="341" s="1"/>
  <c r="O10" i="341"/>
  <c r="C11" i="341" a="1"/>
  <c r="C11" i="341" s="1"/>
  <c r="D11" i="341" s="1" a="1"/>
  <c r="D11" i="341" s="1"/>
  <c r="M11" i="341" a="1"/>
  <c r="M11" i="341" s="1"/>
  <c r="O11" i="341"/>
  <c r="M12" i="341" a="1"/>
  <c r="M12" i="341" s="1"/>
  <c r="O12" i="341"/>
  <c r="M13" i="341" a="1"/>
  <c r="M13" i="341" s="1"/>
  <c r="O13" i="341"/>
  <c r="C14" i="341" a="1"/>
  <c r="C14" i="341" s="1"/>
  <c r="M14" i="341" a="1"/>
  <c r="M14" i="341" s="1"/>
  <c r="O14" i="341"/>
  <c r="M15" i="341" a="1"/>
  <c r="M15" i="341" s="1"/>
  <c r="O15" i="341"/>
  <c r="M16" i="341" a="1"/>
  <c r="M16" i="341" s="1"/>
  <c r="O16" i="341"/>
  <c r="M36" i="341" a="1"/>
  <c r="M36" i="341" s="1"/>
  <c r="O36" i="341"/>
  <c r="J7" i="340"/>
  <c r="N7" i="340" a="1"/>
  <c r="N7" i="340" s="1"/>
  <c r="S15" i="340" a="1"/>
  <c r="S15" i="340" s="1"/>
  <c r="L7" i="340" a="1"/>
  <c r="L7" i="340" s="1"/>
  <c r="M11" i="340" a="1"/>
  <c r="M11" i="340" s="1"/>
  <c r="J13" i="340"/>
  <c r="J16" i="340"/>
  <c r="O11" i="340"/>
  <c r="O12" i="340"/>
  <c r="Z11" i="340"/>
  <c r="M8" i="340" a="1"/>
  <c r="M8" i="340" s="1"/>
  <c r="Z8" i="340"/>
  <c r="J15" i="340"/>
  <c r="Z15" i="340"/>
  <c r="M7" i="340" a="1"/>
  <c r="M7" i="340" s="1"/>
  <c r="S7" i="340" a="1"/>
  <c r="S7" i="340" s="1"/>
  <c r="I8" i="340"/>
  <c r="O8" i="340"/>
  <c r="S10" i="340" a="1"/>
  <c r="S10" i="340" s="1"/>
  <c r="M15" i="340" a="1"/>
  <c r="M15" i="340" s="1"/>
  <c r="L8" i="340" a="1"/>
  <c r="L8" i="340" s="1"/>
  <c r="J8" i="340"/>
  <c r="P8" i="340" a="1"/>
  <c r="P8" i="340" s="1"/>
  <c r="C8" i="340" s="1" a="1"/>
  <c r="C8" i="340" s="1"/>
  <c r="S20" i="340" a="1"/>
  <c r="S20" i="340" s="1"/>
  <c r="S19" i="340" a="1"/>
  <c r="S19" i="340" s="1"/>
  <c r="P7" i="340" a="1"/>
  <c r="P7" i="340" s="1"/>
  <c r="C7" i="340" s="1" a="1"/>
  <c r="C7" i="340" s="1"/>
  <c r="D7" i="340" s="1" a="1"/>
  <c r="D7" i="340" s="1"/>
  <c r="X7" i="340" s="1" a="1"/>
  <c r="X7" i="340" s="1"/>
  <c r="J12" i="340"/>
  <c r="S12" i="340" a="1"/>
  <c r="S12" i="340" s="1"/>
  <c r="S14" i="340" a="1"/>
  <c r="S14" i="340" s="1"/>
  <c r="J17" i="340"/>
  <c r="S8" i="340" a="1"/>
  <c r="S8" i="340" s="1"/>
  <c r="S11" i="340" a="1"/>
  <c r="S11" i="340" s="1"/>
  <c r="M12" i="340" a="1"/>
  <c r="M12" i="340" s="1"/>
  <c r="S16" i="340" a="1"/>
  <c r="S16" i="340" s="1"/>
  <c r="S18" i="340" a="1"/>
  <c r="S18" i="340" s="1"/>
  <c r="S22" i="340" a="1"/>
  <c r="S22" i="340" s="1"/>
  <c r="N9" i="340" a="1"/>
  <c r="N9" i="340" s="1"/>
  <c r="L9" i="340" a="1"/>
  <c r="L9" i="340" s="1"/>
  <c r="I9" i="340"/>
  <c r="Z9" i="340"/>
  <c r="O9" i="340"/>
  <c r="P19" i="340" a="1"/>
  <c r="P19" i="340" s="1"/>
  <c r="C19" i="340" s="1" a="1"/>
  <c r="C19" i="340" s="1"/>
  <c r="D19" i="340" s="1" a="1"/>
  <c r="D19" i="340" s="1"/>
  <c r="X19" i="340" s="1" a="1"/>
  <c r="X19" i="340" s="1"/>
  <c r="P15" i="340" a="1"/>
  <c r="P15" i="340" s="1"/>
  <c r="C15" i="340" s="1" a="1"/>
  <c r="C15" i="340" s="1"/>
  <c r="D15" i="340" s="1" a="1"/>
  <c r="D15" i="340" s="1"/>
  <c r="X15" i="340" s="1" a="1"/>
  <c r="X15" i="340" s="1"/>
  <c r="P11" i="340" a="1"/>
  <c r="P11" i="340" s="1"/>
  <c r="C11" i="340" s="1" a="1"/>
  <c r="C11" i="340" s="1"/>
  <c r="D11" i="340" s="1" a="1"/>
  <c r="D11" i="340" s="1"/>
  <c r="X11" i="340" s="1" a="1"/>
  <c r="X11" i="340" s="1"/>
  <c r="P26" i="340" a="1"/>
  <c r="P26" i="340" s="1"/>
  <c r="C26" i="340" s="1" a="1"/>
  <c r="C26" i="340" s="1"/>
  <c r="P22" i="340" a="1"/>
  <c r="P22" i="340" s="1"/>
  <c r="C22" i="340" s="1" a="1"/>
  <c r="C22" i="340" s="1"/>
  <c r="P20" i="340" a="1"/>
  <c r="P20" i="340" s="1"/>
  <c r="C20" i="340" s="1" a="1"/>
  <c r="C20" i="340" s="1"/>
  <c r="P16" i="340" a="1"/>
  <c r="P16" i="340" s="1"/>
  <c r="C16" i="340" s="1" a="1"/>
  <c r="C16" i="340" s="1"/>
  <c r="D16" i="340" s="1" a="1"/>
  <c r="D16" i="340" s="1"/>
  <c r="X16" i="340" s="1" a="1"/>
  <c r="X16" i="340" s="1"/>
  <c r="M9" i="340" a="1"/>
  <c r="M9" i="340" s="1"/>
  <c r="N10" i="340" a="1"/>
  <c r="N10" i="340" s="1"/>
  <c r="L10" i="340" a="1"/>
  <c r="L10" i="340" s="1"/>
  <c r="I10" i="340"/>
  <c r="P10" i="340" a="1"/>
  <c r="P10" i="340" s="1"/>
  <c r="C10" i="340" s="1" a="1"/>
  <c r="C10" i="340" s="1"/>
  <c r="M10" i="340" a="1"/>
  <c r="M10" i="340" s="1"/>
  <c r="J10" i="340"/>
  <c r="Z10" i="340"/>
  <c r="O10" i="340"/>
  <c r="P12" i="340" a="1"/>
  <c r="P12" i="340" s="1"/>
  <c r="C12" i="340" s="1" a="1"/>
  <c r="C12" i="340" s="1"/>
  <c r="D12" i="340" s="1" a="1"/>
  <c r="D12" i="340" s="1"/>
  <c r="X12" i="340" s="1" a="1"/>
  <c r="X12" i="340" s="1"/>
  <c r="N18" i="340" a="1"/>
  <c r="N18" i="340" s="1"/>
  <c r="I18" i="340"/>
  <c r="P18" i="340" a="1"/>
  <c r="P18" i="340" s="1"/>
  <c r="C18" i="340" s="1" a="1"/>
  <c r="C18" i="340" s="1"/>
  <c r="M18" i="340" a="1"/>
  <c r="M18" i="340" s="1"/>
  <c r="J18" i="340"/>
  <c r="Z18" i="340"/>
  <c r="O18" i="340"/>
  <c r="P21" i="340" a="1"/>
  <c r="P21" i="340" s="1"/>
  <c r="C21" i="340" s="1" a="1"/>
  <c r="C21" i="340" s="1"/>
  <c r="N14" i="340" a="1"/>
  <c r="N14" i="340" s="1"/>
  <c r="I14" i="340"/>
  <c r="P14" i="340" a="1"/>
  <c r="P14" i="340" s="1"/>
  <c r="C14" i="340" s="1" a="1"/>
  <c r="C14" i="340" s="1"/>
  <c r="M14" i="340" a="1"/>
  <c r="M14" i="340" s="1"/>
  <c r="J14" i="340"/>
  <c r="Z14" i="340"/>
  <c r="O14" i="340"/>
  <c r="P17" i="340" a="1"/>
  <c r="P17" i="340" s="1"/>
  <c r="C17" i="340" s="1" a="1"/>
  <c r="C17" i="340" s="1"/>
  <c r="P32" i="340" a="1"/>
  <c r="P32" i="340" s="1"/>
  <c r="Z32" i="340"/>
  <c r="O32" i="340"/>
  <c r="I32" i="340"/>
  <c r="C32" i="340" a="1"/>
  <c r="C32" i="340" s="1"/>
  <c r="D32" i="340" s="1" a="1"/>
  <c r="D32" i="340" s="1"/>
  <c r="X32" i="340" s="1" a="1"/>
  <c r="X32" i="340" s="1"/>
  <c r="N32" i="340" a="1"/>
  <c r="N32" i="340" s="1"/>
  <c r="M32" i="340" a="1"/>
  <c r="M32" i="340" s="1"/>
  <c r="J9" i="340"/>
  <c r="P9" i="340" a="1"/>
  <c r="P9" i="340" s="1"/>
  <c r="C9" i="340" s="1" a="1"/>
  <c r="C9" i="340" s="1"/>
  <c r="P13" i="340" a="1"/>
  <c r="P13" i="340" s="1"/>
  <c r="C13" i="340" s="1" a="1"/>
  <c r="C13" i="340" s="1"/>
  <c r="N13" i="340" a="1"/>
  <c r="N13" i="340" s="1"/>
  <c r="I13" i="340"/>
  <c r="N17" i="340" a="1"/>
  <c r="N17" i="340" s="1"/>
  <c r="I17" i="340"/>
  <c r="N21" i="340" a="1"/>
  <c r="N21" i="340" s="1"/>
  <c r="I21" i="340"/>
  <c r="N12" i="340" a="1"/>
  <c r="N12" i="340" s="1"/>
  <c r="I12" i="340"/>
  <c r="N16" i="340" a="1"/>
  <c r="N16" i="340" s="1"/>
  <c r="I16" i="340"/>
  <c r="N20" i="340" a="1"/>
  <c r="N20" i="340" s="1"/>
  <c r="I20" i="340"/>
  <c r="S36" i="340" a="1"/>
  <c r="S36" i="340" s="1"/>
  <c r="S35" i="340" a="1"/>
  <c r="S35" i="340" s="1"/>
  <c r="S34" i="340" a="1"/>
  <c r="S34" i="340" s="1"/>
  <c r="S33" i="340" a="1"/>
  <c r="S33" i="340" s="1"/>
  <c r="S32" i="340" a="1"/>
  <c r="S32" i="340" s="1"/>
  <c r="S31" i="340" a="1"/>
  <c r="S31" i="340" s="1"/>
  <c r="S30" i="340" a="1"/>
  <c r="S30" i="340" s="1"/>
  <c r="S29" i="340" a="1"/>
  <c r="S29" i="340" s="1"/>
  <c r="S28" i="340" a="1"/>
  <c r="S28" i="340" s="1"/>
  <c r="S27" i="340" a="1"/>
  <c r="S27" i="340" s="1"/>
  <c r="S25" i="340" a="1"/>
  <c r="S25" i="340" s="1"/>
  <c r="S23" i="340" a="1"/>
  <c r="S23" i="340" s="1"/>
  <c r="P27" i="340" a="1"/>
  <c r="P27" i="340" s="1"/>
  <c r="C27" i="340" s="1" a="1"/>
  <c r="C27" i="340" s="1"/>
  <c r="P25" i="340" a="1"/>
  <c r="P25" i="340" s="1"/>
  <c r="C25" i="340" s="1" a="1"/>
  <c r="C25" i="340" s="1"/>
  <c r="P23" i="340" a="1"/>
  <c r="P23" i="340" s="1"/>
  <c r="C23" i="340" s="1" a="1"/>
  <c r="C23" i="340" s="1"/>
  <c r="S9" i="340" a="1"/>
  <c r="S9" i="340" s="1"/>
  <c r="N11" i="340" a="1"/>
  <c r="N11" i="340" s="1"/>
  <c r="I11" i="340"/>
  <c r="O13" i="340"/>
  <c r="S13" i="340" a="1"/>
  <c r="S13" i="340" s="1"/>
  <c r="Z13" i="340"/>
  <c r="N15" i="340" a="1"/>
  <c r="N15" i="340" s="1"/>
  <c r="I15" i="340"/>
  <c r="O17" i="340"/>
  <c r="S17" i="340" a="1"/>
  <c r="S17" i="340" s="1"/>
  <c r="Z17" i="340"/>
  <c r="N19" i="340" a="1"/>
  <c r="N19" i="340" s="1"/>
  <c r="I19" i="340"/>
  <c r="O21" i="340"/>
  <c r="S21" i="340" a="1"/>
  <c r="S21" i="340" s="1"/>
  <c r="Z21" i="340"/>
  <c r="P24" i="340" a="1"/>
  <c r="P24" i="340" s="1"/>
  <c r="C24" i="340" s="1" a="1"/>
  <c r="C24" i="340" s="1"/>
  <c r="S24" i="340" a="1"/>
  <c r="S24" i="340" s="1"/>
  <c r="P33" i="340" a="1"/>
  <c r="P33" i="340" s="1"/>
  <c r="C33" i="340" s="1" a="1"/>
  <c r="C33" i="340" s="1"/>
  <c r="M33" i="340" a="1"/>
  <c r="M33" i="340" s="1"/>
  <c r="J33" i="340"/>
  <c r="Z33" i="340"/>
  <c r="O33" i="340"/>
  <c r="I33" i="340"/>
  <c r="L33" i="340" a="1"/>
  <c r="L33" i="340" s="1"/>
  <c r="P28" i="340" a="1"/>
  <c r="P28" i="340" s="1"/>
  <c r="C28" i="340" s="1" a="1"/>
  <c r="C28" i="340" s="1"/>
  <c r="P29" i="340" a="1"/>
  <c r="P29" i="340" s="1"/>
  <c r="C29" i="340" s="1" a="1"/>
  <c r="C29" i="340" s="1"/>
  <c r="Z29" i="340"/>
  <c r="O29" i="340"/>
  <c r="I29" i="340"/>
  <c r="P36" i="340" a="1"/>
  <c r="P36" i="340" s="1"/>
  <c r="C36" i="340" s="1" a="1"/>
  <c r="C36" i="340" s="1"/>
  <c r="Z36" i="340"/>
  <c r="O36" i="340"/>
  <c r="I36" i="340"/>
  <c r="P31" i="340" a="1"/>
  <c r="P31" i="340" s="1"/>
  <c r="C31" i="340" s="1" a="1"/>
  <c r="C31" i="340" s="1"/>
  <c r="P35" i="340" a="1"/>
  <c r="P35" i="340" s="1"/>
  <c r="C35" i="340" s="1" a="1"/>
  <c r="C35" i="340" s="1"/>
  <c r="P30" i="340" a="1"/>
  <c r="P30" i="340" s="1"/>
  <c r="C30" i="340" s="1" a="1"/>
  <c r="C30" i="340" s="1"/>
  <c r="P34" i="340" a="1"/>
  <c r="P34" i="340" s="1"/>
  <c r="C34" i="340" s="1" a="1"/>
  <c r="C34" i="340" s="1"/>
  <c r="I11" i="339"/>
  <c r="L11" i="339" a="1"/>
  <c r="L11" i="339" s="1"/>
  <c r="I12" i="339"/>
  <c r="J13" i="339"/>
  <c r="I14" i="339"/>
  <c r="N11" i="339" a="1"/>
  <c r="N11" i="339" s="1"/>
  <c r="N14" i="339" a="1"/>
  <c r="N14" i="339" s="1"/>
  <c r="S13" i="339" a="1"/>
  <c r="S13" i="339" s="1"/>
  <c r="P21" i="339" a="1"/>
  <c r="P21" i="339" s="1"/>
  <c r="C21" i="339" s="1" a="1"/>
  <c r="C21" i="339" s="1"/>
  <c r="D21" i="339" s="1" a="1"/>
  <c r="D21" i="339" s="1"/>
  <c r="S11" i="339" a="1"/>
  <c r="S11" i="339" s="1"/>
  <c r="S24" i="339" a="1"/>
  <c r="S24" i="339" s="1"/>
  <c r="L7" i="339" a="1"/>
  <c r="L7" i="339" s="1"/>
  <c r="P12" i="339" a="1"/>
  <c r="P12" i="339" s="1"/>
  <c r="C12" i="339" s="1" a="1"/>
  <c r="C12" i="339" s="1"/>
  <c r="D12" i="339" s="1" a="1"/>
  <c r="D12" i="339" s="1"/>
  <c r="P13" i="339" a="1"/>
  <c r="P13" i="339" s="1"/>
  <c r="C13" i="339" s="1" a="1"/>
  <c r="C13" i="339" s="1"/>
  <c r="Z16" i="339"/>
  <c r="O16" i="339"/>
  <c r="M16" i="339" a="1"/>
  <c r="M16" i="339" s="1"/>
  <c r="J16" i="339"/>
  <c r="P16" i="339" a="1"/>
  <c r="P16" i="339" s="1"/>
  <c r="C16" i="339" s="1" a="1"/>
  <c r="C16" i="339" s="1"/>
  <c r="I16" i="339"/>
  <c r="P28" i="339" a="1"/>
  <c r="P28" i="339" s="1"/>
  <c r="C28" i="339" s="1" a="1"/>
  <c r="C28" i="339" s="1"/>
  <c r="I7" i="339"/>
  <c r="P7" i="339" a="1"/>
  <c r="P7" i="339" s="1"/>
  <c r="C7" i="339" s="1" a="1"/>
  <c r="C7" i="339" s="1"/>
  <c r="D7" i="339" s="1" a="1"/>
  <c r="D7" i="339" s="1"/>
  <c r="Z8" i="339"/>
  <c r="O8" i="339"/>
  <c r="M8" i="339" a="1"/>
  <c r="M8" i="339" s="1"/>
  <c r="L8" i="339" a="1"/>
  <c r="L8" i="339" s="1"/>
  <c r="Z9" i="339"/>
  <c r="O9" i="339"/>
  <c r="M9" i="339" a="1"/>
  <c r="M9" i="339" s="1"/>
  <c r="P9" i="339" a="1"/>
  <c r="P9" i="339" s="1"/>
  <c r="C9" i="339" s="1" a="1"/>
  <c r="C9" i="339" s="1"/>
  <c r="I9" i="339"/>
  <c r="P10" i="339" a="1"/>
  <c r="P10" i="339" s="1"/>
  <c r="C10" i="339" s="1" a="1"/>
  <c r="C10" i="339" s="1"/>
  <c r="Z12" i="339"/>
  <c r="O12" i="339"/>
  <c r="M12" i="339" a="1"/>
  <c r="M12" i="339" s="1"/>
  <c r="J12" i="339"/>
  <c r="P17" i="339" a="1"/>
  <c r="P17" i="339" s="1"/>
  <c r="C17" i="339" s="1" a="1"/>
  <c r="C17" i="339" s="1"/>
  <c r="P36" i="339" a="1"/>
  <c r="P36" i="339" s="1"/>
  <c r="C36" i="339" s="1" a="1"/>
  <c r="C36" i="339" s="1"/>
  <c r="P35" i="339" a="1"/>
  <c r="P35" i="339" s="1"/>
  <c r="C35" i="339" s="1" a="1"/>
  <c r="C35" i="339" s="1"/>
  <c r="P34" i="339" a="1"/>
  <c r="P34" i="339" s="1"/>
  <c r="C34" i="339" s="1" a="1"/>
  <c r="C34" i="339" s="1"/>
  <c r="P33" i="339" a="1"/>
  <c r="P33" i="339" s="1"/>
  <c r="C33" i="339" s="1" a="1"/>
  <c r="C33" i="339" s="1"/>
  <c r="P32" i="339" a="1"/>
  <c r="P32" i="339" s="1"/>
  <c r="C32" i="339" s="1" a="1"/>
  <c r="C32" i="339" s="1"/>
  <c r="P31" i="339" a="1"/>
  <c r="P31" i="339" s="1"/>
  <c r="C31" i="339" s="1" a="1"/>
  <c r="C31" i="339" s="1"/>
  <c r="P29" i="339" a="1"/>
  <c r="P29" i="339" s="1"/>
  <c r="C29" i="339" s="1" a="1"/>
  <c r="C29" i="339" s="1"/>
  <c r="P30" i="339" a="1"/>
  <c r="P30" i="339" s="1"/>
  <c r="C30" i="339" s="1" a="1"/>
  <c r="C30" i="339" s="1"/>
  <c r="P26" i="339" a="1"/>
  <c r="P26" i="339" s="1"/>
  <c r="C26" i="339" s="1" a="1"/>
  <c r="C26" i="339" s="1"/>
  <c r="P25" i="339" a="1"/>
  <c r="P25" i="339" s="1"/>
  <c r="C25" i="339" s="1" a="1"/>
  <c r="C25" i="339" s="1"/>
  <c r="P24" i="339" a="1"/>
  <c r="P24" i="339" s="1"/>
  <c r="C24" i="339" s="1" a="1"/>
  <c r="C24" i="339" s="1"/>
  <c r="P23" i="339" a="1"/>
  <c r="P23" i="339" s="1"/>
  <c r="C23" i="339" s="1" a="1"/>
  <c r="C23" i="339" s="1"/>
  <c r="Z7" i="339"/>
  <c r="O7" i="339"/>
  <c r="M7" i="339" a="1"/>
  <c r="M7" i="339" s="1"/>
  <c r="P27" i="339" a="1"/>
  <c r="P27" i="339" s="1"/>
  <c r="C27" i="339" s="1" a="1"/>
  <c r="C27" i="339" s="1"/>
  <c r="P19" i="339" a="1"/>
  <c r="P19" i="339" s="1"/>
  <c r="C19" i="339" s="1" a="1"/>
  <c r="C19" i="339" s="1"/>
  <c r="P15" i="339" a="1"/>
  <c r="P15" i="339" s="1"/>
  <c r="C15" i="339" s="1" a="1"/>
  <c r="C15" i="339" s="1"/>
  <c r="P11" i="339" a="1"/>
  <c r="P11" i="339" s="1"/>
  <c r="C11" i="339" s="1" a="1"/>
  <c r="C11" i="339" s="1"/>
  <c r="P8" i="339" a="1"/>
  <c r="P8" i="339" s="1"/>
  <c r="C8" i="339" s="1" a="1"/>
  <c r="C8" i="339" s="1"/>
  <c r="S36" i="339" a="1"/>
  <c r="S36" i="339" s="1"/>
  <c r="S35" i="339" a="1"/>
  <c r="S35" i="339" s="1"/>
  <c r="S34" i="339" a="1"/>
  <c r="S34" i="339" s="1"/>
  <c r="S33" i="339" a="1"/>
  <c r="S33" i="339" s="1"/>
  <c r="S32" i="339" a="1"/>
  <c r="S32" i="339" s="1"/>
  <c r="S31" i="339" a="1"/>
  <c r="S31" i="339" s="1"/>
  <c r="S29" i="339" a="1"/>
  <c r="S29" i="339" s="1"/>
  <c r="S28" i="339" a="1"/>
  <c r="S28" i="339" s="1"/>
  <c r="S27" i="339" a="1"/>
  <c r="S27" i="339" s="1"/>
  <c r="S21" i="339" a="1"/>
  <c r="S21" i="339" s="1"/>
  <c r="S20" i="339" a="1"/>
  <c r="S20" i="339" s="1"/>
  <c r="S30" i="339" a="1"/>
  <c r="S30" i="339" s="1"/>
  <c r="S26" i="339" a="1"/>
  <c r="S26" i="339" s="1"/>
  <c r="S25" i="339" a="1"/>
  <c r="S25" i="339" s="1"/>
  <c r="S22" i="339" a="1"/>
  <c r="S22" i="339" s="1"/>
  <c r="S18" i="339" a="1"/>
  <c r="S18" i="339" s="1"/>
  <c r="S14" i="339" a="1"/>
  <c r="S14" i="339" s="1"/>
  <c r="S10" i="339" a="1"/>
  <c r="S10" i="339" s="1"/>
  <c r="S23" i="339" a="1"/>
  <c r="S23" i="339" s="1"/>
  <c r="S19" i="339" a="1"/>
  <c r="S19" i="339" s="1"/>
  <c r="S15" i="339" a="1"/>
  <c r="S15" i="339" s="1"/>
  <c r="S16" i="339" a="1"/>
  <c r="S16" i="339" s="1"/>
  <c r="S12" i="339" a="1"/>
  <c r="S12" i="339" s="1"/>
  <c r="S8" i="339" a="1"/>
  <c r="S8" i="339" s="1"/>
  <c r="J7" i="339"/>
  <c r="J8" i="339"/>
  <c r="N8" i="339" a="1"/>
  <c r="N8" i="339" s="1"/>
  <c r="J9" i="339"/>
  <c r="N9" i="339" a="1"/>
  <c r="N9" i="339" s="1"/>
  <c r="S9" i="339" a="1"/>
  <c r="S9" i="339" s="1"/>
  <c r="Z10" i="339"/>
  <c r="O10" i="339"/>
  <c r="M10" i="339" a="1"/>
  <c r="M10" i="339" s="1"/>
  <c r="L10" i="339" a="1"/>
  <c r="L10" i="339" s="1"/>
  <c r="J10" i="339"/>
  <c r="P14" i="339" a="1"/>
  <c r="P14" i="339" s="1"/>
  <c r="C14" i="339" s="1" a="1"/>
  <c r="C14" i="339" s="1"/>
  <c r="D14" i="339" s="1" a="1"/>
  <c r="D14" i="339" s="1"/>
  <c r="S17" i="339" a="1"/>
  <c r="S17" i="339" s="1"/>
  <c r="P18" i="339" a="1"/>
  <c r="P18" i="339" s="1"/>
  <c r="C18" i="339" s="1" a="1"/>
  <c r="C18" i="339" s="1"/>
  <c r="Z11" i="339"/>
  <c r="O11" i="339"/>
  <c r="M11" i="339" a="1"/>
  <c r="M11" i="339" s="1"/>
  <c r="I13" i="339"/>
  <c r="Z15" i="339"/>
  <c r="O15" i="339"/>
  <c r="M15" i="339" a="1"/>
  <c r="M15" i="339" s="1"/>
  <c r="I17" i="339"/>
  <c r="Z19" i="339"/>
  <c r="O19" i="339"/>
  <c r="M19" i="339" a="1"/>
  <c r="M19" i="339" s="1"/>
  <c r="O22" i="339"/>
  <c r="M22" i="339" a="1"/>
  <c r="M22" i="339" s="1"/>
  <c r="P22" i="339" a="1"/>
  <c r="P22" i="339" s="1"/>
  <c r="C22" i="339" s="1" a="1"/>
  <c r="C22" i="339" s="1"/>
  <c r="I22" i="339"/>
  <c r="Z22" i="339"/>
  <c r="Z14" i="339"/>
  <c r="O14" i="339"/>
  <c r="M14" i="339" a="1"/>
  <c r="M14" i="339" s="1"/>
  <c r="Z18" i="339"/>
  <c r="O18" i="339"/>
  <c r="M18" i="339" a="1"/>
  <c r="M18" i="339" s="1"/>
  <c r="P20" i="339" a="1"/>
  <c r="P20" i="339" s="1"/>
  <c r="C20" i="339" s="1" a="1"/>
  <c r="C20" i="339" s="1"/>
  <c r="Z20" i="339"/>
  <c r="O20" i="339"/>
  <c r="M20" i="339" a="1"/>
  <c r="M20" i="339" s="1"/>
  <c r="Z13" i="339"/>
  <c r="O13" i="339"/>
  <c r="M13" i="339" a="1"/>
  <c r="M13" i="339" s="1"/>
  <c r="Z17" i="339"/>
  <c r="O17" i="339"/>
  <c r="M17" i="339" a="1"/>
  <c r="M17" i="339" s="1"/>
  <c r="I20" i="339"/>
  <c r="N20" i="339" a="1"/>
  <c r="N20" i="339" s="1"/>
  <c r="Z21" i="339"/>
  <c r="O21" i="339"/>
  <c r="M21" i="339" a="1"/>
  <c r="M21" i="339" s="1"/>
  <c r="J11" i="335"/>
  <c r="M11" i="335" a="1"/>
  <c r="M11" i="335" s="1"/>
  <c r="Z11" i="335"/>
  <c r="M12" i="335" a="1"/>
  <c r="M12" i="335" s="1"/>
  <c r="N11" i="335" a="1"/>
  <c r="N11" i="335" s="1"/>
  <c r="I11" i="335"/>
  <c r="I20" i="335"/>
  <c r="Z20" i="335"/>
  <c r="N20" i="335" a="1"/>
  <c r="N20" i="335" s="1"/>
  <c r="J21" i="331"/>
  <c r="M21" i="331" a="1"/>
  <c r="M21" i="331" s="1"/>
  <c r="J20" i="331"/>
  <c r="M20" i="331" a="1"/>
  <c r="M20" i="331" s="1"/>
  <c r="N20" i="331" a="1"/>
  <c r="N20" i="331" s="1"/>
  <c r="I20" i="331"/>
  <c r="O20" i="331"/>
  <c r="M20" i="330" a="1"/>
  <c r="M20" i="330" s="1"/>
  <c r="J20" i="330"/>
  <c r="Z20" i="330"/>
  <c r="J19" i="329"/>
  <c r="I20" i="329"/>
  <c r="Z20" i="329"/>
  <c r="M20" i="329" a="1"/>
  <c r="M20" i="329" s="1"/>
  <c r="N20" i="329" a="1"/>
  <c r="N20" i="329" s="1"/>
  <c r="N19" i="329" a="1"/>
  <c r="N19" i="329" s="1"/>
  <c r="O19" i="329"/>
  <c r="I19" i="329"/>
  <c r="M19" i="328" a="1"/>
  <c r="M19" i="328" s="1"/>
  <c r="N19" i="328" a="1"/>
  <c r="N19" i="328" s="1"/>
  <c r="M20" i="328" a="1"/>
  <c r="M20" i="328" s="1"/>
  <c r="Z20" i="328"/>
  <c r="J20" i="328"/>
  <c r="N20" i="328" a="1"/>
  <c r="N20" i="328" s="1"/>
  <c r="I20" i="328"/>
  <c r="I19" i="328"/>
  <c r="Z19" i="328"/>
  <c r="J19" i="328"/>
  <c r="I19" i="327"/>
  <c r="J19" i="327"/>
  <c r="O18" i="321" a="1"/>
  <c r="O18" i="321" s="1"/>
  <c r="M17" i="321" a="1"/>
  <c r="M17" i="321" s="1"/>
  <c r="M25" i="320" a="1"/>
  <c r="M25" i="320" s="1"/>
  <c r="I15" i="320"/>
  <c r="J15" i="320" s="1"/>
  <c r="M15" i="320" a="1"/>
  <c r="M15" i="320" s="1"/>
  <c r="O15" i="320"/>
  <c r="O21" i="317"/>
  <c r="Z21" i="317"/>
  <c r="I20" i="317"/>
  <c r="M20" i="317" a="1"/>
  <c r="M20" i="317" s="1"/>
  <c r="N20" i="317" a="1"/>
  <c r="N20" i="317" s="1"/>
  <c r="O20" i="317"/>
  <c r="O19" i="317"/>
  <c r="M19" i="317" a="1"/>
  <c r="M19" i="317" s="1"/>
  <c r="N26" i="335" a="1"/>
  <c r="N26" i="335" s="1"/>
  <c r="I26" i="335"/>
  <c r="O26" i="335"/>
  <c r="M26" i="335" a="1"/>
  <c r="M26" i="335" s="1"/>
  <c r="M27" i="331" a="1"/>
  <c r="M27" i="331" s="1"/>
  <c r="N27" i="331" a="1"/>
  <c r="N27" i="331" s="1"/>
  <c r="J27" i="331"/>
  <c r="I8" i="335"/>
  <c r="N8" i="335" a="1"/>
  <c r="N8" i="335" s="1"/>
  <c r="M10" i="335" a="1"/>
  <c r="M10" i="335" s="1"/>
  <c r="P17" i="335" a="1"/>
  <c r="P17" i="335" s="1"/>
  <c r="C17" i="335" s="1" a="1"/>
  <c r="C17" i="335" s="1"/>
  <c r="D17" i="335" s="1" a="1"/>
  <c r="D17" i="335" s="1"/>
  <c r="J8" i="335"/>
  <c r="J9" i="335"/>
  <c r="O9" i="335"/>
  <c r="I10" i="335"/>
  <c r="M9" i="335" a="1"/>
  <c r="M9" i="335" s="1"/>
  <c r="I7" i="335"/>
  <c r="J7" i="335"/>
  <c r="N7" i="335" a="1"/>
  <c r="N7" i="335" s="1"/>
  <c r="S7" i="335" a="1"/>
  <c r="S7" i="335" s="1"/>
  <c r="P8" i="335" a="1"/>
  <c r="P8" i="335" s="1"/>
  <c r="C8" i="335" s="1" a="1"/>
  <c r="C8" i="335" s="1"/>
  <c r="D8" i="335" s="1" a="1"/>
  <c r="D8" i="335" s="1"/>
  <c r="P9" i="335" a="1"/>
  <c r="P9" i="335" s="1"/>
  <c r="C9" i="335" s="1" a="1"/>
  <c r="C9" i="335" s="1"/>
  <c r="D9" i="335" s="1" a="1"/>
  <c r="D9" i="335" s="1"/>
  <c r="L7" i="335" a="1"/>
  <c r="L7" i="335" s="1"/>
  <c r="O7" i="335"/>
  <c r="Z7" i="335"/>
  <c r="S8" i="335" a="1"/>
  <c r="S8" i="335" s="1"/>
  <c r="S9" i="335" a="1"/>
  <c r="S9" i="335" s="1"/>
  <c r="S10" i="335" a="1"/>
  <c r="S10" i="335" s="1"/>
  <c r="S11" i="335" a="1"/>
  <c r="S11" i="335" s="1"/>
  <c r="S12" i="335" a="1"/>
  <c r="S12" i="335" s="1"/>
  <c r="P10" i="335" a="1"/>
  <c r="P10" i="335" s="1"/>
  <c r="C10" i="335" s="1" a="1"/>
  <c r="C10" i="335" s="1"/>
  <c r="D10" i="335" s="1" a="1"/>
  <c r="D10" i="335" s="1"/>
  <c r="P11" i="335" a="1"/>
  <c r="P11" i="335" s="1"/>
  <c r="C11" i="335" s="1" a="1"/>
  <c r="C11" i="335" s="1"/>
  <c r="D11" i="335" s="1" a="1"/>
  <c r="D11" i="335" s="1"/>
  <c r="P12" i="335" a="1"/>
  <c r="P12" i="335" s="1"/>
  <c r="C12" i="335" s="1" a="1"/>
  <c r="C12" i="335" s="1"/>
  <c r="D12" i="335" s="1" a="1"/>
  <c r="D12" i="335" s="1"/>
  <c r="M7" i="335" a="1"/>
  <c r="M7" i="335" s="1"/>
  <c r="P7" i="335" a="1"/>
  <c r="P7" i="335" s="1"/>
  <c r="C7" i="335" s="1" a="1"/>
  <c r="C7" i="335" s="1"/>
  <c r="D7" i="335" s="1" a="1"/>
  <c r="D7" i="335" s="1"/>
  <c r="W7" i="335" s="1" a="1"/>
  <c r="W7" i="335" s="1"/>
  <c r="P13" i="335" a="1"/>
  <c r="P13" i="335" s="1"/>
  <c r="C13" i="335" s="1" a="1"/>
  <c r="C13" i="335" s="1"/>
  <c r="D13" i="335" s="1" a="1"/>
  <c r="D13" i="335" s="1"/>
  <c r="Z14" i="335"/>
  <c r="O14" i="335"/>
  <c r="M14" i="335" a="1"/>
  <c r="M14" i="335" s="1"/>
  <c r="N16" i="335" a="1"/>
  <c r="N16" i="335" s="1"/>
  <c r="I16" i="335"/>
  <c r="Z16" i="335"/>
  <c r="O16" i="335"/>
  <c r="M16" i="335" a="1"/>
  <c r="M16" i="335" s="1"/>
  <c r="N18" i="335" a="1"/>
  <c r="N18" i="335" s="1"/>
  <c r="I18" i="335"/>
  <c r="Z18" i="335"/>
  <c r="O18" i="335"/>
  <c r="M18" i="335" a="1"/>
  <c r="M18" i="335" s="1"/>
  <c r="N19" i="335" a="1"/>
  <c r="N19" i="335" s="1"/>
  <c r="I19" i="335"/>
  <c r="P19" i="335" a="1"/>
  <c r="P19" i="335" s="1"/>
  <c r="C19" i="335" s="1" a="1"/>
  <c r="C19" i="335" s="1"/>
  <c r="Z19" i="335"/>
  <c r="O19" i="335"/>
  <c r="M19" i="335" a="1"/>
  <c r="M19" i="335" s="1"/>
  <c r="N14" i="335" a="1"/>
  <c r="N14" i="335" s="1"/>
  <c r="S14" i="335" a="1"/>
  <c r="S14" i="335" s="1"/>
  <c r="P15" i="335" a="1"/>
  <c r="P15" i="335" s="1"/>
  <c r="C15" i="335" s="1" a="1"/>
  <c r="C15" i="335" s="1"/>
  <c r="D15" i="335" s="1" a="1"/>
  <c r="D15" i="335" s="1"/>
  <c r="W15" i="335" s="1" a="1"/>
  <c r="W15" i="335" s="1"/>
  <c r="S16" i="335" a="1"/>
  <c r="S16" i="335" s="1"/>
  <c r="S18" i="335" a="1"/>
  <c r="S18" i="335" s="1"/>
  <c r="J19" i="335"/>
  <c r="P22" i="335" a="1"/>
  <c r="P22" i="335" s="1"/>
  <c r="C22" i="335" s="1" a="1"/>
  <c r="C22" i="335" s="1"/>
  <c r="M22" i="335" a="1"/>
  <c r="M22" i="335" s="1"/>
  <c r="J22" i="335"/>
  <c r="O22" i="335"/>
  <c r="I22" i="335"/>
  <c r="Z22" i="335"/>
  <c r="L22" i="335" a="1"/>
  <c r="L22" i="335" s="1"/>
  <c r="S36" i="335" a="1"/>
  <c r="S36" i="335" s="1"/>
  <c r="S35" i="335" a="1"/>
  <c r="S35" i="335" s="1"/>
  <c r="S34" i="335" a="1"/>
  <c r="S34" i="335" s="1"/>
  <c r="S33" i="335" a="1"/>
  <c r="S33" i="335" s="1"/>
  <c r="S32" i="335" a="1"/>
  <c r="S32" i="335" s="1"/>
  <c r="S31" i="335" a="1"/>
  <c r="S31" i="335" s="1"/>
  <c r="S29" i="335" a="1"/>
  <c r="S29" i="335" s="1"/>
  <c r="S27" i="335" a="1"/>
  <c r="S27" i="335" s="1"/>
  <c r="S25" i="335" a="1"/>
  <c r="S25" i="335" s="1"/>
  <c r="S23" i="335" a="1"/>
  <c r="S23" i="335" s="1"/>
  <c r="S22" i="335" a="1"/>
  <c r="S22" i="335" s="1"/>
  <c r="S21" i="335" a="1"/>
  <c r="S21" i="335" s="1"/>
  <c r="S20" i="335" a="1"/>
  <c r="S20" i="335" s="1"/>
  <c r="S26" i="335" a="1"/>
  <c r="S26" i="335" s="1"/>
  <c r="S19" i="335" a="1"/>
  <c r="S19" i="335" s="1"/>
  <c r="S30" i="335" a="1"/>
  <c r="S30" i="335" s="1"/>
  <c r="S24" i="335" a="1"/>
  <c r="S24" i="335" s="1"/>
  <c r="P36" i="335" a="1"/>
  <c r="P36" i="335" s="1"/>
  <c r="C36" i="335" s="1" a="1"/>
  <c r="C36" i="335" s="1"/>
  <c r="P35" i="335" a="1"/>
  <c r="P35" i="335" s="1"/>
  <c r="C35" i="335" s="1" a="1"/>
  <c r="C35" i="335" s="1"/>
  <c r="P34" i="335" a="1"/>
  <c r="P34" i="335" s="1"/>
  <c r="C34" i="335" s="1" a="1"/>
  <c r="C34" i="335" s="1"/>
  <c r="P33" i="335" a="1"/>
  <c r="P33" i="335" s="1"/>
  <c r="C33" i="335" s="1" a="1"/>
  <c r="C33" i="335" s="1"/>
  <c r="P32" i="335" a="1"/>
  <c r="P32" i="335" s="1"/>
  <c r="C32" i="335" s="1" a="1"/>
  <c r="C32" i="335" s="1"/>
  <c r="P31" i="335" a="1"/>
  <c r="P31" i="335" s="1"/>
  <c r="C31" i="335" s="1" a="1"/>
  <c r="C31" i="335" s="1"/>
  <c r="P29" i="335" a="1"/>
  <c r="P29" i="335" s="1"/>
  <c r="C29" i="335" s="1" a="1"/>
  <c r="C29" i="335" s="1"/>
  <c r="P27" i="335" a="1"/>
  <c r="P27" i="335" s="1"/>
  <c r="C27" i="335" s="1" a="1"/>
  <c r="C27" i="335" s="1"/>
  <c r="P25" i="335" a="1"/>
  <c r="P25" i="335" s="1"/>
  <c r="C25" i="335" s="1" a="1"/>
  <c r="C25" i="335" s="1"/>
  <c r="P23" i="335" a="1"/>
  <c r="P23" i="335" s="1"/>
  <c r="C23" i="335" s="1" a="1"/>
  <c r="C23" i="335" s="1"/>
  <c r="P30" i="335" a="1"/>
  <c r="P30" i="335" s="1"/>
  <c r="C30" i="335" s="1" a="1"/>
  <c r="C30" i="335" s="1"/>
  <c r="P28" i="335" a="1"/>
  <c r="P28" i="335" s="1"/>
  <c r="C28" i="335" s="1" a="1"/>
  <c r="C28" i="335" s="1"/>
  <c r="P24" i="335" a="1"/>
  <c r="P24" i="335" s="1"/>
  <c r="C24" i="335" s="1" a="1"/>
  <c r="C24" i="335" s="1"/>
  <c r="P26" i="335" a="1"/>
  <c r="P26" i="335" s="1"/>
  <c r="C26" i="335" s="1" a="1"/>
  <c r="C26" i="335" s="1"/>
  <c r="Z13" i="335"/>
  <c r="O13" i="335"/>
  <c r="M13" i="335" a="1"/>
  <c r="M13" i="335" s="1"/>
  <c r="N15" i="335" a="1"/>
  <c r="N15" i="335" s="1"/>
  <c r="I15" i="335"/>
  <c r="Z15" i="335"/>
  <c r="O15" i="335"/>
  <c r="M15" i="335" a="1"/>
  <c r="M15" i="335" s="1"/>
  <c r="J16" i="335"/>
  <c r="N17" i="335" a="1"/>
  <c r="N17" i="335" s="1"/>
  <c r="I17" i="335"/>
  <c r="Z17" i="335"/>
  <c r="O17" i="335"/>
  <c r="M17" i="335" a="1"/>
  <c r="M17" i="335" s="1"/>
  <c r="J18" i="335"/>
  <c r="S13" i="335" a="1"/>
  <c r="S13" i="335" s="1"/>
  <c r="I14" i="335"/>
  <c r="P14" i="335" a="1"/>
  <c r="P14" i="335" s="1"/>
  <c r="C14" i="335" s="1" a="1"/>
  <c r="C14" i="335" s="1"/>
  <c r="S15" i="335" a="1"/>
  <c r="S15" i="335" s="1"/>
  <c r="P16" i="335" a="1"/>
  <c r="P16" i="335" s="1"/>
  <c r="C16" i="335" s="1" a="1"/>
  <c r="C16" i="335" s="1"/>
  <c r="S17" i="335" a="1"/>
  <c r="S17" i="335" s="1"/>
  <c r="P18" i="335" a="1"/>
  <c r="P18" i="335" s="1"/>
  <c r="C18" i="335" s="1" a="1"/>
  <c r="C18" i="335" s="1"/>
  <c r="J20" i="335"/>
  <c r="M20" i="335" a="1"/>
  <c r="M20" i="335" s="1"/>
  <c r="P21" i="335" a="1"/>
  <c r="P21" i="335" s="1"/>
  <c r="C21" i="335" s="1" a="1"/>
  <c r="C21" i="335" s="1"/>
  <c r="P20" i="335" a="1"/>
  <c r="P20" i="335" s="1"/>
  <c r="C20" i="335" s="1" a="1"/>
  <c r="C20" i="335" s="1"/>
  <c r="D20" i="335" s="1" a="1"/>
  <c r="D20" i="335" s="1"/>
  <c r="M36" i="335" a="1"/>
  <c r="M36" i="335" s="1"/>
  <c r="O36" i="335"/>
  <c r="M13" i="331" a="1"/>
  <c r="M13" i="331" s="1"/>
  <c r="O13" i="331"/>
  <c r="J13" i="331"/>
  <c r="Z13" i="331"/>
  <c r="I13" i="331"/>
  <c r="I14" i="331"/>
  <c r="N14" i="331" a="1"/>
  <c r="N14" i="331" s="1"/>
  <c r="Z15" i="331"/>
  <c r="M17" i="331" a="1"/>
  <c r="M17" i="331" s="1"/>
  <c r="M14" i="331" a="1"/>
  <c r="M14" i="331" s="1"/>
  <c r="J16" i="331"/>
  <c r="Z16" i="331"/>
  <c r="J14" i="331"/>
  <c r="M16" i="331" a="1"/>
  <c r="M16" i="331" s="1"/>
  <c r="P17" i="331" a="1"/>
  <c r="P17" i="331" s="1"/>
  <c r="C17" i="331" s="1" a="1"/>
  <c r="C17" i="331" s="1"/>
  <c r="P10" i="331" a="1"/>
  <c r="P10" i="331" s="1"/>
  <c r="C10" i="331" s="1" a="1"/>
  <c r="C10" i="331" s="1"/>
  <c r="D10" i="331" s="1" a="1"/>
  <c r="D10" i="331" s="1"/>
  <c r="M7" i="331" a="1"/>
  <c r="M7" i="331" s="1"/>
  <c r="S7" i="331" a="1"/>
  <c r="S7" i="331" s="1"/>
  <c r="P12" i="331" a="1"/>
  <c r="P12" i="331" s="1"/>
  <c r="C12" i="331" s="1" a="1"/>
  <c r="C12" i="331" s="1"/>
  <c r="D12" i="331" s="1" a="1"/>
  <c r="D12" i="331" s="1"/>
  <c r="N7" i="331" a="1"/>
  <c r="N7" i="331" s="1"/>
  <c r="P9" i="331" a="1"/>
  <c r="P9" i="331" s="1"/>
  <c r="C9" i="331" s="1" a="1"/>
  <c r="C9" i="331" s="1"/>
  <c r="D9" i="331" s="1" a="1"/>
  <c r="D9" i="331" s="1"/>
  <c r="P11" i="331" a="1"/>
  <c r="P11" i="331" s="1"/>
  <c r="C11" i="331" s="1" a="1"/>
  <c r="C11" i="331" s="1"/>
  <c r="D11" i="331" s="1" a="1"/>
  <c r="D11" i="331" s="1"/>
  <c r="I7" i="331"/>
  <c r="P7" i="331" a="1"/>
  <c r="P7" i="331" s="1"/>
  <c r="C7" i="331" s="1" a="1"/>
  <c r="C7" i="331" s="1"/>
  <c r="D7" i="331" s="1" a="1"/>
  <c r="D7" i="331" s="1"/>
  <c r="Y7" i="331" s="1" a="1"/>
  <c r="Y7" i="331" s="1"/>
  <c r="I8" i="331"/>
  <c r="I10" i="331"/>
  <c r="I11" i="331"/>
  <c r="L7" i="331" a="1"/>
  <c r="L7" i="331" s="1"/>
  <c r="O7" i="331"/>
  <c r="Z7" i="331"/>
  <c r="J8" i="331"/>
  <c r="N8" i="331" a="1"/>
  <c r="N8" i="331" s="1"/>
  <c r="S8" i="331" a="1"/>
  <c r="S8" i="331" s="1"/>
  <c r="J9" i="331"/>
  <c r="N9" i="331" a="1"/>
  <c r="N9" i="331" s="1"/>
  <c r="S9" i="331" a="1"/>
  <c r="S9" i="331" s="1"/>
  <c r="J10" i="331"/>
  <c r="N10" i="331" a="1"/>
  <c r="N10" i="331" s="1"/>
  <c r="S10" i="331" a="1"/>
  <c r="S10" i="331" s="1"/>
  <c r="J11" i="331"/>
  <c r="N11" i="331" a="1"/>
  <c r="N11" i="331" s="1"/>
  <c r="S11" i="331" a="1"/>
  <c r="S11" i="331" s="1"/>
  <c r="J12" i="331"/>
  <c r="N12" i="331" a="1"/>
  <c r="N12" i="331" s="1"/>
  <c r="S12" i="331" a="1"/>
  <c r="S12" i="331" s="1"/>
  <c r="S13" i="331" a="1"/>
  <c r="S13" i="331" s="1"/>
  <c r="S14" i="331" a="1"/>
  <c r="S14" i="331" s="1"/>
  <c r="S15" i="331" a="1"/>
  <c r="S15" i="331" s="1"/>
  <c r="S17" i="331" a="1"/>
  <c r="S17" i="331" s="1"/>
  <c r="S24" i="331" a="1"/>
  <c r="S24" i="331" s="1"/>
  <c r="S26" i="331" a="1"/>
  <c r="S26" i="331" s="1"/>
  <c r="S28" i="331" a="1"/>
  <c r="S28" i="331" s="1"/>
  <c r="I9" i="331"/>
  <c r="L8" i="331" a="1"/>
  <c r="L8" i="331" s="1"/>
  <c r="O8" i="331"/>
  <c r="Z8" i="331"/>
  <c r="L9" i="331" a="1"/>
  <c r="L9" i="331" s="1"/>
  <c r="O9" i="331"/>
  <c r="Z9" i="331"/>
  <c r="L10" i="331" a="1"/>
  <c r="L10" i="331" s="1"/>
  <c r="O10" i="331"/>
  <c r="Z10" i="331"/>
  <c r="O11" i="331"/>
  <c r="Z11" i="331"/>
  <c r="O12" i="331"/>
  <c r="Z12" i="331"/>
  <c r="I12" i="331"/>
  <c r="P16" i="331" a="1"/>
  <c r="P16" i="331" s="1"/>
  <c r="C16" i="331" s="1" a="1"/>
  <c r="C16" i="331" s="1"/>
  <c r="D16" i="331" s="1" a="1"/>
  <c r="D16" i="331" s="1"/>
  <c r="X16" i="331" s="1" a="1"/>
  <c r="X16" i="331" s="1"/>
  <c r="M8" i="331" a="1"/>
  <c r="M8" i="331" s="1"/>
  <c r="M9" i="331" a="1"/>
  <c r="M9" i="331" s="1"/>
  <c r="M10" i="331" a="1"/>
  <c r="M10" i="331" s="1"/>
  <c r="M11" i="331" a="1"/>
  <c r="M11" i="331" s="1"/>
  <c r="M12" i="331" a="1"/>
  <c r="M12" i="331" s="1"/>
  <c r="P13" i="331" a="1"/>
  <c r="P13" i="331" s="1"/>
  <c r="C13" i="331" s="1" a="1"/>
  <c r="C13" i="331" s="1"/>
  <c r="D13" i="331" s="1" a="1"/>
  <c r="D13" i="331" s="1"/>
  <c r="P14" i="331" a="1"/>
  <c r="P14" i="331" s="1"/>
  <c r="C14" i="331" s="1" a="1"/>
  <c r="C14" i="331" s="1"/>
  <c r="D14" i="331" s="1" a="1"/>
  <c r="D14" i="331" s="1"/>
  <c r="K14" i="331" s="1" a="1"/>
  <c r="K14" i="331" s="1"/>
  <c r="L14" i="331" s="1" a="1"/>
  <c r="L14" i="331" s="1"/>
  <c r="N17" i="331" a="1"/>
  <c r="N17" i="331" s="1"/>
  <c r="I17" i="331"/>
  <c r="N18" i="331" a="1"/>
  <c r="N18" i="331" s="1"/>
  <c r="I18" i="331"/>
  <c r="S36" i="331" a="1"/>
  <c r="S36" i="331" s="1"/>
  <c r="S35" i="331" a="1"/>
  <c r="S35" i="331" s="1"/>
  <c r="S34" i="331" a="1"/>
  <c r="S34" i="331" s="1"/>
  <c r="S33" i="331" a="1"/>
  <c r="S33" i="331" s="1"/>
  <c r="S32" i="331" a="1"/>
  <c r="S32" i="331" s="1"/>
  <c r="S31" i="331" a="1"/>
  <c r="S31" i="331" s="1"/>
  <c r="S30" i="331" a="1"/>
  <c r="S30" i="331" s="1"/>
  <c r="S29" i="331" a="1"/>
  <c r="S29" i="331" s="1"/>
  <c r="S27" i="331" a="1"/>
  <c r="S27" i="331" s="1"/>
  <c r="S25" i="331" a="1"/>
  <c r="S25" i="331" s="1"/>
  <c r="S23" i="331" a="1"/>
  <c r="S23" i="331" s="1"/>
  <c r="S22" i="331" a="1"/>
  <c r="S22" i="331" s="1"/>
  <c r="S21" i="331" a="1"/>
  <c r="S21" i="331" s="1"/>
  <c r="S20" i="331" a="1"/>
  <c r="S20" i="331" s="1"/>
  <c r="S19" i="331" a="1"/>
  <c r="S19" i="331" s="1"/>
  <c r="P36" i="331" a="1"/>
  <c r="P36" i="331" s="1"/>
  <c r="C36" i="331" s="1" a="1"/>
  <c r="C36" i="331" s="1"/>
  <c r="P35" i="331" a="1"/>
  <c r="P35" i="331" s="1"/>
  <c r="C35" i="331" s="1" a="1"/>
  <c r="C35" i="331" s="1"/>
  <c r="P34" i="331" a="1"/>
  <c r="P34" i="331" s="1"/>
  <c r="C34" i="331" s="1" a="1"/>
  <c r="C34" i="331" s="1"/>
  <c r="P33" i="331" a="1"/>
  <c r="P33" i="331" s="1"/>
  <c r="C33" i="331" s="1" a="1"/>
  <c r="C33" i="331" s="1"/>
  <c r="P32" i="331" a="1"/>
  <c r="P32" i="331" s="1"/>
  <c r="C32" i="331" s="1" a="1"/>
  <c r="C32" i="331" s="1"/>
  <c r="P31" i="331" a="1"/>
  <c r="P31" i="331" s="1"/>
  <c r="C31" i="331" s="1" a="1"/>
  <c r="C31" i="331" s="1"/>
  <c r="P30" i="331" a="1"/>
  <c r="P30" i="331" s="1"/>
  <c r="C30" i="331" s="1" a="1"/>
  <c r="C30" i="331" s="1"/>
  <c r="P29" i="331" a="1"/>
  <c r="P29" i="331" s="1"/>
  <c r="C29" i="331" s="1" a="1"/>
  <c r="C29" i="331" s="1"/>
  <c r="P27" i="331" a="1"/>
  <c r="P27" i="331" s="1"/>
  <c r="C27" i="331" s="1" a="1"/>
  <c r="C27" i="331" s="1"/>
  <c r="P25" i="331" a="1"/>
  <c r="P25" i="331" s="1"/>
  <c r="C25" i="331" s="1" a="1"/>
  <c r="C25" i="331" s="1"/>
  <c r="P23" i="331" a="1"/>
  <c r="P23" i="331" s="1"/>
  <c r="C23" i="331" s="1" a="1"/>
  <c r="C23" i="331" s="1"/>
  <c r="P28" i="331" a="1"/>
  <c r="P28" i="331" s="1"/>
  <c r="C28" i="331" s="1" a="1"/>
  <c r="C28" i="331" s="1"/>
  <c r="Z14" i="331"/>
  <c r="J15" i="331"/>
  <c r="M15" i="331" a="1"/>
  <c r="M15" i="331" s="1"/>
  <c r="P15" i="331" a="1"/>
  <c r="P15" i="331" s="1"/>
  <c r="C15" i="331" s="1" a="1"/>
  <c r="C15" i="331" s="1"/>
  <c r="D15" i="331" s="1" a="1"/>
  <c r="D15" i="331" s="1"/>
  <c r="W15" i="331" s="1" a="1"/>
  <c r="W15" i="331" s="1"/>
  <c r="N16" i="331" a="1"/>
  <c r="N16" i="331" s="1"/>
  <c r="I16" i="331"/>
  <c r="O18" i="331"/>
  <c r="S18" i="331" a="1"/>
  <c r="S18" i="331" s="1"/>
  <c r="Z18" i="331"/>
  <c r="O22" i="331"/>
  <c r="P24" i="331" a="1"/>
  <c r="P24" i="331" s="1"/>
  <c r="C24" i="331" s="1" a="1"/>
  <c r="C24" i="331" s="1"/>
  <c r="P26" i="331" a="1"/>
  <c r="P26" i="331" s="1"/>
  <c r="C26" i="331" s="1" a="1"/>
  <c r="C26" i="331" s="1"/>
  <c r="N15" i="331" a="1"/>
  <c r="N15" i="331" s="1"/>
  <c r="I15" i="331"/>
  <c r="O17" i="331"/>
  <c r="Z17" i="331"/>
  <c r="J18" i="331"/>
  <c r="M18" i="331" a="1"/>
  <c r="M18" i="331" s="1"/>
  <c r="P18" i="331" a="1"/>
  <c r="P18" i="331" s="1"/>
  <c r="C18" i="331" s="1" a="1"/>
  <c r="C18" i="331" s="1"/>
  <c r="P20" i="331" a="1"/>
  <c r="P20" i="331" s="1"/>
  <c r="C20" i="331" s="1" a="1"/>
  <c r="C20" i="331" s="1"/>
  <c r="P21" i="331" a="1"/>
  <c r="P21" i="331" s="1"/>
  <c r="C21" i="331" s="1" a="1"/>
  <c r="C21" i="331" s="1"/>
  <c r="Z21" i="331"/>
  <c r="O21" i="331"/>
  <c r="I21" i="331"/>
  <c r="P22" i="331" a="1"/>
  <c r="P22" i="331" s="1"/>
  <c r="C22" i="331" s="1" a="1"/>
  <c r="C22" i="331" s="1"/>
  <c r="D22" i="331" s="1" a="1"/>
  <c r="D22" i="331" s="1"/>
  <c r="M22" i="331" a="1"/>
  <c r="M22" i="331" s="1"/>
  <c r="J22" i="331"/>
  <c r="P19" i="331" a="1"/>
  <c r="P19" i="331" s="1"/>
  <c r="C19" i="331" s="1" a="1"/>
  <c r="C19" i="331" s="1"/>
  <c r="M36" i="331" a="1"/>
  <c r="M36" i="331" s="1"/>
  <c r="O36" i="331"/>
  <c r="M16" i="330" a="1"/>
  <c r="M16" i="330" s="1"/>
  <c r="O16" i="330"/>
  <c r="J17" i="330"/>
  <c r="Z17" i="330"/>
  <c r="M17" i="330" a="1"/>
  <c r="M17" i="330" s="1"/>
  <c r="J16" i="330"/>
  <c r="S24" i="330" a="1"/>
  <c r="S24" i="330" s="1"/>
  <c r="J8" i="330"/>
  <c r="J9" i="330"/>
  <c r="J10" i="330"/>
  <c r="J11" i="330"/>
  <c r="S21" i="330" a="1"/>
  <c r="S21" i="330" s="1"/>
  <c r="M8" i="330" a="1"/>
  <c r="M8" i="330" s="1"/>
  <c r="M9" i="330" a="1"/>
  <c r="M9" i="330" s="1"/>
  <c r="M10" i="330" a="1"/>
  <c r="M10" i="330" s="1"/>
  <c r="M11" i="330" a="1"/>
  <c r="M11" i="330" s="1"/>
  <c r="P9" i="330" a="1"/>
  <c r="P9" i="330" s="1"/>
  <c r="C9" i="330" s="1" a="1"/>
  <c r="C9" i="330" s="1"/>
  <c r="D9" i="330" s="1" a="1"/>
  <c r="D9" i="330" s="1"/>
  <c r="X9" i="330" s="1" a="1"/>
  <c r="X9" i="330" s="1"/>
  <c r="M7" i="330" a="1"/>
  <c r="M7" i="330" s="1"/>
  <c r="S7" i="330" a="1"/>
  <c r="S7" i="330" s="1"/>
  <c r="P8" i="330" a="1"/>
  <c r="P8" i="330" s="1"/>
  <c r="C8" i="330" s="1" a="1"/>
  <c r="C8" i="330" s="1"/>
  <c r="D8" i="330" s="1" a="1"/>
  <c r="D8" i="330" s="1"/>
  <c r="P12" i="330" a="1"/>
  <c r="P12" i="330" s="1"/>
  <c r="C12" i="330" s="1" a="1"/>
  <c r="C12" i="330" s="1"/>
  <c r="D12" i="330" s="1" a="1"/>
  <c r="D12" i="330" s="1"/>
  <c r="O7" i="330"/>
  <c r="Z7" i="330"/>
  <c r="S8" i="330" a="1"/>
  <c r="S8" i="330" s="1"/>
  <c r="S9" i="330" a="1"/>
  <c r="S9" i="330" s="1"/>
  <c r="S10" i="330" a="1"/>
  <c r="S10" i="330" s="1"/>
  <c r="S11" i="330" a="1"/>
  <c r="S11" i="330" s="1"/>
  <c r="S12" i="330" a="1"/>
  <c r="S12" i="330" s="1"/>
  <c r="S13" i="330" a="1"/>
  <c r="S13" i="330" s="1"/>
  <c r="S17" i="330" a="1"/>
  <c r="S17" i="330" s="1"/>
  <c r="S31" i="330" a="1"/>
  <c r="S31" i="330" s="1"/>
  <c r="J7" i="330"/>
  <c r="P10" i="330" a="1"/>
  <c r="P10" i="330" s="1"/>
  <c r="C10" i="330" s="1" a="1"/>
  <c r="C10" i="330" s="1"/>
  <c r="D10" i="330" s="1" a="1"/>
  <c r="D10" i="330" s="1"/>
  <c r="X10" i="330" s="1" a="1"/>
  <c r="X10" i="330" s="1"/>
  <c r="P11" i="330" a="1"/>
  <c r="P11" i="330" s="1"/>
  <c r="C11" i="330" s="1" a="1"/>
  <c r="C11" i="330" s="1"/>
  <c r="D11" i="330" s="1" a="1"/>
  <c r="D11" i="330" s="1"/>
  <c r="P13" i="330" a="1"/>
  <c r="P13" i="330" s="1"/>
  <c r="C13" i="330" s="1" a="1"/>
  <c r="C13" i="330" s="1"/>
  <c r="D13" i="330" s="1" a="1"/>
  <c r="D13" i="330" s="1"/>
  <c r="O8" i="330"/>
  <c r="O9" i="330"/>
  <c r="O10" i="330"/>
  <c r="O11" i="330"/>
  <c r="S14" i="330" a="1"/>
  <c r="S14" i="330" s="1"/>
  <c r="S16" i="330" a="1"/>
  <c r="S16" i="330" s="1"/>
  <c r="Z29" i="330"/>
  <c r="O29" i="330"/>
  <c r="M29" i="330" a="1"/>
  <c r="M29" i="330" s="1"/>
  <c r="P29" i="330" a="1"/>
  <c r="P29" i="330" s="1"/>
  <c r="C29" i="330" s="1" a="1"/>
  <c r="C29" i="330" s="1"/>
  <c r="I29" i="330"/>
  <c r="J29" i="330"/>
  <c r="N29" i="330" a="1"/>
  <c r="N29" i="330" s="1"/>
  <c r="N15" i="330" a="1"/>
  <c r="N15" i="330" s="1"/>
  <c r="I15" i="330"/>
  <c r="P15" i="330" a="1"/>
  <c r="P15" i="330" s="1"/>
  <c r="C15" i="330" s="1" a="1"/>
  <c r="C15" i="330" s="1"/>
  <c r="Z15" i="330"/>
  <c r="P16" i="330" a="1"/>
  <c r="P16" i="330" s="1"/>
  <c r="C16" i="330" s="1" a="1"/>
  <c r="C16" i="330" s="1"/>
  <c r="D16" i="330" s="1" a="1"/>
  <c r="D16" i="330" s="1"/>
  <c r="X16" i="330" s="1" a="1"/>
  <c r="X16" i="330" s="1"/>
  <c r="P23" i="330" a="1"/>
  <c r="P23" i="330" s="1"/>
  <c r="C23" i="330" s="1" a="1"/>
  <c r="C23" i="330" s="1"/>
  <c r="D23" i="330" s="1" a="1"/>
  <c r="D23" i="330" s="1"/>
  <c r="P26" i="330" a="1"/>
  <c r="P26" i="330" s="1"/>
  <c r="C26" i="330" s="1" a="1"/>
  <c r="C26" i="330" s="1"/>
  <c r="D26" i="330" s="1" a="1"/>
  <c r="D26" i="330" s="1"/>
  <c r="X26" i="330" s="1" a="1"/>
  <c r="X26" i="330" s="1"/>
  <c r="P34" i="330" a="1"/>
  <c r="P34" i="330" s="1"/>
  <c r="C34" i="330" s="1" a="1"/>
  <c r="C34" i="330" s="1"/>
  <c r="Z34" i="330"/>
  <c r="O34" i="330"/>
  <c r="M34" i="330" a="1"/>
  <c r="M34" i="330" s="1"/>
  <c r="J34" i="330"/>
  <c r="N34" i="330" a="1"/>
  <c r="N34" i="330" s="1"/>
  <c r="I34" i="330"/>
  <c r="C7" i="330" a="1"/>
  <c r="C7" i="330" s="1"/>
  <c r="D7" i="330" s="1" a="1"/>
  <c r="D7" i="330" s="1"/>
  <c r="X7" i="330" s="1" a="1"/>
  <c r="X7" i="330" s="1"/>
  <c r="I7" i="330"/>
  <c r="L7" i="330" a="1"/>
  <c r="L7" i="330" s="1"/>
  <c r="N7" i="330" a="1"/>
  <c r="N7" i="330" s="1"/>
  <c r="I8" i="330"/>
  <c r="L8" i="330" a="1"/>
  <c r="L8" i="330" s="1"/>
  <c r="N8" i="330" a="1"/>
  <c r="N8" i="330" s="1"/>
  <c r="I9" i="330"/>
  <c r="L9" i="330" a="1"/>
  <c r="L9" i="330" s="1"/>
  <c r="N9" i="330" a="1"/>
  <c r="N9" i="330" s="1"/>
  <c r="I10" i="330"/>
  <c r="L10" i="330" a="1"/>
  <c r="L10" i="330" s="1"/>
  <c r="N10" i="330" a="1"/>
  <c r="N10" i="330" s="1"/>
  <c r="I11" i="330"/>
  <c r="N11" i="330" a="1"/>
  <c r="N11" i="330" s="1"/>
  <c r="I12" i="330"/>
  <c r="N12" i="330" a="1"/>
  <c r="N12" i="330" s="1"/>
  <c r="I13" i="330"/>
  <c r="N13" i="330" a="1"/>
  <c r="N13" i="330" s="1"/>
  <c r="J14" i="330"/>
  <c r="M14" i="330" a="1"/>
  <c r="M14" i="330" s="1"/>
  <c r="P14" i="330" a="1"/>
  <c r="P14" i="330" s="1"/>
  <c r="C14" i="330" s="1" a="1"/>
  <c r="C14" i="330" s="1"/>
  <c r="D14" i="330" s="1" a="1"/>
  <c r="D14" i="330" s="1"/>
  <c r="Y14" i="330" s="1" a="1"/>
  <c r="Y14" i="330" s="1"/>
  <c r="J18" i="330"/>
  <c r="P18" i="330" a="1"/>
  <c r="P18" i="330" s="1"/>
  <c r="C18" i="330" s="1" a="1"/>
  <c r="C18" i="330" s="1"/>
  <c r="D18" i="330" s="1" a="1"/>
  <c r="D18" i="330" s="1"/>
  <c r="N19" i="330" a="1"/>
  <c r="N19" i="330" s="1"/>
  <c r="I19" i="330"/>
  <c r="P19" i="330" a="1"/>
  <c r="P19" i="330" s="1"/>
  <c r="C19" i="330" s="1" a="1"/>
  <c r="C19" i="330" s="1"/>
  <c r="M19" i="330" a="1"/>
  <c r="M19" i="330" s="1"/>
  <c r="J19" i="330"/>
  <c r="Z19" i="330"/>
  <c r="O19" i="330"/>
  <c r="Z30" i="330"/>
  <c r="O30" i="330"/>
  <c r="M30" i="330" a="1"/>
  <c r="M30" i="330" s="1"/>
  <c r="J30" i="330"/>
  <c r="P30" i="330" a="1"/>
  <c r="P30" i="330" s="1"/>
  <c r="C30" i="330" s="1" a="1"/>
  <c r="C30" i="330" s="1"/>
  <c r="I30" i="330"/>
  <c r="N30" i="330" a="1"/>
  <c r="N30" i="330" s="1"/>
  <c r="P32" i="330" a="1"/>
  <c r="P32" i="330" s="1"/>
  <c r="C32" i="330" s="1" a="1"/>
  <c r="C32" i="330" s="1"/>
  <c r="S36" i="330" a="1"/>
  <c r="S36" i="330" s="1"/>
  <c r="S35" i="330" a="1"/>
  <c r="S35" i="330" s="1"/>
  <c r="S34" i="330" a="1"/>
  <c r="S34" i="330" s="1"/>
  <c r="S33" i="330" a="1"/>
  <c r="S33" i="330" s="1"/>
  <c r="S32" i="330" a="1"/>
  <c r="S32" i="330" s="1"/>
  <c r="S28" i="330" a="1"/>
  <c r="S28" i="330" s="1"/>
  <c r="S29" i="330" a="1"/>
  <c r="S29" i="330" s="1"/>
  <c r="S27" i="330" a="1"/>
  <c r="S27" i="330" s="1"/>
  <c r="S26" i="330" a="1"/>
  <c r="S26" i="330" s="1"/>
  <c r="S22" i="330" a="1"/>
  <c r="S22" i="330" s="1"/>
  <c r="S18" i="330" a="1"/>
  <c r="S18" i="330" s="1"/>
  <c r="S30" i="330" a="1"/>
  <c r="S30" i="330" s="1"/>
  <c r="S25" i="330" a="1"/>
  <c r="S25" i="330" s="1"/>
  <c r="S19" i="330" a="1"/>
  <c r="S19" i="330" s="1"/>
  <c r="P31" i="330" a="1"/>
  <c r="P31" i="330" s="1"/>
  <c r="C31" i="330" s="1" a="1"/>
  <c r="C31" i="330" s="1"/>
  <c r="P28" i="330" a="1"/>
  <c r="P28" i="330" s="1"/>
  <c r="C28" i="330" s="1" a="1"/>
  <c r="C28" i="330" s="1"/>
  <c r="P25" i="330" a="1"/>
  <c r="P25" i="330" s="1"/>
  <c r="C25" i="330" s="1" a="1"/>
  <c r="C25" i="330" s="1"/>
  <c r="P24" i="330" a="1"/>
  <c r="P24" i="330" s="1"/>
  <c r="C24" i="330" s="1" a="1"/>
  <c r="C24" i="330" s="1"/>
  <c r="P20" i="330" a="1"/>
  <c r="P20" i="330" s="1"/>
  <c r="C20" i="330" s="1" a="1"/>
  <c r="C20" i="330" s="1"/>
  <c r="D20" i="330" s="1" a="1"/>
  <c r="D20" i="330" s="1"/>
  <c r="N14" i="330" a="1"/>
  <c r="N14" i="330" s="1"/>
  <c r="I14" i="330"/>
  <c r="S15" i="330" a="1"/>
  <c r="S15" i="330" s="1"/>
  <c r="P17" i="330" a="1"/>
  <c r="P17" i="330" s="1"/>
  <c r="C17" i="330" s="1" a="1"/>
  <c r="C17" i="330" s="1"/>
  <c r="D17" i="330" s="1" a="1"/>
  <c r="D17" i="330" s="1"/>
  <c r="X17" i="330" s="1" a="1"/>
  <c r="X17" i="330" s="1"/>
  <c r="N18" i="330" a="1"/>
  <c r="N18" i="330" s="1"/>
  <c r="I18" i="330"/>
  <c r="Z18" i="330"/>
  <c r="O18" i="330"/>
  <c r="P21" i="330" a="1"/>
  <c r="P21" i="330" s="1"/>
  <c r="C21" i="330" s="1" a="1"/>
  <c r="C21" i="330" s="1"/>
  <c r="D21" i="330" s="1" a="1"/>
  <c r="D21" i="330" s="1"/>
  <c r="P22" i="330" a="1"/>
  <c r="P22" i="330" s="1"/>
  <c r="C22" i="330" s="1" a="1"/>
  <c r="C22" i="330" s="1"/>
  <c r="D22" i="330" s="1" a="1"/>
  <c r="D22" i="330" s="1"/>
  <c r="X22" i="330" s="1" a="1"/>
  <c r="X22" i="330" s="1"/>
  <c r="S23" i="330" a="1"/>
  <c r="S23" i="330" s="1"/>
  <c r="P27" i="330" a="1"/>
  <c r="P27" i="330" s="1"/>
  <c r="C27" i="330" s="1" a="1"/>
  <c r="C27" i="330" s="1"/>
  <c r="D27" i="330" s="1" a="1"/>
  <c r="D27" i="330" s="1"/>
  <c r="P36" i="330" a="1"/>
  <c r="P36" i="330" s="1"/>
  <c r="C36" i="330" s="1" a="1"/>
  <c r="C36" i="330" s="1"/>
  <c r="Z36" i="330"/>
  <c r="O36" i="330"/>
  <c r="M36" i="330" a="1"/>
  <c r="M36" i="330" s="1"/>
  <c r="J36" i="330"/>
  <c r="N36" i="330" a="1"/>
  <c r="N36" i="330" s="1"/>
  <c r="I36" i="330"/>
  <c r="N17" i="330" a="1"/>
  <c r="N17" i="330" s="1"/>
  <c r="I17" i="330"/>
  <c r="N21" i="330" a="1"/>
  <c r="N21" i="330" s="1"/>
  <c r="I21" i="330"/>
  <c r="N16" i="330" a="1"/>
  <c r="N16" i="330" s="1"/>
  <c r="I16" i="330"/>
  <c r="N20" i="330" a="1"/>
  <c r="N20" i="330" s="1"/>
  <c r="I20" i="330"/>
  <c r="I22" i="330"/>
  <c r="N22" i="330" a="1"/>
  <c r="N22" i="330" s="1"/>
  <c r="I23" i="330"/>
  <c r="N23" i="330" a="1"/>
  <c r="N23" i="330" s="1"/>
  <c r="I24" i="330"/>
  <c r="N24" i="330" a="1"/>
  <c r="N24" i="330" s="1"/>
  <c r="I25" i="330"/>
  <c r="N25" i="330" a="1"/>
  <c r="N25" i="330" s="1"/>
  <c r="I26" i="330"/>
  <c r="N26" i="330" a="1"/>
  <c r="N26" i="330" s="1"/>
  <c r="I27" i="330"/>
  <c r="Z28" i="330"/>
  <c r="O28" i="330"/>
  <c r="M28" i="330" a="1"/>
  <c r="M28" i="330" s="1"/>
  <c r="Z32" i="330"/>
  <c r="O32" i="330"/>
  <c r="M32" i="330" a="1"/>
  <c r="M32" i="330" s="1"/>
  <c r="Z27" i="330"/>
  <c r="Z31" i="330"/>
  <c r="O31" i="330"/>
  <c r="M31" i="330" a="1"/>
  <c r="M31" i="330" s="1"/>
  <c r="P33" i="330" a="1"/>
  <c r="P33" i="330" s="1"/>
  <c r="C33" i="330" s="1" a="1"/>
  <c r="C33" i="330" s="1"/>
  <c r="Z33" i="330"/>
  <c r="O33" i="330"/>
  <c r="M33" i="330" a="1"/>
  <c r="M33" i="330" s="1"/>
  <c r="P35" i="330" a="1"/>
  <c r="P35" i="330" s="1"/>
  <c r="C35" i="330" s="1" a="1"/>
  <c r="C35" i="330" s="1"/>
  <c r="Z35" i="330"/>
  <c r="O35" i="330"/>
  <c r="M35" i="330" a="1"/>
  <c r="M35" i="330" s="1"/>
  <c r="I9" i="329"/>
  <c r="J16" i="329"/>
  <c r="I17" i="329"/>
  <c r="I18" i="329"/>
  <c r="N18" i="329" a="1"/>
  <c r="N18" i="329" s="1"/>
  <c r="J20" i="329"/>
  <c r="I21" i="329"/>
  <c r="N21" i="329" a="1"/>
  <c r="N21" i="329" s="1"/>
  <c r="M22" i="329" a="1"/>
  <c r="M22" i="329" s="1"/>
  <c r="M23" i="329" a="1"/>
  <c r="M23" i="329" s="1"/>
  <c r="Z23" i="329"/>
  <c r="J25" i="329"/>
  <c r="I26" i="329"/>
  <c r="Z26" i="329"/>
  <c r="J28" i="329"/>
  <c r="I29" i="329"/>
  <c r="N29" i="329" a="1"/>
  <c r="N29" i="329" s="1"/>
  <c r="M30" i="329" a="1"/>
  <c r="M30" i="329" s="1"/>
  <c r="Z30" i="329"/>
  <c r="I33" i="329"/>
  <c r="N33" i="329" a="1"/>
  <c r="N33" i="329" s="1"/>
  <c r="M34" i="329" a="1"/>
  <c r="M34" i="329" s="1"/>
  <c r="Z34" i="329"/>
  <c r="J7" i="329"/>
  <c r="L9" i="329" a="1"/>
  <c r="L9" i="329" s="1"/>
  <c r="I10" i="329"/>
  <c r="J17" i="329"/>
  <c r="J18" i="329"/>
  <c r="J21" i="329"/>
  <c r="I22" i="329"/>
  <c r="N22" i="329" a="1"/>
  <c r="N22" i="329" s="1"/>
  <c r="I23" i="329"/>
  <c r="N23" i="329" a="1"/>
  <c r="N23" i="329" s="1"/>
  <c r="J26" i="329"/>
  <c r="N26" i="329" a="1"/>
  <c r="N26" i="329" s="1"/>
  <c r="J29" i="329"/>
  <c r="I30" i="329"/>
  <c r="N30" i="329" a="1"/>
  <c r="N30" i="329" s="1"/>
  <c r="J33" i="329"/>
  <c r="I34" i="329"/>
  <c r="N34" i="329" a="1"/>
  <c r="N34" i="329" s="1"/>
  <c r="L7" i="329" a="1"/>
  <c r="L7" i="329" s="1"/>
  <c r="N9" i="329" a="1"/>
  <c r="N9" i="329" s="1"/>
  <c r="J10" i="329"/>
  <c r="J22" i="329"/>
  <c r="O22" i="329"/>
  <c r="J23" i="329"/>
  <c r="J30" i="329"/>
  <c r="N7" i="329" a="1"/>
  <c r="N7" i="329" s="1"/>
  <c r="L10" i="329" a="1"/>
  <c r="L10" i="329" s="1"/>
  <c r="I11" i="329"/>
  <c r="J12" i="329"/>
  <c r="I7" i="329"/>
  <c r="J8" i="329"/>
  <c r="J9" i="329"/>
  <c r="N10" i="329" a="1"/>
  <c r="N10" i="329" s="1"/>
  <c r="N11" i="329" a="1"/>
  <c r="N11" i="329" s="1"/>
  <c r="N12" i="329" a="1"/>
  <c r="N12" i="329" s="1"/>
  <c r="I15" i="329"/>
  <c r="P23" i="329" a="1"/>
  <c r="P23" i="329" s="1"/>
  <c r="C23" i="329" s="1" a="1"/>
  <c r="C23" i="329" s="1"/>
  <c r="D23" i="329" s="1" a="1"/>
  <c r="D23" i="329" s="1"/>
  <c r="K23" i="329" s="1" a="1"/>
  <c r="K23" i="329" s="1"/>
  <c r="L23" i="329" s="1" a="1"/>
  <c r="L23" i="329" s="1"/>
  <c r="I14" i="329"/>
  <c r="J15" i="329"/>
  <c r="M7" i="329" a="1"/>
  <c r="M7" i="329" s="1"/>
  <c r="P7" i="329" a="1"/>
  <c r="P7" i="329" s="1"/>
  <c r="C7" i="329" s="1" a="1"/>
  <c r="C7" i="329" s="1"/>
  <c r="D7" i="329" s="1" a="1"/>
  <c r="D7" i="329" s="1"/>
  <c r="Y7" i="329" s="1" a="1"/>
  <c r="Y7" i="329" s="1"/>
  <c r="L8" i="329" a="1"/>
  <c r="L8" i="329" s="1"/>
  <c r="S8" i="329" a="1"/>
  <c r="S8" i="329" s="1"/>
  <c r="J11" i="329"/>
  <c r="I12" i="329"/>
  <c r="P12" i="329" a="1"/>
  <c r="P12" i="329" s="1"/>
  <c r="N13" i="329" a="1"/>
  <c r="N13" i="329" s="1"/>
  <c r="S13" i="329" a="1"/>
  <c r="S13" i="329" s="1"/>
  <c r="J14" i="329"/>
  <c r="N15" i="329" a="1"/>
  <c r="N15" i="329" s="1"/>
  <c r="P16" i="329" a="1"/>
  <c r="P16" i="329" s="1"/>
  <c r="C16" i="329" s="1" a="1"/>
  <c r="C16" i="329" s="1"/>
  <c r="P29" i="329" a="1"/>
  <c r="P29" i="329" s="1"/>
  <c r="C29" i="329" s="1" a="1"/>
  <c r="C29" i="329" s="1"/>
  <c r="D29" i="329" s="1" a="1"/>
  <c r="D29" i="329" s="1"/>
  <c r="S7" i="329" a="1"/>
  <c r="S7" i="329" s="1"/>
  <c r="P10" i="329" a="1"/>
  <c r="P10" i="329" s="1"/>
  <c r="C10" i="329" s="1" a="1"/>
  <c r="C10" i="329" s="1"/>
  <c r="N8" i="329" a="1"/>
  <c r="N8" i="329" s="1"/>
  <c r="S9" i="329" a="1"/>
  <c r="S9" i="329" s="1"/>
  <c r="S10" i="329" a="1"/>
  <c r="S10" i="329" s="1"/>
  <c r="I13" i="329"/>
  <c r="P13" i="329" a="1"/>
  <c r="P13" i="329" s="1"/>
  <c r="C13" i="329" s="1" a="1"/>
  <c r="C13" i="329" s="1"/>
  <c r="N17" i="329" a="1"/>
  <c r="N17" i="329" s="1"/>
  <c r="S22" i="329" a="1"/>
  <c r="S22" i="329" s="1"/>
  <c r="P9" i="329" a="1"/>
  <c r="P9" i="329" s="1"/>
  <c r="P11" i="329" a="1"/>
  <c r="P11" i="329" s="1"/>
  <c r="C11" i="329" s="1" a="1"/>
  <c r="C11" i="329" s="1"/>
  <c r="I8" i="329"/>
  <c r="P8" i="329" a="1"/>
  <c r="P8" i="329" s="1"/>
  <c r="C8" i="329" s="1" a="1"/>
  <c r="C8" i="329" s="1"/>
  <c r="D8" i="329" s="1" a="1"/>
  <c r="D8" i="329" s="1"/>
  <c r="X8" i="329" s="1" a="1"/>
  <c r="X8" i="329" s="1"/>
  <c r="S11" i="329" a="1"/>
  <c r="S11" i="329" s="1"/>
  <c r="S12" i="329" a="1"/>
  <c r="S12" i="329" s="1"/>
  <c r="J13" i="329"/>
  <c r="N14" i="329" a="1"/>
  <c r="N14" i="329" s="1"/>
  <c r="S36" i="329" a="1"/>
  <c r="S36" i="329" s="1"/>
  <c r="S35" i="329" a="1"/>
  <c r="S35" i="329" s="1"/>
  <c r="S34" i="329" a="1"/>
  <c r="S34" i="329" s="1"/>
  <c r="S33" i="329" a="1"/>
  <c r="S33" i="329" s="1"/>
  <c r="S32" i="329" a="1"/>
  <c r="S32" i="329" s="1"/>
  <c r="S31" i="329" a="1"/>
  <c r="S31" i="329" s="1"/>
  <c r="S30" i="329" a="1"/>
  <c r="S30" i="329" s="1"/>
  <c r="S28" i="329" a="1"/>
  <c r="S28" i="329" s="1"/>
  <c r="S26" i="329" a="1"/>
  <c r="S26" i="329" s="1"/>
  <c r="S24" i="329" a="1"/>
  <c r="S24" i="329" s="1"/>
  <c r="P36" i="329" a="1"/>
  <c r="P36" i="329" s="1"/>
  <c r="C36" i="329" s="1" a="1"/>
  <c r="C36" i="329" s="1"/>
  <c r="P35" i="329" a="1"/>
  <c r="P35" i="329" s="1"/>
  <c r="C35" i="329" s="1" a="1"/>
  <c r="C35" i="329" s="1"/>
  <c r="P34" i="329" a="1"/>
  <c r="P34" i="329" s="1"/>
  <c r="C34" i="329" s="1" a="1"/>
  <c r="C34" i="329" s="1"/>
  <c r="P33" i="329" a="1"/>
  <c r="P33" i="329" s="1"/>
  <c r="C33" i="329" s="1" a="1"/>
  <c r="C33" i="329" s="1"/>
  <c r="P32" i="329" a="1"/>
  <c r="P32" i="329" s="1"/>
  <c r="C32" i="329" s="1" a="1"/>
  <c r="C32" i="329" s="1"/>
  <c r="P31" i="329" a="1"/>
  <c r="P31" i="329" s="1"/>
  <c r="C31" i="329" s="1" a="1"/>
  <c r="C31" i="329" s="1"/>
  <c r="P30" i="329" a="1"/>
  <c r="P30" i="329" s="1"/>
  <c r="C30" i="329" s="1" a="1"/>
  <c r="C30" i="329" s="1"/>
  <c r="P28" i="329" a="1"/>
  <c r="P28" i="329" s="1"/>
  <c r="C28" i="329" s="1" a="1"/>
  <c r="C28" i="329" s="1"/>
  <c r="P26" i="329" a="1"/>
  <c r="P26" i="329" s="1"/>
  <c r="C26" i="329" s="1" a="1"/>
  <c r="C26" i="329" s="1"/>
  <c r="P24" i="329" a="1"/>
  <c r="P24" i="329" s="1"/>
  <c r="C24" i="329" s="1" a="1"/>
  <c r="C24" i="329" s="1"/>
  <c r="P18" i="329" a="1"/>
  <c r="P18" i="329" s="1"/>
  <c r="C18" i="329" s="1" a="1"/>
  <c r="C18" i="329" s="1"/>
  <c r="S18" i="329" a="1"/>
  <c r="S18" i="329" s="1"/>
  <c r="P20" i="329" a="1"/>
  <c r="P20" i="329" s="1"/>
  <c r="C20" i="329" s="1" a="1"/>
  <c r="C20" i="329" s="1"/>
  <c r="S20" i="329" a="1"/>
  <c r="S20" i="329" s="1"/>
  <c r="P22" i="329" a="1"/>
  <c r="P22" i="329" s="1"/>
  <c r="C22" i="329" s="1" a="1"/>
  <c r="C22" i="329" s="1"/>
  <c r="S27" i="329" a="1"/>
  <c r="S27" i="329" s="1"/>
  <c r="Z7" i="329"/>
  <c r="M8" i="329" a="1"/>
  <c r="M8" i="329" s="1"/>
  <c r="O8" i="329"/>
  <c r="C9" i="329" a="1"/>
  <c r="C9" i="329" s="1"/>
  <c r="M9" i="329" a="1"/>
  <c r="M9" i="329" s="1"/>
  <c r="O9" i="329"/>
  <c r="M10" i="329" a="1"/>
  <c r="M10" i="329" s="1"/>
  <c r="O10" i="329"/>
  <c r="M11" i="329" a="1"/>
  <c r="M11" i="329" s="1"/>
  <c r="O11" i="329"/>
  <c r="C12" i="329" a="1"/>
  <c r="C12" i="329" s="1"/>
  <c r="M12" i="329" a="1"/>
  <c r="M12" i="329" s="1"/>
  <c r="O12" i="329"/>
  <c r="M13" i="329" a="1"/>
  <c r="M13" i="329" s="1"/>
  <c r="O13" i="329"/>
  <c r="M14" i="329" a="1"/>
  <c r="M14" i="329" s="1"/>
  <c r="O14" i="329"/>
  <c r="M15" i="329" a="1"/>
  <c r="M15" i="329" s="1"/>
  <c r="O15" i="329"/>
  <c r="M16" i="329" a="1"/>
  <c r="M16" i="329" s="1"/>
  <c r="O16" i="329"/>
  <c r="Z16" i="329"/>
  <c r="M17" i="329" a="1"/>
  <c r="M17" i="329" s="1"/>
  <c r="O17" i="329"/>
  <c r="P25" i="329" a="1"/>
  <c r="P25" i="329" s="1"/>
  <c r="C25" i="329" s="1" a="1"/>
  <c r="C25" i="329" s="1"/>
  <c r="S29" i="329" a="1"/>
  <c r="S29" i="329" s="1"/>
  <c r="P14" i="329" a="1"/>
  <c r="P14" i="329" s="1"/>
  <c r="C14" i="329" s="1" a="1"/>
  <c r="C14" i="329" s="1"/>
  <c r="S14" i="329" a="1"/>
  <c r="S14" i="329" s="1"/>
  <c r="P15" i="329" a="1"/>
  <c r="P15" i="329" s="1"/>
  <c r="C15" i="329" s="1" a="1"/>
  <c r="C15" i="329" s="1"/>
  <c r="S15" i="329" a="1"/>
  <c r="S15" i="329" s="1"/>
  <c r="S16" i="329" a="1"/>
  <c r="S16" i="329" s="1"/>
  <c r="P17" i="329" a="1"/>
  <c r="P17" i="329" s="1"/>
  <c r="C17" i="329" s="1" a="1"/>
  <c r="C17" i="329" s="1"/>
  <c r="S17" i="329" a="1"/>
  <c r="S17" i="329" s="1"/>
  <c r="P19" i="329" a="1"/>
  <c r="P19" i="329" s="1"/>
  <c r="C19" i="329" s="1" a="1"/>
  <c r="C19" i="329" s="1"/>
  <c r="S19" i="329" a="1"/>
  <c r="S19" i="329" s="1"/>
  <c r="P21" i="329" a="1"/>
  <c r="P21" i="329" s="1"/>
  <c r="C21" i="329" s="1" a="1"/>
  <c r="C21" i="329" s="1"/>
  <c r="S21" i="329" a="1"/>
  <c r="S21" i="329" s="1"/>
  <c r="S23" i="329" a="1"/>
  <c r="S23" i="329" s="1"/>
  <c r="P27" i="329" a="1"/>
  <c r="P27" i="329" s="1"/>
  <c r="C27" i="329" s="1" a="1"/>
  <c r="C27" i="329" s="1"/>
  <c r="M36" i="329" a="1"/>
  <c r="M36" i="329" s="1"/>
  <c r="O36" i="329"/>
  <c r="O12" i="328"/>
  <c r="J12" i="328"/>
  <c r="M12" i="328" a="1"/>
  <c r="M12" i="328" s="1"/>
  <c r="Z12" i="328"/>
  <c r="I12" i="328"/>
  <c r="I15" i="328"/>
  <c r="Z16" i="328"/>
  <c r="J15" i="328"/>
  <c r="I16" i="328"/>
  <c r="O15" i="328"/>
  <c r="M16" i="328" a="1"/>
  <c r="M16" i="328" s="1"/>
  <c r="M15" i="328" a="1"/>
  <c r="M15" i="328" s="1"/>
  <c r="Z15" i="328"/>
  <c r="N16" i="328" a="1"/>
  <c r="N16" i="328" s="1"/>
  <c r="M17" i="328" a="1"/>
  <c r="M17" i="328" s="1"/>
  <c r="P26" i="328" a="1"/>
  <c r="P26" i="328" s="1"/>
  <c r="C26" i="328" s="1" a="1"/>
  <c r="C26" i="328" s="1"/>
  <c r="D26" i="328" s="1" a="1"/>
  <c r="D26" i="328" s="1"/>
  <c r="K26" i="328" s="1" a="1"/>
  <c r="K26" i="328" s="1"/>
  <c r="L26" i="328" s="1" a="1"/>
  <c r="L26" i="328" s="1"/>
  <c r="M14" i="328" a="1"/>
  <c r="M14" i="328" s="1"/>
  <c r="Z14" i="328"/>
  <c r="J16" i="328"/>
  <c r="I17" i="328"/>
  <c r="N17" i="328" a="1"/>
  <c r="N17" i="328" s="1"/>
  <c r="I14" i="328"/>
  <c r="N14" i="328" a="1"/>
  <c r="N14" i="328" s="1"/>
  <c r="J17" i="328"/>
  <c r="J14" i="328"/>
  <c r="J9" i="328"/>
  <c r="L9" i="328" a="1"/>
  <c r="L9" i="328" s="1"/>
  <c r="I7" i="328"/>
  <c r="I9" i="328"/>
  <c r="J7" i="328"/>
  <c r="L8" i="328" a="1"/>
  <c r="L8" i="328" s="1"/>
  <c r="P22" i="328" a="1"/>
  <c r="P22" i="328" s="1"/>
  <c r="C22" i="328" s="1" a="1"/>
  <c r="C22" i="328" s="1"/>
  <c r="D22" i="328" s="1" a="1"/>
  <c r="D22" i="328" s="1"/>
  <c r="N7" i="328" a="1"/>
  <c r="N7" i="328" s="1"/>
  <c r="N8" i="328" a="1"/>
  <c r="N8" i="328" s="1"/>
  <c r="P24" i="328" a="1"/>
  <c r="P24" i="328" s="1"/>
  <c r="C24" i="328" s="1" a="1"/>
  <c r="C24" i="328" s="1"/>
  <c r="D24" i="328" s="1" a="1"/>
  <c r="D24" i="328" s="1"/>
  <c r="S36" i="328" a="1"/>
  <c r="S36" i="328" s="1"/>
  <c r="S35" i="328" a="1"/>
  <c r="S35" i="328" s="1"/>
  <c r="S34" i="328" a="1"/>
  <c r="S34" i="328" s="1"/>
  <c r="S31" i="328" a="1"/>
  <c r="S31" i="328" s="1"/>
  <c r="S27" i="328" a="1"/>
  <c r="S27" i="328" s="1"/>
  <c r="S32" i="328" a="1"/>
  <c r="S32" i="328" s="1"/>
  <c r="S28" i="328" a="1"/>
  <c r="S28" i="328" s="1"/>
  <c r="S33" i="328" a="1"/>
  <c r="S33" i="328" s="1"/>
  <c r="S29" i="328" a="1"/>
  <c r="S29" i="328" s="1"/>
  <c r="S30" i="328" a="1"/>
  <c r="S30" i="328" s="1"/>
  <c r="S21" i="328" a="1"/>
  <c r="S21" i="328" s="1"/>
  <c r="S19" i="328" a="1"/>
  <c r="S19" i="328" s="1"/>
  <c r="S17" i="328" a="1"/>
  <c r="S17" i="328" s="1"/>
  <c r="S15" i="328" a="1"/>
  <c r="S15" i="328" s="1"/>
  <c r="S13" i="328" a="1"/>
  <c r="S13" i="328" s="1"/>
  <c r="S11" i="328" a="1"/>
  <c r="S11" i="328" s="1"/>
  <c r="S9" i="328" a="1"/>
  <c r="S9" i="328" s="1"/>
  <c r="S8" i="328" a="1"/>
  <c r="S8" i="328" s="1"/>
  <c r="S7" i="328" a="1"/>
  <c r="S7" i="328" s="1"/>
  <c r="S26" i="328" a="1"/>
  <c r="S26" i="328" s="1"/>
  <c r="S24" i="328" a="1"/>
  <c r="S24" i="328" s="1"/>
  <c r="S22" i="328" a="1"/>
  <c r="S22" i="328" s="1"/>
  <c r="S20" i="328" a="1"/>
  <c r="S20" i="328" s="1"/>
  <c r="S18" i="328" a="1"/>
  <c r="S18" i="328" s="1"/>
  <c r="S16" i="328" a="1"/>
  <c r="S16" i="328" s="1"/>
  <c r="S14" i="328" a="1"/>
  <c r="S14" i="328" s="1"/>
  <c r="S12" i="328" a="1"/>
  <c r="S12" i="328" s="1"/>
  <c r="S10" i="328" a="1"/>
  <c r="S10" i="328" s="1"/>
  <c r="L7" i="328" a="1"/>
  <c r="L7" i="328" s="1"/>
  <c r="P8" i="328" a="1"/>
  <c r="P8" i="328" s="1"/>
  <c r="Z8" i="328"/>
  <c r="O8" i="328"/>
  <c r="M8" i="328" a="1"/>
  <c r="M8" i="328" s="1"/>
  <c r="C8" i="328" a="1"/>
  <c r="C8" i="328" s="1"/>
  <c r="P9" i="328" a="1"/>
  <c r="P9" i="328" s="1"/>
  <c r="P30" i="328" a="1"/>
  <c r="P30" i="328" s="1"/>
  <c r="C30" i="328" s="1" a="1"/>
  <c r="C30" i="328" s="1"/>
  <c r="P21" i="328" a="1"/>
  <c r="P21" i="328" s="1"/>
  <c r="C21" i="328" s="1" a="1"/>
  <c r="C21" i="328" s="1"/>
  <c r="P19" i="328" a="1"/>
  <c r="P19" i="328" s="1"/>
  <c r="C19" i="328" s="1" a="1"/>
  <c r="C19" i="328" s="1"/>
  <c r="P17" i="328" a="1"/>
  <c r="P17" i="328" s="1"/>
  <c r="C17" i="328" s="1" a="1"/>
  <c r="C17" i="328" s="1"/>
  <c r="P15" i="328" a="1"/>
  <c r="P15" i="328" s="1"/>
  <c r="C15" i="328" s="1" a="1"/>
  <c r="C15" i="328" s="1"/>
  <c r="P13" i="328" a="1"/>
  <c r="P13" i="328" s="1"/>
  <c r="C13" i="328" s="1" a="1"/>
  <c r="C13" i="328" s="1"/>
  <c r="P11" i="328" a="1"/>
  <c r="P11" i="328" s="1"/>
  <c r="C11" i="328" s="1" a="1"/>
  <c r="C11" i="328" s="1"/>
  <c r="P7" i="328" a="1"/>
  <c r="P7" i="328" s="1"/>
  <c r="C7" i="328" s="1" a="1"/>
  <c r="C7" i="328" s="1"/>
  <c r="D7" i="328" s="1" a="1"/>
  <c r="D7" i="328" s="1"/>
  <c r="Y7" i="328" s="1" a="1"/>
  <c r="Y7" i="328" s="1"/>
  <c r="P31" i="328" a="1"/>
  <c r="P31" i="328" s="1"/>
  <c r="C31" i="328" s="1" a="1"/>
  <c r="C31" i="328" s="1"/>
  <c r="P27" i="328" a="1"/>
  <c r="P27" i="328" s="1"/>
  <c r="C27" i="328" s="1" a="1"/>
  <c r="C27" i="328" s="1"/>
  <c r="P25" i="328" a="1"/>
  <c r="P25" i="328" s="1"/>
  <c r="C25" i="328" s="1" a="1"/>
  <c r="C25" i="328" s="1"/>
  <c r="P23" i="328" a="1"/>
  <c r="P23" i="328" s="1"/>
  <c r="C23" i="328" s="1" a="1"/>
  <c r="C23" i="328" s="1"/>
  <c r="Z7" i="328"/>
  <c r="O7" i="328"/>
  <c r="M7" i="328" a="1"/>
  <c r="M7" i="328" s="1"/>
  <c r="P20" i="328" a="1"/>
  <c r="P20" i="328" s="1"/>
  <c r="C20" i="328" s="1" a="1"/>
  <c r="C20" i="328" s="1"/>
  <c r="P18" i="328" a="1"/>
  <c r="P18" i="328" s="1"/>
  <c r="C18" i="328" s="1" a="1"/>
  <c r="C18" i="328" s="1"/>
  <c r="P16" i="328" a="1"/>
  <c r="P16" i="328" s="1"/>
  <c r="C16" i="328" s="1" a="1"/>
  <c r="C16" i="328" s="1"/>
  <c r="P14" i="328" a="1"/>
  <c r="P14" i="328" s="1"/>
  <c r="C14" i="328" s="1" a="1"/>
  <c r="C14" i="328" s="1"/>
  <c r="P12" i="328" a="1"/>
  <c r="P12" i="328" s="1"/>
  <c r="C12" i="328" s="1" a="1"/>
  <c r="C12" i="328" s="1"/>
  <c r="P10" i="328" a="1"/>
  <c r="P10" i="328" s="1"/>
  <c r="C10" i="328" s="1" a="1"/>
  <c r="C10" i="328" s="1"/>
  <c r="S23" i="328" a="1"/>
  <c r="S23" i="328" s="1"/>
  <c r="Z29" i="328"/>
  <c r="O29" i="328"/>
  <c r="M29" i="328" a="1"/>
  <c r="M29" i="328" s="1"/>
  <c r="J29" i="328"/>
  <c r="P29" i="328" a="1"/>
  <c r="P29" i="328" s="1"/>
  <c r="C29" i="328" s="1" a="1"/>
  <c r="C29" i="328" s="1"/>
  <c r="D29" i="328" s="1" a="1"/>
  <c r="D29" i="328" s="1"/>
  <c r="Y29" i="328" s="1" a="1"/>
  <c r="Y29" i="328" s="1"/>
  <c r="I29" i="328"/>
  <c r="Z33" i="328"/>
  <c r="O33" i="328"/>
  <c r="M33" i="328" a="1"/>
  <c r="M33" i="328" s="1"/>
  <c r="J33" i="328"/>
  <c r="P33" i="328" a="1"/>
  <c r="P33" i="328" s="1"/>
  <c r="C33" i="328" s="1" a="1"/>
  <c r="C33" i="328" s="1"/>
  <c r="D33" i="328" s="1" a="1"/>
  <c r="D33" i="328" s="1"/>
  <c r="Y33" i="328" s="1" a="1"/>
  <c r="Y33" i="328" s="1"/>
  <c r="I33" i="328"/>
  <c r="C9" i="328" a="1"/>
  <c r="C9" i="328" s="1"/>
  <c r="M9" i="328" a="1"/>
  <c r="M9" i="328" s="1"/>
  <c r="O9" i="328"/>
  <c r="Z9" i="328"/>
  <c r="Z28" i="328"/>
  <c r="O28" i="328"/>
  <c r="M28" i="328" a="1"/>
  <c r="M28" i="328" s="1"/>
  <c r="Z32" i="328"/>
  <c r="O32" i="328"/>
  <c r="M32" i="328" a="1"/>
  <c r="M32" i="328" s="1"/>
  <c r="P34" i="328" a="1"/>
  <c r="P34" i="328" s="1"/>
  <c r="C34" i="328" s="1" a="1"/>
  <c r="C34" i="328" s="1"/>
  <c r="Z34" i="328"/>
  <c r="O34" i="328"/>
  <c r="M34" i="328" a="1"/>
  <c r="M34" i="328" s="1"/>
  <c r="P36" i="328" a="1"/>
  <c r="P36" i="328" s="1"/>
  <c r="C36" i="328" s="1" a="1"/>
  <c r="C36" i="328" s="1"/>
  <c r="Z36" i="328"/>
  <c r="O36" i="328"/>
  <c r="M36" i="328" a="1"/>
  <c r="M36" i="328" s="1"/>
  <c r="Z27" i="328"/>
  <c r="Z31" i="328"/>
  <c r="O31" i="328"/>
  <c r="M31" i="328" a="1"/>
  <c r="M31" i="328" s="1"/>
  <c r="I34" i="328"/>
  <c r="N34" i="328" a="1"/>
  <c r="N34" i="328" s="1"/>
  <c r="I36" i="328"/>
  <c r="N36" i="328" a="1"/>
  <c r="N36" i="328" s="1"/>
  <c r="I28" i="328"/>
  <c r="P28" i="328" a="1"/>
  <c r="P28" i="328" s="1"/>
  <c r="C28" i="328" s="1" a="1"/>
  <c r="C28" i="328" s="1"/>
  <c r="Z30" i="328"/>
  <c r="O30" i="328"/>
  <c r="M30" i="328" a="1"/>
  <c r="M30" i="328" s="1"/>
  <c r="I32" i="328"/>
  <c r="P32" i="328" a="1"/>
  <c r="P32" i="328" s="1"/>
  <c r="C32" i="328" s="1" a="1"/>
  <c r="C32" i="328" s="1"/>
  <c r="J34" i="328"/>
  <c r="P35" i="328" a="1"/>
  <c r="P35" i="328" s="1"/>
  <c r="C35" i="328" s="1" a="1"/>
  <c r="C35" i="328" s="1"/>
  <c r="D35" i="328" s="1" a="1"/>
  <c r="D35" i="328" s="1"/>
  <c r="Z35" i="328"/>
  <c r="O35" i="328"/>
  <c r="M35" i="328" a="1"/>
  <c r="M35" i="328" s="1"/>
  <c r="J36" i="328"/>
  <c r="I24" i="327"/>
  <c r="Z24" i="327"/>
  <c r="M36" i="327" a="1"/>
  <c r="M36" i="327" s="1"/>
  <c r="J24" i="327"/>
  <c r="N24" i="327" a="1"/>
  <c r="N24" i="327" s="1"/>
  <c r="M25" i="327" a="1"/>
  <c r="M25" i="327" s="1"/>
  <c r="Z25" i="327"/>
  <c r="J31" i="327"/>
  <c r="Z31" i="327"/>
  <c r="J35" i="327"/>
  <c r="Z35" i="327"/>
  <c r="M24" i="327" a="1"/>
  <c r="M24" i="327" s="1"/>
  <c r="I11" i="327"/>
  <c r="I12" i="327"/>
  <c r="I15" i="327"/>
  <c r="M23" i="327" a="1"/>
  <c r="M23" i="327" s="1"/>
  <c r="I25" i="327"/>
  <c r="I8" i="327"/>
  <c r="I9" i="327"/>
  <c r="I10" i="327"/>
  <c r="I17" i="327"/>
  <c r="J7" i="327"/>
  <c r="P8" i="327" a="1"/>
  <c r="P8" i="327" s="1"/>
  <c r="C8" i="327" s="1" a="1"/>
  <c r="C8" i="327" s="1"/>
  <c r="P11" i="327" a="1"/>
  <c r="P11" i="327" s="1"/>
  <c r="P25" i="327" a="1"/>
  <c r="P25" i="327" s="1"/>
  <c r="C25" i="327" s="1" a="1"/>
  <c r="C25" i="327" s="1"/>
  <c r="D25" i="327" s="1" a="1"/>
  <c r="D25" i="327" s="1"/>
  <c r="K25" i="327" s="1" a="1"/>
  <c r="K25" i="327" s="1"/>
  <c r="L25" i="327" s="1" a="1"/>
  <c r="L25" i="327" s="1"/>
  <c r="L7" i="327" a="1"/>
  <c r="L7" i="327" s="1"/>
  <c r="S7" i="327" a="1"/>
  <c r="S7" i="327" s="1"/>
  <c r="S13" i="327" a="1"/>
  <c r="S13" i="327" s="1"/>
  <c r="N7" i="327" a="1"/>
  <c r="N7" i="327" s="1"/>
  <c r="L8" i="327" a="1"/>
  <c r="L8" i="327" s="1"/>
  <c r="S8" i="327" a="1"/>
  <c r="S8" i="327" s="1"/>
  <c r="L9" i="327" a="1"/>
  <c r="L9" i="327" s="1"/>
  <c r="S9" i="327" a="1"/>
  <c r="S9" i="327" s="1"/>
  <c r="L10" i="327" a="1"/>
  <c r="L10" i="327" s="1"/>
  <c r="S10" i="327" a="1"/>
  <c r="S10" i="327" s="1"/>
  <c r="S11" i="327" a="1"/>
  <c r="S11" i="327" s="1"/>
  <c r="P9" i="327" a="1"/>
  <c r="P9" i="327" s="1"/>
  <c r="C9" i="327" s="1" a="1"/>
  <c r="C9" i="327" s="1"/>
  <c r="P10" i="327" a="1"/>
  <c r="P10" i="327" s="1"/>
  <c r="P12" i="327" a="1"/>
  <c r="P12" i="327" s="1"/>
  <c r="C12" i="327" s="1" a="1"/>
  <c r="C12" i="327" s="1"/>
  <c r="I7" i="327"/>
  <c r="N8" i="327" a="1"/>
  <c r="N8" i="327" s="1"/>
  <c r="N9" i="327" a="1"/>
  <c r="N9" i="327" s="1"/>
  <c r="N10" i="327" a="1"/>
  <c r="N10" i="327" s="1"/>
  <c r="N11" i="327" a="1"/>
  <c r="N11" i="327" s="1"/>
  <c r="N12" i="327" a="1"/>
  <c r="N12" i="327" s="1"/>
  <c r="I13" i="327"/>
  <c r="P14" i="327" a="1"/>
  <c r="P14" i="327" s="1"/>
  <c r="C14" i="327" s="1" a="1"/>
  <c r="C14" i="327" s="1"/>
  <c r="Z14" i="327"/>
  <c r="O14" i="327"/>
  <c r="M14" i="327" a="1"/>
  <c r="M14" i="327" s="1"/>
  <c r="P16" i="327" a="1"/>
  <c r="P16" i="327" s="1"/>
  <c r="C16" i="327" s="1" a="1"/>
  <c r="C16" i="327" s="1"/>
  <c r="Z16" i="327"/>
  <c r="O16" i="327"/>
  <c r="M16" i="327" a="1"/>
  <c r="M16" i="327" s="1"/>
  <c r="P18" i="327" a="1"/>
  <c r="P18" i="327" s="1"/>
  <c r="C18" i="327" s="1" a="1"/>
  <c r="C18" i="327" s="1"/>
  <c r="Z18" i="327"/>
  <c r="O18" i="327"/>
  <c r="M18" i="327" a="1"/>
  <c r="M18" i="327" s="1"/>
  <c r="Z20" i="327"/>
  <c r="P20" i="327" a="1"/>
  <c r="P20" i="327" s="1"/>
  <c r="C20" i="327" s="1" a="1"/>
  <c r="C20" i="327" s="1"/>
  <c r="O20" i="327"/>
  <c r="M20" i="327" a="1"/>
  <c r="M20" i="327" s="1"/>
  <c r="Z13" i="327"/>
  <c r="O13" i="327"/>
  <c r="M13" i="327" a="1"/>
  <c r="M13" i="327" s="1"/>
  <c r="S33" i="327" a="1"/>
  <c r="S33" i="327" s="1"/>
  <c r="S29" i="327" a="1"/>
  <c r="S29" i="327" s="1"/>
  <c r="S31" i="327" a="1"/>
  <c r="S31" i="327" s="1"/>
  <c r="S30" i="327" a="1"/>
  <c r="S30" i="327" s="1"/>
  <c r="S26" i="327" a="1"/>
  <c r="S26" i="327" s="1"/>
  <c r="S24" i="327" a="1"/>
  <c r="S24" i="327" s="1"/>
  <c r="S22" i="327" a="1"/>
  <c r="S22" i="327" s="1"/>
  <c r="S21" i="327" a="1"/>
  <c r="S21" i="327" s="1"/>
  <c r="S35" i="327" a="1"/>
  <c r="S35" i="327" s="1"/>
  <c r="S34" i="327" a="1"/>
  <c r="S34" i="327" s="1"/>
  <c r="S28" i="327" a="1"/>
  <c r="S28" i="327" s="1"/>
  <c r="S36" i="327" a="1"/>
  <c r="S36" i="327" s="1"/>
  <c r="S27" i="327" a="1"/>
  <c r="S27" i="327" s="1"/>
  <c r="S25" i="327" a="1"/>
  <c r="S25" i="327" s="1"/>
  <c r="S20" i="327" a="1"/>
  <c r="S20" i="327" s="1"/>
  <c r="S19" i="327" a="1"/>
  <c r="S19" i="327" s="1"/>
  <c r="S18" i="327" a="1"/>
  <c r="S18" i="327" s="1"/>
  <c r="S17" i="327" a="1"/>
  <c r="S17" i="327" s="1"/>
  <c r="S16" i="327" a="1"/>
  <c r="S16" i="327" s="1"/>
  <c r="S15" i="327" a="1"/>
  <c r="S15" i="327" s="1"/>
  <c r="S14" i="327" a="1"/>
  <c r="S14" i="327" s="1"/>
  <c r="S32" i="327" a="1"/>
  <c r="S32" i="327" s="1"/>
  <c r="S23" i="327" a="1"/>
  <c r="S23" i="327" s="1"/>
  <c r="P35" i="327" a="1"/>
  <c r="P35" i="327" s="1"/>
  <c r="C35" i="327" s="1" a="1"/>
  <c r="C35" i="327" s="1"/>
  <c r="D35" i="327" s="1" a="1"/>
  <c r="D35" i="327" s="1"/>
  <c r="X35" i="327" s="1" a="1"/>
  <c r="X35" i="327" s="1"/>
  <c r="P36" i="327" a="1"/>
  <c r="P36" i="327" s="1"/>
  <c r="C36" i="327" s="1" a="1"/>
  <c r="C36" i="327" s="1"/>
  <c r="D36" i="327" s="1" a="1"/>
  <c r="D36" i="327" s="1"/>
  <c r="X36" i="327" s="1" a="1"/>
  <c r="X36" i="327" s="1"/>
  <c r="P26" i="327" a="1"/>
  <c r="P26" i="327" s="1"/>
  <c r="C26" i="327" s="1" a="1"/>
  <c r="C26" i="327" s="1"/>
  <c r="P24" i="327" a="1"/>
  <c r="P24" i="327" s="1"/>
  <c r="C24" i="327" s="1" a="1"/>
  <c r="C24" i="327" s="1"/>
  <c r="P23" i="327" a="1"/>
  <c r="P23" i="327" s="1"/>
  <c r="C23" i="327" s="1" a="1"/>
  <c r="C23" i="327" s="1"/>
  <c r="P31" i="327" a="1"/>
  <c r="P31" i="327" s="1"/>
  <c r="C31" i="327" s="1" a="1"/>
  <c r="C31" i="327" s="1"/>
  <c r="D31" i="327" s="1" a="1"/>
  <c r="D31" i="327" s="1"/>
  <c r="X31" i="327" s="1" a="1"/>
  <c r="X31" i="327" s="1"/>
  <c r="P27" i="327" a="1"/>
  <c r="P27" i="327" s="1"/>
  <c r="C27" i="327" s="1" a="1"/>
  <c r="C27" i="327" s="1"/>
  <c r="J13" i="327"/>
  <c r="P13" i="327" a="1"/>
  <c r="P13" i="327" s="1"/>
  <c r="C13" i="327" s="1" a="1"/>
  <c r="C13" i="327" s="1"/>
  <c r="I14" i="327"/>
  <c r="N14" i="327" a="1"/>
  <c r="N14" i="327" s="1"/>
  <c r="I16" i="327"/>
  <c r="N16" i="327" a="1"/>
  <c r="N16" i="327" s="1"/>
  <c r="I18" i="327"/>
  <c r="N18" i="327" a="1"/>
  <c r="N18" i="327" s="1"/>
  <c r="I20" i="327"/>
  <c r="N20" i="327" a="1"/>
  <c r="N20" i="327" s="1"/>
  <c r="P21" i="327" a="1"/>
  <c r="P21" i="327" s="1"/>
  <c r="C21" i="327" s="1" a="1"/>
  <c r="C21" i="327" s="1"/>
  <c r="Z21" i="327"/>
  <c r="O21" i="327"/>
  <c r="M21" i="327" a="1"/>
  <c r="M21" i="327" s="1"/>
  <c r="J21" i="327"/>
  <c r="N21" i="327" a="1"/>
  <c r="N21" i="327" s="1"/>
  <c r="I21" i="327"/>
  <c r="N13" i="327" a="1"/>
  <c r="N13" i="327" s="1"/>
  <c r="D7" i="327" a="1"/>
  <c r="D7" i="327" s="1"/>
  <c r="X7" i="327" s="1" a="1"/>
  <c r="X7" i="327" s="1"/>
  <c r="M7" i="327" a="1"/>
  <c r="M7" i="327" s="1"/>
  <c r="O7" i="327"/>
  <c r="Z7" i="327"/>
  <c r="M8" i="327" a="1"/>
  <c r="M8" i="327" s="1"/>
  <c r="O8" i="327"/>
  <c r="M9" i="327" a="1"/>
  <c r="M9" i="327" s="1"/>
  <c r="O9" i="327"/>
  <c r="C10" i="327" a="1"/>
  <c r="C10" i="327" s="1"/>
  <c r="M10" i="327" a="1"/>
  <c r="M10" i="327" s="1"/>
  <c r="O10" i="327"/>
  <c r="C11" i="327" a="1"/>
  <c r="C11" i="327" s="1"/>
  <c r="M11" i="327" a="1"/>
  <c r="M11" i="327" s="1"/>
  <c r="O11" i="327"/>
  <c r="M12" i="327" a="1"/>
  <c r="M12" i="327" s="1"/>
  <c r="O12" i="327"/>
  <c r="J14" i="327"/>
  <c r="P15" i="327" a="1"/>
  <c r="P15" i="327" s="1"/>
  <c r="C15" i="327" s="1" a="1"/>
  <c r="C15" i="327" s="1"/>
  <c r="Z15" i="327"/>
  <c r="O15" i="327"/>
  <c r="M15" i="327" a="1"/>
  <c r="M15" i="327" s="1"/>
  <c r="J16" i="327"/>
  <c r="P17" i="327" a="1"/>
  <c r="P17" i="327" s="1"/>
  <c r="C17" i="327" s="1" a="1"/>
  <c r="C17" i="327" s="1"/>
  <c r="Z17" i="327"/>
  <c r="O17" i="327"/>
  <c r="M17" i="327" a="1"/>
  <c r="M17" i="327" s="1"/>
  <c r="J18" i="327"/>
  <c r="P19" i="327" a="1"/>
  <c r="P19" i="327" s="1"/>
  <c r="C19" i="327" s="1" a="1"/>
  <c r="C19" i="327" s="1"/>
  <c r="Z19" i="327"/>
  <c r="O19" i="327"/>
  <c r="M19" i="327" a="1"/>
  <c r="M19" i="327" s="1"/>
  <c r="J20" i="327"/>
  <c r="N28" i="327" a="1"/>
  <c r="N28" i="327" s="1"/>
  <c r="I28" i="327"/>
  <c r="Z28" i="327"/>
  <c r="P28" i="327" a="1"/>
  <c r="P28" i="327" s="1"/>
  <c r="C28" i="327" s="1" a="1"/>
  <c r="C28" i="327" s="1"/>
  <c r="D28" i="327" s="1" a="1"/>
  <c r="D28" i="327" s="1"/>
  <c r="X28" i="327" s="1" a="1"/>
  <c r="X28" i="327" s="1"/>
  <c r="O28" i="327"/>
  <c r="J28" i="327"/>
  <c r="N30" i="327" a="1"/>
  <c r="N30" i="327" s="1"/>
  <c r="I30" i="327"/>
  <c r="P30" i="327" a="1"/>
  <c r="P30" i="327" s="1"/>
  <c r="C30" i="327" s="1" a="1"/>
  <c r="C30" i="327" s="1"/>
  <c r="M30" i="327" a="1"/>
  <c r="M30" i="327" s="1"/>
  <c r="J30" i="327"/>
  <c r="O30" i="327"/>
  <c r="P22" i="327" a="1"/>
  <c r="P22" i="327" s="1"/>
  <c r="Z22" i="327"/>
  <c r="O22" i="327"/>
  <c r="M22" i="327" a="1"/>
  <c r="M22" i="327" s="1"/>
  <c r="C22" i="327" a="1"/>
  <c r="C22" i="327" s="1"/>
  <c r="N29" i="327" a="1"/>
  <c r="N29" i="327" s="1"/>
  <c r="I29" i="327"/>
  <c r="Z29" i="327"/>
  <c r="O29" i="327"/>
  <c r="P29" i="327" a="1"/>
  <c r="P29" i="327" s="1"/>
  <c r="C29" i="327" s="1" a="1"/>
  <c r="C29" i="327" s="1"/>
  <c r="J29" i="327"/>
  <c r="Z30" i="327"/>
  <c r="P33" i="327" a="1"/>
  <c r="P33" i="327" s="1"/>
  <c r="C33" i="327" s="1" a="1"/>
  <c r="C33" i="327" s="1"/>
  <c r="D33" i="327" s="1" a="1"/>
  <c r="D33" i="327" s="1"/>
  <c r="X33" i="327" s="1" a="1"/>
  <c r="X33" i="327" s="1"/>
  <c r="O32" i="327"/>
  <c r="P32" i="327" a="1"/>
  <c r="P32" i="327" s="1"/>
  <c r="C32" i="327" s="1" a="1"/>
  <c r="C32" i="327" s="1"/>
  <c r="N32" i="327" a="1"/>
  <c r="N32" i="327" s="1"/>
  <c r="I32" i="327"/>
  <c r="N33" i="327" a="1"/>
  <c r="N33" i="327" s="1"/>
  <c r="I33" i="327"/>
  <c r="Z33" i="327"/>
  <c r="O33" i="327"/>
  <c r="N34" i="327" a="1"/>
  <c r="N34" i="327" s="1"/>
  <c r="I34" i="327"/>
  <c r="P34" i="327" a="1"/>
  <c r="P34" i="327" s="1"/>
  <c r="C34" i="327" s="1" a="1"/>
  <c r="C34" i="327" s="1"/>
  <c r="D34" i="327" s="1" a="1"/>
  <c r="D34" i="327" s="1"/>
  <c r="X34" i="327" s="1" a="1"/>
  <c r="X34" i="327" s="1"/>
  <c r="M34" i="327" a="1"/>
  <c r="M34" i="327" s="1"/>
  <c r="J34" i="327"/>
  <c r="Z34" i="327"/>
  <c r="N36" i="327" a="1"/>
  <c r="N36" i="327" s="1"/>
  <c r="I36" i="327"/>
  <c r="N31" i="327" a="1"/>
  <c r="N31" i="327" s="1"/>
  <c r="I31" i="327"/>
  <c r="N35" i="327" a="1"/>
  <c r="N35" i="327" s="1"/>
  <c r="I35" i="327"/>
  <c r="M14" i="321" a="1"/>
  <c r="M14" i="321" s="1"/>
  <c r="S7" i="321" a="1"/>
  <c r="S7" i="321" s="1"/>
  <c r="I7" i="321"/>
  <c r="J7" i="321" s="1"/>
  <c r="P8" i="321" a="1"/>
  <c r="P8" i="321" s="1"/>
  <c r="C8" i="321" s="1" a="1"/>
  <c r="C8" i="321" s="1"/>
  <c r="D8" i="321" s="1" a="1"/>
  <c r="D8" i="321" s="1"/>
  <c r="X8" i="321" s="1" a="1"/>
  <c r="X8" i="321" s="1"/>
  <c r="O9" i="321" a="1"/>
  <c r="O9" i="321" s="1"/>
  <c r="N8" i="321" a="1"/>
  <c r="N8" i="321" s="1"/>
  <c r="P22" i="321" a="1"/>
  <c r="P22" i="321" s="1"/>
  <c r="S8" i="321" a="1"/>
  <c r="S8" i="321" s="1"/>
  <c r="L8" i="321" a="1"/>
  <c r="L8" i="321" s="1"/>
  <c r="O8" i="321" a="1"/>
  <c r="O8" i="321" s="1"/>
  <c r="I12" i="321"/>
  <c r="N12" i="321" a="1"/>
  <c r="N12" i="321" s="1"/>
  <c r="Z12" i="321"/>
  <c r="M8" i="321" a="1"/>
  <c r="M8" i="321" s="1"/>
  <c r="Z8" i="321"/>
  <c r="P34" i="321" a="1"/>
  <c r="P34" i="321" s="1"/>
  <c r="O12" i="321" a="1"/>
  <c r="O12" i="321" s="1"/>
  <c r="S30" i="321" a="1"/>
  <c r="S30" i="321" s="1"/>
  <c r="L7" i="321" a="1"/>
  <c r="L7" i="321" s="1"/>
  <c r="N7" i="321" a="1"/>
  <c r="N7" i="321" s="1"/>
  <c r="P7" i="321" a="1"/>
  <c r="P7" i="321" s="1"/>
  <c r="Z7" i="321"/>
  <c r="Z9" i="321"/>
  <c r="P10" i="321" a="1"/>
  <c r="P10" i="321" s="1"/>
  <c r="C10" i="321" s="1" a="1"/>
  <c r="C10" i="321" s="1"/>
  <c r="D10" i="321" s="1" a="1"/>
  <c r="D10" i="321" s="1"/>
  <c r="N10" i="321" a="1"/>
  <c r="N10" i="321" s="1"/>
  <c r="L10" i="321" a="1"/>
  <c r="L10" i="321" s="1"/>
  <c r="I10" i="321"/>
  <c r="J10" i="321" s="1"/>
  <c r="Z10" i="321"/>
  <c r="S11" i="321" a="1"/>
  <c r="S11" i="321" s="1"/>
  <c r="S12" i="321" a="1"/>
  <c r="S12" i="321" s="1"/>
  <c r="J25" i="321"/>
  <c r="P25" i="321" a="1"/>
  <c r="P25" i="321" s="1"/>
  <c r="C25" i="321" s="1" a="1"/>
  <c r="C25" i="321" s="1"/>
  <c r="N25" i="321" a="1"/>
  <c r="N25" i="321" s="1"/>
  <c r="L25" i="321" a="1"/>
  <c r="L25" i="321" s="1"/>
  <c r="I25" i="321"/>
  <c r="Z25" i="321"/>
  <c r="O25" i="321" a="1"/>
  <c r="O25" i="321" s="1"/>
  <c r="P9" i="321" a="1"/>
  <c r="P9" i="321" s="1"/>
  <c r="C9" i="321" s="1" a="1"/>
  <c r="C9" i="321" s="1"/>
  <c r="N9" i="321" a="1"/>
  <c r="N9" i="321" s="1"/>
  <c r="L9" i="321" a="1"/>
  <c r="L9" i="321" s="1"/>
  <c r="I9" i="321"/>
  <c r="J9" i="321" s="1"/>
  <c r="P20" i="321" a="1"/>
  <c r="P20" i="321" s="1"/>
  <c r="C20" i="321" s="1" a="1"/>
  <c r="C20" i="321" s="1"/>
  <c r="P16" i="321" a="1"/>
  <c r="P16" i="321" s="1"/>
  <c r="C16" i="321" s="1" a="1"/>
  <c r="C16" i="321" s="1"/>
  <c r="P11" i="321" a="1"/>
  <c r="P11" i="321" s="1"/>
  <c r="C11" i="321" s="1" a="1"/>
  <c r="C11" i="321" s="1"/>
  <c r="P12" i="321" a="1"/>
  <c r="P12" i="321" s="1"/>
  <c r="C12" i="321" s="1" a="1"/>
  <c r="C12" i="321" s="1"/>
  <c r="P14" i="321" a="1"/>
  <c r="P14" i="321" s="1"/>
  <c r="N14" i="321" a="1"/>
  <c r="N14" i="321" s="1"/>
  <c r="I14" i="321"/>
  <c r="J14" i="321" s="1"/>
  <c r="Z14" i="321"/>
  <c r="S15" i="321" a="1"/>
  <c r="S15" i="321" s="1"/>
  <c r="P17" i="321" a="1"/>
  <c r="P17" i="321" s="1"/>
  <c r="C17" i="321" s="1" a="1"/>
  <c r="C17" i="321" s="1"/>
  <c r="N17" i="321" a="1"/>
  <c r="N17" i="321" s="1"/>
  <c r="I17" i="321"/>
  <c r="J17" i="321" s="1"/>
  <c r="Z17" i="321"/>
  <c r="P18" i="321" a="1"/>
  <c r="P18" i="321" s="1"/>
  <c r="S36" i="321" a="1"/>
  <c r="S36" i="321" s="1"/>
  <c r="S35" i="321" a="1"/>
  <c r="S35" i="321" s="1"/>
  <c r="S31" i="321" a="1"/>
  <c r="S31" i="321" s="1"/>
  <c r="S27" i="321" a="1"/>
  <c r="S27" i="321" s="1"/>
  <c r="S33" i="321" a="1"/>
  <c r="S33" i="321" s="1"/>
  <c r="S26" i="321" a="1"/>
  <c r="S26" i="321" s="1"/>
  <c r="S22" i="321" a="1"/>
  <c r="S22" i="321" s="1"/>
  <c r="S25" i="321" a="1"/>
  <c r="S25" i="321" s="1"/>
  <c r="S21" i="321" a="1"/>
  <c r="S21" i="321" s="1"/>
  <c r="S19" i="321" a="1"/>
  <c r="S19" i="321" s="1"/>
  <c r="S18" i="321" a="1"/>
  <c r="S18" i="321" s="1"/>
  <c r="S14" i="321" a="1"/>
  <c r="S14" i="321" s="1"/>
  <c r="S10" i="321" a="1"/>
  <c r="S10" i="321" s="1"/>
  <c r="S34" i="321" a="1"/>
  <c r="S34" i="321" s="1"/>
  <c r="S29" i="321" a="1"/>
  <c r="S29" i="321" s="1"/>
  <c r="S24" i="321" a="1"/>
  <c r="S24" i="321" s="1"/>
  <c r="S23" i="321" a="1"/>
  <c r="S23" i="321" s="1"/>
  <c r="S17" i="321" a="1"/>
  <c r="S17" i="321" s="1"/>
  <c r="S13" i="321" a="1"/>
  <c r="S13" i="321" s="1"/>
  <c r="S9" i="321" a="1"/>
  <c r="S9" i="321" s="1"/>
  <c r="S32" i="321" a="1"/>
  <c r="S32" i="321" s="1"/>
  <c r="S28" i="321" a="1"/>
  <c r="S28" i="321" s="1"/>
  <c r="S16" i="321" a="1"/>
  <c r="S16" i="321" s="1"/>
  <c r="P13" i="321" a="1"/>
  <c r="P13" i="321" s="1"/>
  <c r="C13" i="321" s="1" a="1"/>
  <c r="C13" i="321" s="1"/>
  <c r="N13" i="321" a="1"/>
  <c r="N13" i="321" s="1"/>
  <c r="I13" i="321"/>
  <c r="J13" i="321" s="1"/>
  <c r="P15" i="321" a="1"/>
  <c r="P15" i="321" s="1"/>
  <c r="C15" i="321" s="1" a="1"/>
  <c r="C15" i="321" s="1"/>
  <c r="Z28" i="321"/>
  <c r="N28" i="321" a="1"/>
  <c r="N28" i="321" s="1"/>
  <c r="P28" i="321" a="1"/>
  <c r="P28" i="321" s="1"/>
  <c r="C28" i="321" s="1" a="1"/>
  <c r="C28" i="321" s="1"/>
  <c r="M28" i="321" a="1"/>
  <c r="M28" i="321" s="1"/>
  <c r="J28" i="321"/>
  <c r="O28" i="321" a="1"/>
  <c r="O28" i="321" s="1"/>
  <c r="I28" i="321"/>
  <c r="P36" i="321" a="1"/>
  <c r="P36" i="321" s="1"/>
  <c r="C36" i="321" s="1" a="1"/>
  <c r="C36" i="321" s="1"/>
  <c r="N36" i="321" a="1"/>
  <c r="N36" i="321" s="1"/>
  <c r="L36" i="321" a="1"/>
  <c r="L36" i="321" s="1"/>
  <c r="I36" i="321"/>
  <c r="Z36" i="321"/>
  <c r="O36" i="321" a="1"/>
  <c r="O36" i="321" s="1"/>
  <c r="J36" i="321"/>
  <c r="P33" i="321" a="1"/>
  <c r="P33" i="321" s="1"/>
  <c r="C33" i="321" s="1" a="1"/>
  <c r="C33" i="321" s="1"/>
  <c r="P30" i="321" a="1"/>
  <c r="P30" i="321" s="1"/>
  <c r="C30" i="321" s="1" a="1"/>
  <c r="C30" i="321" s="1"/>
  <c r="J8" i="321"/>
  <c r="J12" i="321"/>
  <c r="Z18" i="321"/>
  <c r="J20" i="321"/>
  <c r="P21" i="321" a="1"/>
  <c r="P21" i="321" s="1"/>
  <c r="N21" i="321" a="1"/>
  <c r="N21" i="321" s="1"/>
  <c r="I21" i="321"/>
  <c r="J21" i="321" s="1"/>
  <c r="Z22" i="321"/>
  <c r="P27" i="321" a="1"/>
  <c r="P27" i="321" s="1"/>
  <c r="N27" i="321" a="1"/>
  <c r="N27" i="321" s="1"/>
  <c r="I27" i="321"/>
  <c r="J27" i="321" s="1"/>
  <c r="Z27" i="321"/>
  <c r="M27" i="321" a="1"/>
  <c r="M27" i="321" s="1"/>
  <c r="I18" i="321"/>
  <c r="J18" i="321" s="1"/>
  <c r="N18" i="321" a="1"/>
  <c r="N18" i="321" s="1"/>
  <c r="P19" i="321" a="1"/>
  <c r="P19" i="321" s="1"/>
  <c r="C19" i="321" s="1" a="1"/>
  <c r="C19" i="321" s="1"/>
  <c r="P23" i="321" a="1"/>
  <c r="P23" i="321" s="1"/>
  <c r="C23" i="321" s="1" a="1"/>
  <c r="C23" i="321" s="1"/>
  <c r="P24" i="321" a="1"/>
  <c r="P24" i="321" s="1"/>
  <c r="C24" i="321" s="1" a="1"/>
  <c r="C24" i="321" s="1"/>
  <c r="P26" i="321" a="1"/>
  <c r="P26" i="321" s="1"/>
  <c r="N26" i="321" a="1"/>
  <c r="N26" i="321" s="1"/>
  <c r="L26" i="321" a="1"/>
  <c r="L26" i="321" s="1"/>
  <c r="I26" i="321"/>
  <c r="Z26" i="321"/>
  <c r="P29" i="321" a="1"/>
  <c r="P29" i="321" s="1"/>
  <c r="C29" i="321" s="1" a="1"/>
  <c r="C29" i="321" s="1"/>
  <c r="P32" i="321" a="1"/>
  <c r="P32" i="321" s="1"/>
  <c r="C32" i="321" s="1" a="1"/>
  <c r="C32" i="321" s="1"/>
  <c r="M36" i="321" a="1"/>
  <c r="M36" i="321" s="1"/>
  <c r="J24" i="321"/>
  <c r="J35" i="321"/>
  <c r="P35" i="321" a="1"/>
  <c r="P35" i="321" s="1"/>
  <c r="N35" i="321" a="1"/>
  <c r="N35" i="321" s="1"/>
  <c r="L35" i="321" a="1"/>
  <c r="L35" i="321" s="1"/>
  <c r="I35" i="321"/>
  <c r="J30" i="321"/>
  <c r="P31" i="321" a="1"/>
  <c r="P31" i="321" s="1"/>
  <c r="N31" i="321" a="1"/>
  <c r="N31" i="321" s="1"/>
  <c r="L31" i="321" a="1"/>
  <c r="L31" i="321" s="1"/>
  <c r="I31" i="321"/>
  <c r="Z32" i="321"/>
  <c r="J34" i="321"/>
  <c r="Z14" i="320"/>
  <c r="L8" i="320" a="1"/>
  <c r="L8" i="320" s="1"/>
  <c r="Z8" i="320"/>
  <c r="M10" i="320" a="1"/>
  <c r="M10" i="320" s="1"/>
  <c r="N12" i="320" a="1"/>
  <c r="N12" i="320" s="1"/>
  <c r="S12" i="320" a="1"/>
  <c r="S12" i="320" s="1"/>
  <c r="M14" i="320" a="1"/>
  <c r="M14" i="320" s="1"/>
  <c r="I17" i="320"/>
  <c r="N17" i="320" a="1"/>
  <c r="N17" i="320" s="1"/>
  <c r="Z17" i="320"/>
  <c r="P15" i="320" a="1"/>
  <c r="P15" i="320" s="1"/>
  <c r="P11" i="320" a="1"/>
  <c r="P11" i="320" s="1"/>
  <c r="S36" i="320" a="1"/>
  <c r="S36" i="320" s="1"/>
  <c r="S32" i="320" a="1"/>
  <c r="S32" i="320" s="1"/>
  <c r="S35" i="320" a="1"/>
  <c r="S35" i="320" s="1"/>
  <c r="S31" i="320" a="1"/>
  <c r="S31" i="320" s="1"/>
  <c r="S27" i="320" a="1"/>
  <c r="S27" i="320" s="1"/>
  <c r="S30" i="320" a="1"/>
  <c r="S30" i="320" s="1"/>
  <c r="S28" i="320" a="1"/>
  <c r="S28" i="320" s="1"/>
  <c r="S24" i="320" a="1"/>
  <c r="S24" i="320" s="1"/>
  <c r="S26" i="320" a="1"/>
  <c r="S26" i="320" s="1"/>
  <c r="S22" i="320" a="1"/>
  <c r="S22" i="320" s="1"/>
  <c r="S25" i="320" a="1"/>
  <c r="S25" i="320" s="1"/>
  <c r="S19" i="320" a="1"/>
  <c r="S19" i="320" s="1"/>
  <c r="S34" i="320" a="1"/>
  <c r="S34" i="320" s="1"/>
  <c r="S23" i="320" a="1"/>
  <c r="S23" i="320" s="1"/>
  <c r="S18" i="320" a="1"/>
  <c r="S18" i="320" s="1"/>
  <c r="S14" i="320" a="1"/>
  <c r="S14" i="320" s="1"/>
  <c r="S20" i="320" a="1"/>
  <c r="S20" i="320" s="1"/>
  <c r="S11" i="320" a="1"/>
  <c r="S11" i="320" s="1"/>
  <c r="S7" i="320" a="1"/>
  <c r="S7" i="320" s="1"/>
  <c r="S29" i="320" a="1"/>
  <c r="S29" i="320" s="1"/>
  <c r="S17" i="320" a="1"/>
  <c r="S17" i="320" s="1"/>
  <c r="S16" i="320" a="1"/>
  <c r="S16" i="320" s="1"/>
  <c r="S10" i="320" a="1"/>
  <c r="S10" i="320" s="1"/>
  <c r="S33" i="320" a="1"/>
  <c r="S33" i="320" s="1"/>
  <c r="S13" i="320" a="1"/>
  <c r="S13" i="320" s="1"/>
  <c r="S9" i="320" a="1"/>
  <c r="S9" i="320" s="1"/>
  <c r="S21" i="320" a="1"/>
  <c r="S21" i="320" s="1"/>
  <c r="P10" i="320" a="1"/>
  <c r="P10" i="320" s="1"/>
  <c r="N10" i="320" a="1"/>
  <c r="N10" i="320" s="1"/>
  <c r="L10" i="320" a="1"/>
  <c r="L10" i="320" s="1"/>
  <c r="I10" i="320"/>
  <c r="J10" i="320" s="1"/>
  <c r="Z10" i="320"/>
  <c r="P25" i="320" a="1"/>
  <c r="P25" i="320" s="1"/>
  <c r="C25" i="320" s="1" a="1"/>
  <c r="C25" i="320" s="1"/>
  <c r="P18" i="320" a="1"/>
  <c r="P18" i="320" s="1"/>
  <c r="C18" i="320" s="1" a="1"/>
  <c r="C18" i="320" s="1"/>
  <c r="N18" i="320" a="1"/>
  <c r="N18" i="320" s="1"/>
  <c r="I18" i="320"/>
  <c r="J18" i="320" s="1"/>
  <c r="Z18" i="320"/>
  <c r="P20" i="320" a="1"/>
  <c r="P20" i="320" s="1"/>
  <c r="C20" i="320" s="1" a="1"/>
  <c r="C20" i="320" s="1"/>
  <c r="S8" i="320" a="1"/>
  <c r="S8" i="320" s="1"/>
  <c r="P12" i="320" a="1"/>
  <c r="P12" i="320" s="1"/>
  <c r="C12" i="320" s="1" a="1"/>
  <c r="C12" i="320" s="1"/>
  <c r="M18" i="320" a="1"/>
  <c r="M18" i="320" s="1"/>
  <c r="P28" i="320" a="1"/>
  <c r="P28" i="320" s="1"/>
  <c r="C28" i="320" s="1" a="1"/>
  <c r="C28" i="320" s="1"/>
  <c r="D28" i="320" s="1" a="1"/>
  <c r="D28" i="320" s="1"/>
  <c r="Y28" i="320" s="1" a="1"/>
  <c r="Y28" i="320" s="1"/>
  <c r="M7" i="320" a="1"/>
  <c r="M7" i="320" s="1"/>
  <c r="P9" i="320" a="1"/>
  <c r="P9" i="320" s="1"/>
  <c r="C9" i="320" s="1" a="1"/>
  <c r="C9" i="320" s="1"/>
  <c r="P22" i="320" a="1"/>
  <c r="P22" i="320" s="1"/>
  <c r="C22" i="320" s="1" a="1"/>
  <c r="C22" i="320" s="1"/>
  <c r="N22" i="320" a="1"/>
  <c r="N22" i="320" s="1"/>
  <c r="Z22" i="320"/>
  <c r="M22" i="320" a="1"/>
  <c r="M22" i="320" s="1"/>
  <c r="J22" i="320"/>
  <c r="I22" i="320"/>
  <c r="P35" i="320" a="1"/>
  <c r="P35" i="320" s="1"/>
  <c r="C35" i="320" s="1" a="1"/>
  <c r="C35" i="320" s="1"/>
  <c r="N35" i="320" a="1"/>
  <c r="N35" i="320" s="1"/>
  <c r="I35" i="320"/>
  <c r="J35" i="320" s="1"/>
  <c r="Z35" i="320"/>
  <c r="M35" i="320" a="1"/>
  <c r="M35" i="320" s="1"/>
  <c r="P24" i="320" a="1"/>
  <c r="P24" i="320" s="1"/>
  <c r="C24" i="320" s="1" a="1"/>
  <c r="C24" i="320" s="1"/>
  <c r="P34" i="320" a="1"/>
  <c r="P34" i="320" s="1"/>
  <c r="C34" i="320" s="1" a="1"/>
  <c r="C34" i="320" s="1"/>
  <c r="P33" i="320" a="1"/>
  <c r="P33" i="320" s="1"/>
  <c r="C33" i="320" s="1" a="1"/>
  <c r="C33" i="320" s="1"/>
  <c r="P30" i="320" a="1"/>
  <c r="P30" i="320" s="1"/>
  <c r="C30" i="320" s="1" a="1"/>
  <c r="C30" i="320" s="1"/>
  <c r="P29" i="320" a="1"/>
  <c r="P29" i="320" s="1"/>
  <c r="C29" i="320" s="1" a="1"/>
  <c r="C29" i="320" s="1"/>
  <c r="M11" i="320" a="1"/>
  <c r="M11" i="320" s="1"/>
  <c r="P21" i="320" a="1"/>
  <c r="P21" i="320" s="1"/>
  <c r="C21" i="320" s="1" a="1"/>
  <c r="C21" i="320" s="1"/>
  <c r="Z7" i="320"/>
  <c r="J9" i="320"/>
  <c r="Z11" i="320"/>
  <c r="P13" i="320" a="1"/>
  <c r="P13" i="320" s="1"/>
  <c r="C13" i="320" s="1" a="1"/>
  <c r="C13" i="320" s="1"/>
  <c r="I7" i="320"/>
  <c r="J7" i="320" s="1"/>
  <c r="L7" i="320" a="1"/>
  <c r="L7" i="320" s="1"/>
  <c r="N7" i="320" a="1"/>
  <c r="N7" i="320" s="1"/>
  <c r="P7" i="320" a="1"/>
  <c r="P7" i="320" s="1"/>
  <c r="C7" i="320" s="1" a="1"/>
  <c r="C7" i="320" s="1"/>
  <c r="I11" i="320"/>
  <c r="J11" i="320" s="1"/>
  <c r="N11" i="320" a="1"/>
  <c r="N11" i="320" s="1"/>
  <c r="J13" i="320"/>
  <c r="P14" i="320" a="1"/>
  <c r="P14" i="320" s="1"/>
  <c r="N14" i="320" a="1"/>
  <c r="N14" i="320" s="1"/>
  <c r="I14" i="320"/>
  <c r="Z15" i="320"/>
  <c r="P16" i="320" a="1"/>
  <c r="P16" i="320" s="1"/>
  <c r="C16" i="320" s="1" a="1"/>
  <c r="C16" i="320" s="1"/>
  <c r="P17" i="320" a="1"/>
  <c r="P17" i="320" s="1"/>
  <c r="C17" i="320" s="1" a="1"/>
  <c r="C17" i="320" s="1"/>
  <c r="P19" i="320" a="1"/>
  <c r="P19" i="320" s="1"/>
  <c r="N19" i="320" a="1"/>
  <c r="N19" i="320" s="1"/>
  <c r="I19" i="320"/>
  <c r="J19" i="320" s="1"/>
  <c r="Z19" i="320"/>
  <c r="Z23" i="320"/>
  <c r="P23" i="320" a="1"/>
  <c r="P23" i="320" s="1"/>
  <c r="C23" i="320" s="1" a="1"/>
  <c r="C23" i="320" s="1"/>
  <c r="M23" i="320" a="1"/>
  <c r="M23" i="320" s="1"/>
  <c r="I23" i="320"/>
  <c r="J23" i="320" s="1"/>
  <c r="Z28" i="320"/>
  <c r="I28" i="320"/>
  <c r="J28" i="320" s="1"/>
  <c r="N28" i="320" a="1"/>
  <c r="N28" i="320" s="1"/>
  <c r="M28" i="320" a="1"/>
  <c r="M28" i="320" s="1"/>
  <c r="J17" i="320"/>
  <c r="Z25" i="320"/>
  <c r="I25" i="320"/>
  <c r="J25" i="320" s="1"/>
  <c r="N25" i="320" a="1"/>
  <c r="N25" i="320" s="1"/>
  <c r="P26" i="320" a="1"/>
  <c r="P26" i="320" s="1"/>
  <c r="C26" i="320" s="1" a="1"/>
  <c r="C26" i="320" s="1"/>
  <c r="P27" i="320" a="1"/>
  <c r="P27" i="320" s="1"/>
  <c r="C27" i="320" s="1" a="1"/>
  <c r="C27" i="320" s="1"/>
  <c r="N27" i="320" a="1"/>
  <c r="N27" i="320" s="1"/>
  <c r="I27" i="320"/>
  <c r="J27" i="320" s="1"/>
  <c r="P32" i="320" a="1"/>
  <c r="P32" i="320" s="1"/>
  <c r="N32" i="320" a="1"/>
  <c r="N32" i="320" s="1"/>
  <c r="I32" i="320"/>
  <c r="J32" i="320" s="1"/>
  <c r="Z32" i="320"/>
  <c r="I26" i="320"/>
  <c r="J26" i="320" s="1"/>
  <c r="N26" i="320" a="1"/>
  <c r="N26" i="320" s="1"/>
  <c r="P31" i="320" a="1"/>
  <c r="P31" i="320" s="1"/>
  <c r="C31" i="320" s="1" a="1"/>
  <c r="C31" i="320" s="1"/>
  <c r="D31" i="320" s="1" a="1"/>
  <c r="D31" i="320" s="1"/>
  <c r="X31" i="320" s="1" a="1"/>
  <c r="X31" i="320" s="1"/>
  <c r="N31" i="320" a="1"/>
  <c r="N31" i="320" s="1"/>
  <c r="I31" i="320"/>
  <c r="J31" i="320" s="1"/>
  <c r="P36" i="320" a="1"/>
  <c r="P36" i="320" s="1"/>
  <c r="C36" i="320" s="1" a="1"/>
  <c r="C36" i="320" s="1"/>
  <c r="N36" i="320" a="1"/>
  <c r="N36" i="320" s="1"/>
  <c r="I36" i="320"/>
  <c r="J36" i="320" s="1"/>
  <c r="Z36" i="320"/>
  <c r="J30" i="320"/>
  <c r="J34" i="320"/>
  <c r="M13" i="317" a="1"/>
  <c r="M13" i="317" s="1"/>
  <c r="M14" i="317" a="1"/>
  <c r="M14" i="317" s="1"/>
  <c r="Z14" i="317"/>
  <c r="M17" i="317" a="1"/>
  <c r="M17" i="317" s="1"/>
  <c r="I13" i="317"/>
  <c r="J13" i="317" s="1"/>
  <c r="N13" i="317" a="1"/>
  <c r="N13" i="317" s="1"/>
  <c r="I14" i="317"/>
  <c r="J14" i="317" s="1"/>
  <c r="N14" i="317" a="1"/>
  <c r="N14" i="317" s="1"/>
  <c r="M16" i="317" a="1"/>
  <c r="M16" i="317" s="1"/>
  <c r="I17" i="317"/>
  <c r="J17" i="317" s="1"/>
  <c r="N17" i="317" a="1"/>
  <c r="N17" i="317" s="1"/>
  <c r="M7" i="317" a="1"/>
  <c r="M7" i="317" s="1"/>
  <c r="Z9" i="317"/>
  <c r="L7" i="317" a="1"/>
  <c r="L7" i="317" s="1"/>
  <c r="M9" i="317" a="1"/>
  <c r="M9" i="317" s="1"/>
  <c r="L10" i="317" a="1"/>
  <c r="L10" i="317" s="1"/>
  <c r="S10" i="317" a="1"/>
  <c r="S10" i="317" s="1"/>
  <c r="J7" i="317"/>
  <c r="N7" i="317" a="1"/>
  <c r="N7" i="317" s="1"/>
  <c r="N10" i="317" a="1"/>
  <c r="N10" i="317" s="1"/>
  <c r="P24" i="317" a="1"/>
  <c r="P24" i="317" s="1"/>
  <c r="P9" i="317" a="1"/>
  <c r="P9" i="317" s="1"/>
  <c r="M8" i="317" a="1"/>
  <c r="M8" i="317" s="1"/>
  <c r="Z12" i="317"/>
  <c r="P13" i="317" a="1"/>
  <c r="P13" i="317" s="1"/>
  <c r="C13" i="317" s="1" a="1"/>
  <c r="C13" i="317" s="1"/>
  <c r="P14" i="317" a="1"/>
  <c r="P14" i="317" s="1"/>
  <c r="C14" i="317" s="1" a="1"/>
  <c r="C14" i="317" s="1"/>
  <c r="P15" i="317" a="1"/>
  <c r="P15" i="317" s="1"/>
  <c r="C15" i="317" s="1" a="1"/>
  <c r="C15" i="317" s="1"/>
  <c r="N15" i="317" a="1"/>
  <c r="N15" i="317" s="1"/>
  <c r="I15" i="317"/>
  <c r="J15" i="317" s="1"/>
  <c r="Z15" i="317"/>
  <c r="P16" i="317" a="1"/>
  <c r="P16" i="317" s="1"/>
  <c r="S7" i="317" a="1"/>
  <c r="S7" i="317" s="1"/>
  <c r="Z8" i="317"/>
  <c r="J10" i="317"/>
  <c r="P11" i="317" a="1"/>
  <c r="P11" i="317" s="1"/>
  <c r="C11" i="317" s="1" a="1"/>
  <c r="C11" i="317" s="1"/>
  <c r="P17" i="317" a="1"/>
  <c r="P17" i="317" s="1"/>
  <c r="C17" i="317" s="1" a="1"/>
  <c r="C17" i="317" s="1"/>
  <c r="M12" i="317" a="1"/>
  <c r="M12" i="317" s="1"/>
  <c r="S36" i="317" a="1"/>
  <c r="S36" i="317" s="1"/>
  <c r="S32" i="317" a="1"/>
  <c r="S32" i="317" s="1"/>
  <c r="S28" i="317" a="1"/>
  <c r="S28" i="317" s="1"/>
  <c r="S35" i="317" a="1"/>
  <c r="S35" i="317" s="1"/>
  <c r="S31" i="317" a="1"/>
  <c r="S31" i="317" s="1"/>
  <c r="S27" i="317" a="1"/>
  <c r="S27" i="317" s="1"/>
  <c r="S34" i="317" a="1"/>
  <c r="S34" i="317" s="1"/>
  <c r="S30" i="317" a="1"/>
  <c r="S30" i="317" s="1"/>
  <c r="S29" i="317" a="1"/>
  <c r="S29" i="317" s="1"/>
  <c r="S23" i="317" a="1"/>
  <c r="S23" i="317" s="1"/>
  <c r="S33" i="317" a="1"/>
  <c r="S33" i="317" s="1"/>
  <c r="S26" i="317" a="1"/>
  <c r="S26" i="317" s="1"/>
  <c r="S25" i="317" a="1"/>
  <c r="S25" i="317" s="1"/>
  <c r="S21" i="317" a="1"/>
  <c r="S21" i="317" s="1"/>
  <c r="S16" i="317" a="1"/>
  <c r="S16" i="317" s="1"/>
  <c r="S24" i="317" a="1"/>
  <c r="S24" i="317" s="1"/>
  <c r="S19" i="317" a="1"/>
  <c r="S19" i="317" s="1"/>
  <c r="S15" i="317" a="1"/>
  <c r="S15" i="317" s="1"/>
  <c r="S20" i="317" a="1"/>
  <c r="S20" i="317" s="1"/>
  <c r="S18" i="317" a="1"/>
  <c r="S18" i="317" s="1"/>
  <c r="S14" i="317" a="1"/>
  <c r="S14" i="317" s="1"/>
  <c r="I8" i="317"/>
  <c r="J8" i="317" s="1"/>
  <c r="L8" i="317" a="1"/>
  <c r="L8" i="317" s="1"/>
  <c r="N8" i="317" a="1"/>
  <c r="N8" i="317" s="1"/>
  <c r="P8" i="317" a="1"/>
  <c r="P8" i="317" s="1"/>
  <c r="C8" i="317" s="1" a="1"/>
  <c r="C8" i="317" s="1"/>
  <c r="S8" i="317" a="1"/>
  <c r="S8" i="317" s="1"/>
  <c r="I12" i="317"/>
  <c r="J12" i="317" s="1"/>
  <c r="N12" i="317" a="1"/>
  <c r="N12" i="317" s="1"/>
  <c r="P12" i="317" a="1"/>
  <c r="P12" i="317" s="1"/>
  <c r="C12" i="317" s="1" a="1"/>
  <c r="C12" i="317" s="1"/>
  <c r="S12" i="317" a="1"/>
  <c r="S12" i="317" s="1"/>
  <c r="M15" i="317" a="1"/>
  <c r="M15" i="317" s="1"/>
  <c r="P19" i="317" a="1"/>
  <c r="P19" i="317" s="1"/>
  <c r="C19" i="317" s="1" a="1"/>
  <c r="C19" i="317" s="1"/>
  <c r="N19" i="317" a="1"/>
  <c r="N19" i="317" s="1"/>
  <c r="I19" i="317"/>
  <c r="J19" i="317" s="1"/>
  <c r="S22" i="317" a="1"/>
  <c r="S22" i="317" s="1"/>
  <c r="P10" i="317" a="1"/>
  <c r="P10" i="317" s="1"/>
  <c r="C10" i="317" s="1" a="1"/>
  <c r="C10" i="317" s="1"/>
  <c r="P36" i="317" a="1"/>
  <c r="P36" i="317" s="1"/>
  <c r="C36" i="317" s="1" a="1"/>
  <c r="C36" i="317" s="1"/>
  <c r="P32" i="317" a="1"/>
  <c r="P32" i="317" s="1"/>
  <c r="C32" i="317" s="1" a="1"/>
  <c r="C32" i="317" s="1"/>
  <c r="P28" i="317" a="1"/>
  <c r="P28" i="317" s="1"/>
  <c r="C28" i="317" s="1" a="1"/>
  <c r="C28" i="317" s="1"/>
  <c r="P34" i="317" a="1"/>
  <c r="P34" i="317" s="1"/>
  <c r="C34" i="317" s="1" a="1"/>
  <c r="C34" i="317" s="1"/>
  <c r="P30" i="317" a="1"/>
  <c r="P30" i="317" s="1"/>
  <c r="C30" i="317" s="1" a="1"/>
  <c r="C30" i="317" s="1"/>
  <c r="P23" i="317" a="1"/>
  <c r="P23" i="317" s="1"/>
  <c r="C23" i="317" s="1" a="1"/>
  <c r="C23" i="317" s="1"/>
  <c r="P29" i="317" a="1"/>
  <c r="P29" i="317" s="1"/>
  <c r="C29" i="317" s="1" a="1"/>
  <c r="C29" i="317" s="1"/>
  <c r="P20" i="317" a="1"/>
  <c r="P20" i="317" s="1"/>
  <c r="C20" i="317" s="1" a="1"/>
  <c r="C20" i="317" s="1"/>
  <c r="P33" i="317" a="1"/>
  <c r="P33" i="317" s="1"/>
  <c r="C33" i="317" s="1" a="1"/>
  <c r="C33" i="317" s="1"/>
  <c r="P22" i="317" a="1"/>
  <c r="P22" i="317" s="1"/>
  <c r="C22" i="317" s="1" a="1"/>
  <c r="C22" i="317" s="1"/>
  <c r="P18" i="317" a="1"/>
  <c r="P18" i="317" s="1"/>
  <c r="C18" i="317" s="1" a="1"/>
  <c r="C18" i="317" s="1"/>
  <c r="I9" i="317"/>
  <c r="J9" i="317" s="1"/>
  <c r="L9" i="317" a="1"/>
  <c r="L9" i="317" s="1"/>
  <c r="N9" i="317" a="1"/>
  <c r="N9" i="317" s="1"/>
  <c r="S9" i="317" a="1"/>
  <c r="S9" i="317" s="1"/>
  <c r="S13" i="317" a="1"/>
  <c r="S13" i="317" s="1"/>
  <c r="S17" i="317" a="1"/>
  <c r="S17" i="317" s="1"/>
  <c r="Z16" i="317"/>
  <c r="P26" i="317" a="1"/>
  <c r="P26" i="317" s="1"/>
  <c r="C26" i="317" s="1" a="1"/>
  <c r="C26" i="317" s="1"/>
  <c r="N26" i="317" a="1"/>
  <c r="N26" i="317" s="1"/>
  <c r="I26" i="317"/>
  <c r="J26" i="317" s="1"/>
  <c r="Z26" i="317"/>
  <c r="I16" i="317"/>
  <c r="J16" i="317" s="1"/>
  <c r="N16" i="317" a="1"/>
  <c r="N16" i="317" s="1"/>
  <c r="J20" i="317"/>
  <c r="P21" i="317" a="1"/>
  <c r="P21" i="317" s="1"/>
  <c r="N21" i="317" a="1"/>
  <c r="N21" i="317" s="1"/>
  <c r="I21" i="317"/>
  <c r="J21" i="317" s="1"/>
  <c r="Z22" i="317"/>
  <c r="P25" i="317" a="1"/>
  <c r="P25" i="317" s="1"/>
  <c r="C25" i="317" s="1" a="1"/>
  <c r="C25" i="317" s="1"/>
  <c r="I25" i="317"/>
  <c r="J25" i="317" s="1"/>
  <c r="N25" i="317" a="1"/>
  <c r="N25" i="317" s="1"/>
  <c r="M27" i="317" a="1"/>
  <c r="M27" i="317" s="1"/>
  <c r="Z27" i="317"/>
  <c r="P35" i="317" a="1"/>
  <c r="P35" i="317" s="1"/>
  <c r="C35" i="317" s="1" a="1"/>
  <c r="C35" i="317" s="1"/>
  <c r="N35" i="317" a="1"/>
  <c r="N35" i="317" s="1"/>
  <c r="I35" i="317"/>
  <c r="J35" i="317" s="1"/>
  <c r="Z35" i="317"/>
  <c r="P31" i="317" a="1"/>
  <c r="P31" i="317" s="1"/>
  <c r="N31" i="317" a="1"/>
  <c r="N31" i="317" s="1"/>
  <c r="I31" i="317"/>
  <c r="J31" i="317" s="1"/>
  <c r="Z31" i="317"/>
  <c r="P27" i="317" a="1"/>
  <c r="P27" i="317" s="1"/>
  <c r="N27" i="317" a="1"/>
  <c r="N27" i="317" s="1"/>
  <c r="I27" i="317"/>
  <c r="J27" i="317" s="1"/>
  <c r="M35" i="317" a="1"/>
  <c r="M35" i="317" s="1"/>
  <c r="J34" i="317"/>
  <c r="Q14" i="311"/>
  <c r="O14" i="311" s="1"/>
  <c r="Q13" i="311"/>
  <c r="O13" i="311" s="1"/>
  <c r="Q12" i="311"/>
  <c r="O12" i="311" s="1"/>
  <c r="Q11" i="311"/>
  <c r="O11" i="311" s="1"/>
  <c r="Q10" i="311"/>
  <c r="O10" i="311" s="1"/>
  <c r="Q9" i="311"/>
  <c r="O9" i="311" s="1"/>
  <c r="Q8" i="311"/>
  <c r="O8" i="311" s="1"/>
  <c r="Q7" i="311"/>
  <c r="O7" i="311" s="1"/>
  <c r="Q36" i="311"/>
  <c r="Q35" i="311"/>
  <c r="Q34" i="311"/>
  <c r="Q33" i="311"/>
  <c r="Q32" i="311"/>
  <c r="Q31" i="311"/>
  <c r="Q30" i="311"/>
  <c r="Q29" i="311"/>
  <c r="Q28" i="311"/>
  <c r="Q27" i="311"/>
  <c r="Q26" i="311"/>
  <c r="Q25" i="311"/>
  <c r="Q24" i="311"/>
  <c r="Q23" i="311"/>
  <c r="Q22" i="311"/>
  <c r="Q21" i="311"/>
  <c r="Q20" i="311"/>
  <c r="Q19" i="311"/>
  <c r="Q18" i="311"/>
  <c r="Q17" i="311"/>
  <c r="O17" i="311" s="1"/>
  <c r="Q16" i="311"/>
  <c r="O16" i="311" s="1"/>
  <c r="Q15" i="311"/>
  <c r="O15" i="311" s="1"/>
  <c r="B36" i="311"/>
  <c r="B35" i="311"/>
  <c r="B34" i="311"/>
  <c r="B33" i="311"/>
  <c r="B32" i="311"/>
  <c r="B31" i="311"/>
  <c r="B30" i="311"/>
  <c r="B29" i="311"/>
  <c r="B28" i="311"/>
  <c r="B27" i="311"/>
  <c r="B26" i="311"/>
  <c r="B25" i="311"/>
  <c r="B24" i="311"/>
  <c r="B23" i="311"/>
  <c r="B22" i="311"/>
  <c r="B21" i="311"/>
  <c r="B20" i="311"/>
  <c r="B19" i="311"/>
  <c r="B18" i="311"/>
  <c r="B17" i="311"/>
  <c r="B16" i="311"/>
  <c r="B15" i="311"/>
  <c r="B14" i="311"/>
  <c r="B13" i="311"/>
  <c r="B12" i="311"/>
  <c r="B11" i="311"/>
  <c r="B10" i="311"/>
  <c r="B9" i="311"/>
  <c r="B8" i="311"/>
  <c r="B7" i="311"/>
  <c r="H1" i="311"/>
  <c r="H24" i="387" l="1" a="1"/>
  <c r="H24" i="387" s="1"/>
  <c r="H25" i="387" s="1" a="1"/>
  <c r="H25" i="387" s="1"/>
  <c r="H26" i="387" s="1" a="1"/>
  <c r="H26" i="387" s="1"/>
  <c r="H27" i="387" s="1" a="1"/>
  <c r="H27" i="387" s="1"/>
  <c r="H28" i="387" s="1" a="1"/>
  <c r="H28" i="387" s="1"/>
  <c r="H29" i="387" s="1" a="1"/>
  <c r="H29" i="387" s="1"/>
  <c r="K25" i="403" a="1"/>
  <c r="K25" i="403" s="1"/>
  <c r="L25" i="403" s="1" a="1"/>
  <c r="L25" i="403" s="1"/>
  <c r="H29" i="341" a="1"/>
  <c r="H29" i="341" s="1"/>
  <c r="H30" i="341" s="1" a="1"/>
  <c r="H30" i="341" s="1"/>
  <c r="X4" i="408"/>
  <c r="R21" i="408" s="1"/>
  <c r="H10" i="408" a="1"/>
  <c r="H10" i="408" s="1"/>
  <c r="AA10" i="408" s="1" a="1"/>
  <c r="AA10" i="408" s="1"/>
  <c r="W34" i="408" a="1"/>
  <c r="W34" i="408" s="1"/>
  <c r="X34" i="408" a="1"/>
  <c r="X34" i="408" s="1"/>
  <c r="Y34" i="408" a="1"/>
  <c r="Y34" i="408" s="1"/>
  <c r="D29" i="408" a="1"/>
  <c r="D29" i="408" s="1"/>
  <c r="K29" i="408" s="1" a="1"/>
  <c r="K29" i="408" s="1"/>
  <c r="L29" i="408" s="1" a="1"/>
  <c r="L29" i="408" s="1"/>
  <c r="W30" i="408" a="1"/>
  <c r="W30" i="408" s="1"/>
  <c r="Y30" i="408" a="1"/>
  <c r="Y30" i="408" s="1"/>
  <c r="X30" i="408" a="1"/>
  <c r="X30" i="408" s="1"/>
  <c r="K34" i="408" a="1"/>
  <c r="K34" i="408" s="1"/>
  <c r="L34" i="408" s="1" a="1"/>
  <c r="L34" i="408" s="1"/>
  <c r="D35" i="408" a="1"/>
  <c r="D35" i="408" s="1"/>
  <c r="D33" i="408" a="1"/>
  <c r="D33" i="408" s="1"/>
  <c r="K30" i="408" a="1"/>
  <c r="K30" i="408" s="1"/>
  <c r="T30" i="405"/>
  <c r="T13" i="405"/>
  <c r="D31" i="408" a="1"/>
  <c r="D31" i="408" s="1"/>
  <c r="B2" i="408"/>
  <c r="D28" i="408" a="1"/>
  <c r="D28" i="408" s="1"/>
  <c r="D26" i="408" a="1"/>
  <c r="D26" i="408" s="1"/>
  <c r="X19" i="408" a="1"/>
  <c r="X19" i="408" s="1"/>
  <c r="K19" i="408" a="1"/>
  <c r="K19" i="408" s="1"/>
  <c r="Y19" i="408" a="1"/>
  <c r="Y19" i="408" s="1"/>
  <c r="W19" i="408" a="1"/>
  <c r="W19" i="408" s="1"/>
  <c r="H11" i="408" a="1"/>
  <c r="H11" i="408" s="1"/>
  <c r="X15" i="408" a="1"/>
  <c r="X15" i="408" s="1"/>
  <c r="Y15" i="408" a="1"/>
  <c r="Y15" i="408" s="1"/>
  <c r="W15" i="408" a="1"/>
  <c r="W15" i="408" s="1"/>
  <c r="K15" i="408" a="1"/>
  <c r="K15" i="408" s="1"/>
  <c r="W10" i="408" a="1"/>
  <c r="W10" i="408" s="1"/>
  <c r="K10" i="408" a="1"/>
  <c r="K10" i="408" s="1"/>
  <c r="Y10" i="408" a="1"/>
  <c r="Y10" i="408" s="1"/>
  <c r="X10" i="408" a="1"/>
  <c r="X10" i="408" s="1"/>
  <c r="D32" i="408" a="1"/>
  <c r="D32" i="408" s="1"/>
  <c r="Y25" i="408" a="1"/>
  <c r="Y25" i="408" s="1"/>
  <c r="X25" i="408" a="1"/>
  <c r="X25" i="408" s="1"/>
  <c r="W25" i="408" a="1"/>
  <c r="W25" i="408" s="1"/>
  <c r="X22" i="408" a="1"/>
  <c r="X22" i="408" s="1"/>
  <c r="K22" i="408" a="1"/>
  <c r="K22" i="408" s="1"/>
  <c r="Y22" i="408" a="1"/>
  <c r="Y22" i="408" s="1"/>
  <c r="W22" i="408" a="1"/>
  <c r="W22" i="408" s="1"/>
  <c r="X17" i="408" a="1"/>
  <c r="X17" i="408" s="1"/>
  <c r="K17" i="408" a="1"/>
  <c r="K17" i="408" s="1"/>
  <c r="Y17" i="408" a="1"/>
  <c r="Y17" i="408" s="1"/>
  <c r="W17" i="408" a="1"/>
  <c r="W17" i="408" s="1"/>
  <c r="Y11" i="408" a="1"/>
  <c r="Y11" i="408" s="1"/>
  <c r="X11" i="408" a="1"/>
  <c r="X11" i="408" s="1"/>
  <c r="W11" i="408" a="1"/>
  <c r="W11" i="408" s="1"/>
  <c r="W8" i="408" a="1"/>
  <c r="W8" i="408" s="1"/>
  <c r="Y8" i="408" a="1"/>
  <c r="Y8" i="408" s="1"/>
  <c r="X8" i="408" a="1"/>
  <c r="X8" i="408" s="1"/>
  <c r="K8" i="408" a="1"/>
  <c r="K8" i="408" s="1"/>
  <c r="D27" i="408" a="1"/>
  <c r="D27" i="408" s="1"/>
  <c r="X18" i="408" a="1"/>
  <c r="X18" i="408" s="1"/>
  <c r="K18" i="408" a="1"/>
  <c r="K18" i="408" s="1"/>
  <c r="Y18" i="408" a="1"/>
  <c r="Y18" i="408" s="1"/>
  <c r="W18" i="408" a="1"/>
  <c r="W18" i="408" s="1"/>
  <c r="X20" i="408" a="1"/>
  <c r="X20" i="408" s="1"/>
  <c r="K20" i="408" a="1"/>
  <c r="K20" i="408" s="1"/>
  <c r="Y20" i="408" a="1"/>
  <c r="Y20" i="408" s="1"/>
  <c r="W20" i="408" a="1"/>
  <c r="W20" i="408" s="1"/>
  <c r="X9" i="408" a="1"/>
  <c r="X9" i="408" s="1"/>
  <c r="Y9" i="408" a="1"/>
  <c r="Y9" i="408" s="1"/>
  <c r="W9" i="408" a="1"/>
  <c r="W9" i="408" s="1"/>
  <c r="W12" i="408" a="1"/>
  <c r="W12" i="408" s="1"/>
  <c r="Y12" i="408" a="1"/>
  <c r="Y12" i="408" s="1"/>
  <c r="X12" i="408" a="1"/>
  <c r="X12" i="408" s="1"/>
  <c r="K12" i="408" a="1"/>
  <c r="K12" i="408" s="1"/>
  <c r="X13" i="408" a="1"/>
  <c r="X13" i="408" s="1"/>
  <c r="Y13" i="408" a="1"/>
  <c r="Y13" i="408" s="1"/>
  <c r="W13" i="408" a="1"/>
  <c r="W13" i="408" s="1"/>
  <c r="X21" i="408" a="1"/>
  <c r="X21" i="408" s="1"/>
  <c r="K21" i="408" a="1"/>
  <c r="K21" i="408" s="1"/>
  <c r="Y21" i="408" a="1"/>
  <c r="Y21" i="408" s="1"/>
  <c r="W21" i="408" a="1"/>
  <c r="W21" i="408" s="1"/>
  <c r="D24" i="408" a="1"/>
  <c r="D24" i="408" s="1"/>
  <c r="X16" i="408" a="1"/>
  <c r="X16" i="408" s="1"/>
  <c r="K16" i="408" a="1"/>
  <c r="K16" i="408" s="1"/>
  <c r="Y16" i="408" a="1"/>
  <c r="Y16" i="408" s="1"/>
  <c r="W16" i="408" a="1"/>
  <c r="W16" i="408" s="1"/>
  <c r="K11" i="408" a="1"/>
  <c r="K11" i="408" s="1"/>
  <c r="D36" i="408" a="1"/>
  <c r="D36" i="408" s="1"/>
  <c r="K25" i="408" a="1"/>
  <c r="K25" i="408" s="1"/>
  <c r="Y14" i="408" a="1"/>
  <c r="Y14" i="408" s="1"/>
  <c r="W14" i="408" a="1"/>
  <c r="W14" i="408" s="1"/>
  <c r="X14" i="408" a="1"/>
  <c r="X14" i="408" s="1"/>
  <c r="K14" i="408" a="1"/>
  <c r="K14" i="408" s="1"/>
  <c r="K23" i="356" a="1"/>
  <c r="K23" i="356" s="1"/>
  <c r="L23" i="356" s="1" a="1"/>
  <c r="L23" i="356" s="1"/>
  <c r="D11" i="407" a="1"/>
  <c r="D11" i="407" s="1"/>
  <c r="K11" i="407" s="1" a="1"/>
  <c r="K11" i="407" s="1"/>
  <c r="D13" i="407" a="1"/>
  <c r="D13" i="407" s="1"/>
  <c r="K14" i="407" a="1"/>
  <c r="K14" i="407" s="1"/>
  <c r="W14" i="407" a="1"/>
  <c r="W14" i="407" s="1"/>
  <c r="X14" i="407" a="1"/>
  <c r="X14" i="407" s="1"/>
  <c r="Y14" i="407" a="1"/>
  <c r="Y14" i="407" s="1"/>
  <c r="D17" i="407" a="1"/>
  <c r="D17" i="407" s="1"/>
  <c r="W7" i="407" a="1"/>
  <c r="W7" i="407" s="1"/>
  <c r="Y7" i="407" a="1"/>
  <c r="Y7" i="407" s="1"/>
  <c r="X7" i="407" a="1"/>
  <c r="X7" i="407" s="1"/>
  <c r="D22" i="407" a="1"/>
  <c r="D22" i="407" s="1"/>
  <c r="D35" i="407" a="1"/>
  <c r="D35" i="407" s="1"/>
  <c r="D26" i="407" a="1"/>
  <c r="D26" i="407" s="1"/>
  <c r="T10" i="405"/>
  <c r="D20" i="407" a="1"/>
  <c r="D20" i="407" s="1"/>
  <c r="D34" i="407" a="1"/>
  <c r="D34" i="407" s="1"/>
  <c r="Y8" i="407" a="1"/>
  <c r="Y8" i="407" s="1"/>
  <c r="D24" i="407" a="1"/>
  <c r="D24" i="407" s="1"/>
  <c r="D33" i="407" a="1"/>
  <c r="D33" i="407" s="1"/>
  <c r="W15" i="407" a="1"/>
  <c r="W15" i="407" s="1"/>
  <c r="W8" i="407" a="1"/>
  <c r="W8" i="407" s="1"/>
  <c r="D32" i="407" a="1"/>
  <c r="D32" i="407" s="1"/>
  <c r="T33" i="405"/>
  <c r="T25" i="405"/>
  <c r="T12" i="405"/>
  <c r="K15" i="407" a="1"/>
  <c r="K15" i="407" s="1"/>
  <c r="D18" i="407" a="1"/>
  <c r="D18" i="407" s="1"/>
  <c r="D16" i="407" a="1"/>
  <c r="D16" i="407" s="1"/>
  <c r="D12" i="407" a="1"/>
  <c r="D12" i="407" s="1"/>
  <c r="H8" i="407" a="1"/>
  <c r="H8" i="407" s="1"/>
  <c r="AA8" i="407" s="1" a="1"/>
  <c r="AA8" i="407" s="1"/>
  <c r="D28" i="407" a="1"/>
  <c r="D28" i="407" s="1"/>
  <c r="D23" i="407" a="1"/>
  <c r="D23" i="407" s="1"/>
  <c r="B2" i="407"/>
  <c r="D29" i="407" a="1"/>
  <c r="D29" i="407" s="1"/>
  <c r="D9" i="407" a="1"/>
  <c r="D9" i="407" s="1"/>
  <c r="X25" i="407" a="1"/>
  <c r="X25" i="407" s="1"/>
  <c r="K25" i="407" a="1"/>
  <c r="K25" i="407" s="1"/>
  <c r="Y25" i="407" a="1"/>
  <c r="Y25" i="407" s="1"/>
  <c r="W25" i="407" a="1"/>
  <c r="W25" i="407" s="1"/>
  <c r="X4" i="407"/>
  <c r="R12" i="407" s="1"/>
  <c r="D36" i="407" a="1"/>
  <c r="D36" i="407" s="1"/>
  <c r="T34" i="405"/>
  <c r="T19" i="405"/>
  <c r="D19" i="407" a="1"/>
  <c r="D19" i="407" s="1"/>
  <c r="X15" i="407" a="1"/>
  <c r="X15" i="407" s="1"/>
  <c r="D21" i="407" a="1"/>
  <c r="D21" i="407" s="1"/>
  <c r="D10" i="407" a="1"/>
  <c r="D10" i="407" s="1"/>
  <c r="K10" i="407" s="1" a="1"/>
  <c r="K10" i="407" s="1"/>
  <c r="K8" i="407" a="1"/>
  <c r="K8" i="407" s="1"/>
  <c r="D30" i="407" a="1"/>
  <c r="D30" i="407" s="1"/>
  <c r="D27" i="407" a="1"/>
  <c r="D27" i="407" s="1"/>
  <c r="D31" i="407" a="1"/>
  <c r="D31" i="407" s="1"/>
  <c r="K23" i="394" a="1"/>
  <c r="K23" i="394" s="1"/>
  <c r="L23" i="394" s="1" a="1"/>
  <c r="L23" i="394" s="1"/>
  <c r="K24" i="394" a="1"/>
  <c r="K24" i="394" s="1"/>
  <c r="B2" i="406"/>
  <c r="J3" i="406" s="1" a="1"/>
  <c r="J3" i="406" s="1"/>
  <c r="B58" i="347" s="1"/>
  <c r="W15" i="406" a="1"/>
  <c r="W15" i="406" s="1"/>
  <c r="X12" i="406" a="1"/>
  <c r="X12" i="406" s="1"/>
  <c r="W12" i="406" a="1"/>
  <c r="W12" i="406" s="1"/>
  <c r="K12" i="406" a="1"/>
  <c r="K12" i="406" s="1"/>
  <c r="Y12" i="406" a="1"/>
  <c r="Y12" i="406" s="1"/>
  <c r="X17" i="406" a="1"/>
  <c r="X17" i="406" s="1"/>
  <c r="Y17" i="406" a="1"/>
  <c r="Y17" i="406" s="1"/>
  <c r="W17" i="406" a="1"/>
  <c r="W17" i="406" s="1"/>
  <c r="X13" i="406" a="1"/>
  <c r="X13" i="406" s="1"/>
  <c r="Y13" i="406" a="1"/>
  <c r="Y13" i="406" s="1"/>
  <c r="W13" i="406" a="1"/>
  <c r="W13" i="406" s="1"/>
  <c r="W14" i="406" a="1"/>
  <c r="W14" i="406" s="1"/>
  <c r="D32" i="406" a="1"/>
  <c r="D32" i="406" s="1"/>
  <c r="X9" i="406" a="1"/>
  <c r="X9" i="406" s="1"/>
  <c r="Y9" i="406" a="1"/>
  <c r="Y9" i="406" s="1"/>
  <c r="W9" i="406" a="1"/>
  <c r="W9" i="406" s="1"/>
  <c r="W19" i="405" a="1"/>
  <c r="W19" i="405" s="1"/>
  <c r="Y19" i="405" a="1"/>
  <c r="Y19" i="405" s="1"/>
  <c r="T16" i="405"/>
  <c r="D29" i="406" a="1"/>
  <c r="D29" i="406" s="1"/>
  <c r="D22" i="406" a="1"/>
  <c r="D22" i="406" s="1"/>
  <c r="D19" i="406" a="1"/>
  <c r="D19" i="406" s="1"/>
  <c r="D26" i="406" a="1"/>
  <c r="D26" i="406" s="1"/>
  <c r="D33" i="406" a="1"/>
  <c r="D33" i="406" s="1"/>
  <c r="Y25" i="406" a="1"/>
  <c r="Y25" i="406" s="1"/>
  <c r="X25" i="406" a="1"/>
  <c r="X25" i="406" s="1"/>
  <c r="W25" i="406" a="1"/>
  <c r="W25" i="406" s="1"/>
  <c r="D27" i="406" a="1"/>
  <c r="D27" i="406" s="1"/>
  <c r="H9" i="406" a="1"/>
  <c r="H9" i="406" s="1"/>
  <c r="K17" i="406" a="1"/>
  <c r="K17" i="406" s="1"/>
  <c r="L17" i="406" s="1" a="1"/>
  <c r="L17" i="406" s="1"/>
  <c r="D24" i="406" a="1"/>
  <c r="D24" i="406" s="1"/>
  <c r="D36" i="406" a="1"/>
  <c r="D36" i="406" s="1"/>
  <c r="X11" i="406" a="1"/>
  <c r="X11" i="406" s="1"/>
  <c r="Y11" i="406" a="1"/>
  <c r="Y11" i="406" s="1"/>
  <c r="W11" i="406" a="1"/>
  <c r="W11" i="406" s="1"/>
  <c r="D16" i="406" a="1"/>
  <c r="D16" i="406" s="1"/>
  <c r="K15" i="406" a="1"/>
  <c r="K15" i="406" s="1"/>
  <c r="L15" i="406" s="1" a="1"/>
  <c r="L15" i="406" s="1"/>
  <c r="D31" i="406" a="1"/>
  <c r="D31" i="406" s="1"/>
  <c r="Y14" i="406" a="1"/>
  <c r="Y14" i="406" s="1"/>
  <c r="K9" i="406" a="1"/>
  <c r="K9" i="406" s="1"/>
  <c r="D21" i="406" a="1"/>
  <c r="D21" i="406" s="1"/>
  <c r="D28" i="406" a="1"/>
  <c r="D28" i="406" s="1"/>
  <c r="D34" i="406" a="1"/>
  <c r="D34" i="406" s="1"/>
  <c r="D18" i="406" a="1"/>
  <c r="D18" i="406" s="1"/>
  <c r="K13" i="406" a="1"/>
  <c r="K13" i="406" s="1"/>
  <c r="L13" i="406" s="1" a="1"/>
  <c r="L13" i="406" s="1"/>
  <c r="X4" i="406"/>
  <c r="R16" i="406" s="1"/>
  <c r="X10" i="406" a="1"/>
  <c r="X10" i="406" s="1"/>
  <c r="Y10" i="406" a="1"/>
  <c r="Y10" i="406" s="1"/>
  <c r="W10" i="406" a="1"/>
  <c r="W10" i="406" s="1"/>
  <c r="X8" i="406" a="1"/>
  <c r="X8" i="406" s="1"/>
  <c r="Y8" i="406" a="1"/>
  <c r="Y8" i="406" s="1"/>
  <c r="W8" i="406" a="1"/>
  <c r="W8" i="406" s="1"/>
  <c r="K14" i="406" a="1"/>
  <c r="K14" i="406" s="1"/>
  <c r="L14" i="406" s="1" a="1"/>
  <c r="L14" i="406" s="1"/>
  <c r="D20" i="406" a="1"/>
  <c r="D20" i="406" s="1"/>
  <c r="Y15" i="406" a="1"/>
  <c r="Y15" i="406" s="1"/>
  <c r="D23" i="406" a="1"/>
  <c r="D23" i="406" s="1"/>
  <c r="D30" i="406" a="1"/>
  <c r="D30" i="406" s="1"/>
  <c r="D35" i="406" a="1"/>
  <c r="D35" i="406" s="1"/>
  <c r="T36" i="405"/>
  <c r="T28" i="405"/>
  <c r="T11" i="405"/>
  <c r="T29" i="405"/>
  <c r="T35" i="405"/>
  <c r="T26" i="405"/>
  <c r="T23" i="405"/>
  <c r="T22" i="405"/>
  <c r="T17" i="405"/>
  <c r="T9" i="405"/>
  <c r="X4" i="405"/>
  <c r="R16" i="405" s="1"/>
  <c r="T31" i="405"/>
  <c r="T27" i="405"/>
  <c r="T32" i="405"/>
  <c r="T24" i="405"/>
  <c r="T21" i="405"/>
  <c r="K21" i="405" a="1"/>
  <c r="K21" i="405" s="1"/>
  <c r="Y21" i="405" a="1"/>
  <c r="Y21" i="405" s="1"/>
  <c r="X21" i="405" a="1"/>
  <c r="X21" i="405" s="1"/>
  <c r="T18" i="405"/>
  <c r="T8" i="405"/>
  <c r="T7" i="405"/>
  <c r="R17" i="405"/>
  <c r="R19" i="405"/>
  <c r="R35" i="405"/>
  <c r="R21" i="405"/>
  <c r="R25" i="405"/>
  <c r="R9" i="405"/>
  <c r="T15" i="405"/>
  <c r="T14" i="405"/>
  <c r="K3" i="405" a="1"/>
  <c r="K3" i="405" s="1"/>
  <c r="C56" i="347" s="1"/>
  <c r="D28" i="405" a="1"/>
  <c r="D28" i="405" s="1"/>
  <c r="D34" i="405" a="1"/>
  <c r="D34" i="405" s="1"/>
  <c r="W23" i="405" a="1"/>
  <c r="W23" i="405" s="1"/>
  <c r="Y23" i="405" a="1"/>
  <c r="Y23" i="405" s="1"/>
  <c r="X23" i="405" a="1"/>
  <c r="X23" i="405" s="1"/>
  <c r="X11" i="405" a="1"/>
  <c r="X11" i="405" s="1"/>
  <c r="K11" i="405" a="1"/>
  <c r="K11" i="405" s="1"/>
  <c r="W11" i="405" a="1"/>
  <c r="W11" i="405" s="1"/>
  <c r="Y11" i="405" a="1"/>
  <c r="Y11" i="405" s="1"/>
  <c r="Y10" i="405" a="1"/>
  <c r="Y10" i="405" s="1"/>
  <c r="W10" i="405" a="1"/>
  <c r="W10" i="405" s="1"/>
  <c r="X10" i="405" a="1"/>
  <c r="X10" i="405" s="1"/>
  <c r="Y8" i="405" a="1"/>
  <c r="Y8" i="405" s="1"/>
  <c r="X8" i="405" a="1"/>
  <c r="X8" i="405" s="1"/>
  <c r="W8" i="405" a="1"/>
  <c r="W8" i="405" s="1"/>
  <c r="D29" i="405" a="1"/>
  <c r="D29" i="405" s="1"/>
  <c r="D22" i="405" a="1"/>
  <c r="D22" i="405" s="1"/>
  <c r="D18" i="405" a="1"/>
  <c r="D18" i="405" s="1"/>
  <c r="D30" i="405" a="1"/>
  <c r="D30" i="405" s="1"/>
  <c r="D35" i="405" a="1"/>
  <c r="D35" i="405" s="1"/>
  <c r="X16" i="405" a="1"/>
  <c r="X16" i="405" s="1"/>
  <c r="K16" i="405" a="1"/>
  <c r="K16" i="405" s="1"/>
  <c r="Y16" i="405" a="1"/>
  <c r="Y16" i="405" s="1"/>
  <c r="W16" i="405" a="1"/>
  <c r="W16" i="405" s="1"/>
  <c r="K8" i="405" a="1"/>
  <c r="K8" i="405" s="1"/>
  <c r="X12" i="405" a="1"/>
  <c r="X12" i="405" s="1"/>
  <c r="Y12" i="405" a="1"/>
  <c r="Y12" i="405" s="1"/>
  <c r="W12" i="405" a="1"/>
  <c r="W12" i="405" s="1"/>
  <c r="X17" i="405" a="1"/>
  <c r="X17" i="405" s="1"/>
  <c r="K17" i="405" a="1"/>
  <c r="K17" i="405" s="1"/>
  <c r="Y17" i="405" a="1"/>
  <c r="Y17" i="405" s="1"/>
  <c r="W17" i="405" a="1"/>
  <c r="W17" i="405" s="1"/>
  <c r="D31" i="405" a="1"/>
  <c r="D31" i="405" s="1"/>
  <c r="D25" i="405" a="1"/>
  <c r="D25" i="405" s="1"/>
  <c r="D24" i="405" a="1"/>
  <c r="D24" i="405" s="1"/>
  <c r="D32" i="405" a="1"/>
  <c r="D32" i="405" s="1"/>
  <c r="D36" i="405" a="1"/>
  <c r="D36" i="405" s="1"/>
  <c r="K23" i="405" a="1"/>
  <c r="K23" i="405" s="1"/>
  <c r="Y27" i="405" a="1"/>
  <c r="Y27" i="405" s="1"/>
  <c r="X27" i="405" a="1"/>
  <c r="X27" i="405" s="1"/>
  <c r="W27" i="405" a="1"/>
  <c r="W27" i="405" s="1"/>
  <c r="X9" i="405" a="1"/>
  <c r="X9" i="405" s="1"/>
  <c r="K9" i="405" a="1"/>
  <c r="K9" i="405" s="1"/>
  <c r="W9" i="405" a="1"/>
  <c r="W9" i="405" s="1"/>
  <c r="Y9" i="405" a="1"/>
  <c r="Y9" i="405" s="1"/>
  <c r="K27" i="405" a="1"/>
  <c r="K27" i="405" s="1"/>
  <c r="D20" i="405" a="1"/>
  <c r="D20" i="405" s="1"/>
  <c r="D26" i="405" a="1"/>
  <c r="D26" i="405" s="1"/>
  <c r="D33" i="405" a="1"/>
  <c r="D33" i="405" s="1"/>
  <c r="R29" i="405"/>
  <c r="X14" i="405" a="1"/>
  <c r="X14" i="405" s="1"/>
  <c r="Y14" i="405" a="1"/>
  <c r="Y14" i="405" s="1"/>
  <c r="W14" i="405" a="1"/>
  <c r="W14" i="405" s="1"/>
  <c r="K10" i="405" a="1"/>
  <c r="K10" i="405" s="1"/>
  <c r="X13" i="405" a="1"/>
  <c r="X13" i="405" s="1"/>
  <c r="Y13" i="405" a="1"/>
  <c r="Y13" i="405" s="1"/>
  <c r="W13" i="405" a="1"/>
  <c r="W13" i="405" s="1"/>
  <c r="X15" i="405" a="1"/>
  <c r="X15" i="405" s="1"/>
  <c r="K15" i="405" a="1"/>
  <c r="K15" i="405" s="1"/>
  <c r="Y15" i="405" a="1"/>
  <c r="Y15" i="405" s="1"/>
  <c r="W15" i="405" a="1"/>
  <c r="W15" i="405" s="1"/>
  <c r="H9" i="405" a="1"/>
  <c r="H9" i="405" s="1"/>
  <c r="X22" i="404" a="1"/>
  <c r="X22" i="404" s="1"/>
  <c r="W22" i="404" a="1"/>
  <c r="W22" i="404" s="1"/>
  <c r="X26" i="404" a="1"/>
  <c r="X26" i="404" s="1"/>
  <c r="W26" i="404" a="1"/>
  <c r="W26" i="404" s="1"/>
  <c r="X21" i="404" a="1"/>
  <c r="X21" i="404" s="1"/>
  <c r="W21" i="404" a="1"/>
  <c r="W21" i="404" s="1"/>
  <c r="W15" i="404" a="1"/>
  <c r="W15" i="404" s="1"/>
  <c r="X15" i="404" a="1"/>
  <c r="X15" i="404" s="1"/>
  <c r="W24" i="404" a="1"/>
  <c r="W24" i="404" s="1"/>
  <c r="B2" i="404"/>
  <c r="J3" i="404" s="1" a="1"/>
  <c r="J3" i="404" s="1"/>
  <c r="B55" i="347" s="1"/>
  <c r="W14" i="404" a="1"/>
  <c r="W14" i="404" s="1"/>
  <c r="K14" i="404" a="1"/>
  <c r="K14" i="404" s="1"/>
  <c r="W25" i="404" a="1"/>
  <c r="W25" i="404" s="1"/>
  <c r="Y20" i="404" a="1"/>
  <c r="Y20" i="404" s="1"/>
  <c r="Y22" i="404" a="1"/>
  <c r="Y22" i="404" s="1"/>
  <c r="D35" i="404" a="1"/>
  <c r="D35" i="404" s="1"/>
  <c r="D33" i="404" a="1"/>
  <c r="D33" i="404" s="1"/>
  <c r="D31" i="404" a="1"/>
  <c r="D31" i="404" s="1"/>
  <c r="D34" i="404" a="1"/>
  <c r="D34" i="404" s="1"/>
  <c r="W7" i="404" a="1"/>
  <c r="W7" i="404" s="1"/>
  <c r="Y7" i="404" a="1"/>
  <c r="Y7" i="404" s="1"/>
  <c r="X7" i="404" a="1"/>
  <c r="X7" i="404" s="1"/>
  <c r="D18" i="404" a="1"/>
  <c r="D18" i="404" s="1"/>
  <c r="K18" i="404" s="1" a="1"/>
  <c r="K18" i="404" s="1"/>
  <c r="D16" i="404" a="1"/>
  <c r="D16" i="404" s="1"/>
  <c r="Y29" i="404" a="1"/>
  <c r="Y29" i="404" s="1"/>
  <c r="X29" i="404" a="1"/>
  <c r="X29" i="404" s="1"/>
  <c r="K29" i="404" a="1"/>
  <c r="K29" i="404" s="1"/>
  <c r="W29" i="404" a="1"/>
  <c r="W29" i="404" s="1"/>
  <c r="Y9" i="404" a="1"/>
  <c r="Y9" i="404" s="1"/>
  <c r="X9" i="404" a="1"/>
  <c r="X9" i="404" s="1"/>
  <c r="W9" i="404" a="1"/>
  <c r="W9" i="404" s="1"/>
  <c r="D32" i="404" a="1"/>
  <c r="D32" i="404" s="1"/>
  <c r="K26" i="404" a="1"/>
  <c r="K26" i="404" s="1"/>
  <c r="W23" i="404" a="1"/>
  <c r="W23" i="404" s="1"/>
  <c r="Y27" i="404" a="1"/>
  <c r="Y27" i="404" s="1"/>
  <c r="K25" i="404" a="1"/>
  <c r="K25" i="404" s="1"/>
  <c r="K21" i="404" a="1"/>
  <c r="K21" i="404" s="1"/>
  <c r="K19" i="404" a="1"/>
  <c r="K19" i="404" s="1"/>
  <c r="Y19" i="404" a="1"/>
  <c r="Y19" i="404" s="1"/>
  <c r="Y23" i="404" a="1"/>
  <c r="Y23" i="404" s="1"/>
  <c r="D36" i="404" a="1"/>
  <c r="D36" i="404" s="1"/>
  <c r="X4" i="404"/>
  <c r="R19" i="404" s="1"/>
  <c r="K7" i="404" a="1"/>
  <c r="K7" i="404" s="1"/>
  <c r="Y14" i="404" a="1"/>
  <c r="Y14" i="404" s="1"/>
  <c r="K17" i="404" a="1"/>
  <c r="K17" i="404" s="1"/>
  <c r="W17" i="404" a="1"/>
  <c r="W17" i="404" s="1"/>
  <c r="K15" i="404" a="1"/>
  <c r="K15" i="404" s="1"/>
  <c r="Y15" i="404" a="1"/>
  <c r="Y15" i="404" s="1"/>
  <c r="Y26" i="404" a="1"/>
  <c r="Y26" i="404" s="1"/>
  <c r="Y8" i="404" a="1"/>
  <c r="Y8" i="404" s="1"/>
  <c r="K22" i="404" a="1"/>
  <c r="K22" i="404" s="1"/>
  <c r="H8" i="400" a="1"/>
  <c r="H8" i="400" s="1"/>
  <c r="AA8" i="400" s="1" a="1"/>
  <c r="AA8" i="400" s="1"/>
  <c r="X27" i="404" a="1"/>
  <c r="X27" i="404" s="1"/>
  <c r="K24" i="404" a="1"/>
  <c r="K24" i="404" s="1"/>
  <c r="K8" i="404" a="1"/>
  <c r="K8" i="404" s="1"/>
  <c r="D10" i="404" a="1"/>
  <c r="D10" i="404" s="1"/>
  <c r="D30" i="404" a="1"/>
  <c r="D30" i="404" s="1"/>
  <c r="K30" i="404" s="1" a="1"/>
  <c r="K30" i="404" s="1"/>
  <c r="L30" i="404" s="1" a="1"/>
  <c r="L30" i="404" s="1"/>
  <c r="T31" i="404" s="1"/>
  <c r="T28" i="404"/>
  <c r="X17" i="404" a="1"/>
  <c r="X17" i="404" s="1"/>
  <c r="D11" i="404" a="1"/>
  <c r="D11" i="404" s="1"/>
  <c r="K11" i="404" s="1" a="1"/>
  <c r="K11" i="404" s="1"/>
  <c r="K9" i="404" a="1"/>
  <c r="K9" i="404" s="1"/>
  <c r="X14" i="404" a="1"/>
  <c r="X14" i="404" s="1"/>
  <c r="X8" i="404" a="1"/>
  <c r="X8" i="404" s="1"/>
  <c r="Y21" i="404" a="1"/>
  <c r="Y21" i="404" s="1"/>
  <c r="D28" i="404" a="1"/>
  <c r="D28" i="404" s="1"/>
  <c r="W19" i="404" a="1"/>
  <c r="W19" i="404" s="1"/>
  <c r="K20" i="404" a="1"/>
  <c r="K20" i="404" s="1"/>
  <c r="K27" i="404" a="1"/>
  <c r="K27" i="404" s="1"/>
  <c r="K23" i="404" a="1"/>
  <c r="K23" i="404" s="1"/>
  <c r="Y24" i="404" a="1"/>
  <c r="Y24" i="404" s="1"/>
  <c r="W20" i="404" a="1"/>
  <c r="W20" i="404" s="1"/>
  <c r="H8" i="404" a="1"/>
  <c r="H8" i="404" s="1"/>
  <c r="AA8" i="404" s="1" a="1"/>
  <c r="AA8" i="404" s="1"/>
  <c r="R18" i="404"/>
  <c r="D12" i="404" a="1"/>
  <c r="D12" i="404" s="1"/>
  <c r="K12" i="404" s="1" a="1"/>
  <c r="K12" i="404" s="1"/>
  <c r="Y25" i="404" a="1"/>
  <c r="Y25" i="404" s="1"/>
  <c r="D13" i="404" a="1"/>
  <c r="D13" i="404" s="1"/>
  <c r="R11" i="404"/>
  <c r="T9" i="404"/>
  <c r="X4" i="403"/>
  <c r="R31" i="403" s="1"/>
  <c r="X27" i="403" a="1"/>
  <c r="X27" i="403" s="1"/>
  <c r="K27" i="403" a="1"/>
  <c r="K27" i="403" s="1"/>
  <c r="L27" i="403" s="1" a="1"/>
  <c r="L27" i="403" s="1"/>
  <c r="Y27" i="403" a="1"/>
  <c r="Y27" i="403" s="1"/>
  <c r="H8" i="403" a="1"/>
  <c r="H8" i="403" s="1"/>
  <c r="AA8" i="403" s="1" a="1"/>
  <c r="AA8" i="403" s="1"/>
  <c r="D8" i="403" a="1"/>
  <c r="D8" i="403" s="1"/>
  <c r="X8" i="403" s="1" a="1"/>
  <c r="X8" i="403" s="1"/>
  <c r="K10" i="364" a="1"/>
  <c r="K10" i="364" s="1"/>
  <c r="D33" i="403" a="1"/>
  <c r="D33" i="403" s="1"/>
  <c r="D36" i="403" a="1"/>
  <c r="D36" i="403" s="1"/>
  <c r="D29" i="403" a="1"/>
  <c r="D29" i="403" s="1"/>
  <c r="W34" i="403" a="1"/>
  <c r="W34" i="403" s="1"/>
  <c r="X34" i="403" a="1"/>
  <c r="X34" i="403" s="1"/>
  <c r="K34" i="403" a="1"/>
  <c r="K34" i="403" s="1"/>
  <c r="L34" i="403" s="1" a="1"/>
  <c r="L34" i="403" s="1"/>
  <c r="Y34" i="403" a="1"/>
  <c r="Y34" i="403" s="1"/>
  <c r="W30" i="403" a="1"/>
  <c r="W30" i="403" s="1"/>
  <c r="X30" i="403" a="1"/>
  <c r="X30" i="403" s="1"/>
  <c r="K30" i="403" a="1"/>
  <c r="K30" i="403" s="1"/>
  <c r="L30" i="403" s="1" a="1"/>
  <c r="L30" i="403" s="1"/>
  <c r="Y30" i="403" a="1"/>
  <c r="Y30" i="403" s="1"/>
  <c r="D35" i="403" a="1"/>
  <c r="D35" i="403" s="1"/>
  <c r="D28" i="403" a="1"/>
  <c r="D28" i="403" s="1"/>
  <c r="D32" i="403" a="1"/>
  <c r="D32" i="403" s="1"/>
  <c r="D24" i="403" a="1"/>
  <c r="D24" i="403" s="1"/>
  <c r="R21" i="403"/>
  <c r="Y16" i="403" a="1"/>
  <c r="Y16" i="403" s="1"/>
  <c r="W16" i="403" a="1"/>
  <c r="W16" i="403" s="1"/>
  <c r="K16" i="403" a="1"/>
  <c r="K16" i="403" s="1"/>
  <c r="X16" i="403" a="1"/>
  <c r="X16" i="403" s="1"/>
  <c r="Y22" i="403" a="1"/>
  <c r="Y22" i="403" s="1"/>
  <c r="W22" i="403" a="1"/>
  <c r="W22" i="403" s="1"/>
  <c r="K22" i="403" a="1"/>
  <c r="K22" i="403" s="1"/>
  <c r="X22" i="403" a="1"/>
  <c r="X22" i="403" s="1"/>
  <c r="Y14" i="403" a="1"/>
  <c r="Y14" i="403" s="1"/>
  <c r="W14" i="403" a="1"/>
  <c r="W14" i="403" s="1"/>
  <c r="K14" i="403" a="1"/>
  <c r="K14" i="403" s="1"/>
  <c r="L14" i="403" s="1" a="1"/>
  <c r="L14" i="403" s="1"/>
  <c r="X14" i="403" a="1"/>
  <c r="X14" i="403" s="1"/>
  <c r="Y15" i="403" a="1"/>
  <c r="Y15" i="403" s="1"/>
  <c r="W15" i="403" a="1"/>
  <c r="W15" i="403" s="1"/>
  <c r="K15" i="403" a="1"/>
  <c r="K15" i="403" s="1"/>
  <c r="L15" i="403" s="1" a="1"/>
  <c r="L15" i="403" s="1"/>
  <c r="X15" i="403" a="1"/>
  <c r="X15" i="403" s="1"/>
  <c r="X25" i="403" a="1"/>
  <c r="X25" i="403" s="1"/>
  <c r="Y25" i="403" a="1"/>
  <c r="Y25" i="403" s="1"/>
  <c r="W25" i="403" a="1"/>
  <c r="W25" i="403" s="1"/>
  <c r="Y17" i="403" a="1"/>
  <c r="Y17" i="403" s="1"/>
  <c r="W17" i="403" a="1"/>
  <c r="W17" i="403" s="1"/>
  <c r="K17" i="403" a="1"/>
  <c r="K17" i="403" s="1"/>
  <c r="L17" i="403" s="1" a="1"/>
  <c r="L17" i="403" s="1"/>
  <c r="X17" i="403" a="1"/>
  <c r="X17" i="403" s="1"/>
  <c r="Y9" i="403" a="1"/>
  <c r="Y9" i="403" s="1"/>
  <c r="W9" i="403" a="1"/>
  <c r="W9" i="403" s="1"/>
  <c r="K9" i="403" a="1"/>
  <c r="K9" i="403" s="1"/>
  <c r="X9" i="403" a="1"/>
  <c r="X9" i="403" s="1"/>
  <c r="D31" i="403" a="1"/>
  <c r="D31" i="403" s="1"/>
  <c r="B2" i="403"/>
  <c r="Y20" i="403" a="1"/>
  <c r="Y20" i="403" s="1"/>
  <c r="W20" i="403" a="1"/>
  <c r="W20" i="403" s="1"/>
  <c r="K20" i="403" a="1"/>
  <c r="K20" i="403" s="1"/>
  <c r="X20" i="403" a="1"/>
  <c r="X20" i="403" s="1"/>
  <c r="Y12" i="403" a="1"/>
  <c r="Y12" i="403" s="1"/>
  <c r="W12" i="403" a="1"/>
  <c r="W12" i="403" s="1"/>
  <c r="K12" i="403" a="1"/>
  <c r="K12" i="403" s="1"/>
  <c r="X12" i="403" a="1"/>
  <c r="X12" i="403" s="1"/>
  <c r="Y18" i="403" a="1"/>
  <c r="Y18" i="403" s="1"/>
  <c r="W18" i="403" a="1"/>
  <c r="W18" i="403" s="1"/>
  <c r="K18" i="403" a="1"/>
  <c r="K18" i="403" s="1"/>
  <c r="L18" i="403" s="1" a="1"/>
  <c r="L18" i="403" s="1"/>
  <c r="X18" i="403" a="1"/>
  <c r="X18" i="403" s="1"/>
  <c r="Y10" i="403" a="1"/>
  <c r="Y10" i="403" s="1"/>
  <c r="W10" i="403" a="1"/>
  <c r="W10" i="403" s="1"/>
  <c r="K10" i="403" a="1"/>
  <c r="K10" i="403" s="1"/>
  <c r="X10" i="403" a="1"/>
  <c r="X10" i="403" s="1"/>
  <c r="K8" i="402" a="1"/>
  <c r="K8" i="402" s="1"/>
  <c r="R23" i="403"/>
  <c r="X23" i="403" a="1"/>
  <c r="X23" i="403" s="1"/>
  <c r="Y23" i="403" a="1"/>
  <c r="Y23" i="403" s="1"/>
  <c r="W23" i="403" a="1"/>
  <c r="W23" i="403" s="1"/>
  <c r="R27" i="403"/>
  <c r="Y19" i="403" a="1"/>
  <c r="Y19" i="403" s="1"/>
  <c r="W19" i="403" a="1"/>
  <c r="W19" i="403" s="1"/>
  <c r="K19" i="403" a="1"/>
  <c r="K19" i="403" s="1"/>
  <c r="L19" i="403" s="1" a="1"/>
  <c r="L19" i="403" s="1"/>
  <c r="X19" i="403" a="1"/>
  <c r="X19" i="403" s="1"/>
  <c r="Y11" i="403" a="1"/>
  <c r="Y11" i="403" s="1"/>
  <c r="W11" i="403" a="1"/>
  <c r="W11" i="403" s="1"/>
  <c r="K11" i="403" a="1"/>
  <c r="K11" i="403" s="1"/>
  <c r="X11" i="403" a="1"/>
  <c r="X11" i="403" s="1"/>
  <c r="Y21" i="403" a="1"/>
  <c r="Y21" i="403" s="1"/>
  <c r="W21" i="403" a="1"/>
  <c r="W21" i="403" s="1"/>
  <c r="K21" i="403" a="1"/>
  <c r="K21" i="403" s="1"/>
  <c r="X21" i="403" a="1"/>
  <c r="X21" i="403" s="1"/>
  <c r="Y13" i="403" a="1"/>
  <c r="Y13" i="403" s="1"/>
  <c r="W13" i="403" a="1"/>
  <c r="W13" i="403" s="1"/>
  <c r="K13" i="403" a="1"/>
  <c r="K13" i="403" s="1"/>
  <c r="L13" i="403" s="1" a="1"/>
  <c r="L13" i="403" s="1"/>
  <c r="X13" i="403" a="1"/>
  <c r="X13" i="403" s="1"/>
  <c r="W26" i="403" a="1"/>
  <c r="W26" i="403" s="1"/>
  <c r="Y26" i="403" a="1"/>
  <c r="Y26" i="403" s="1"/>
  <c r="K26" i="403" a="1"/>
  <c r="K26" i="403" s="1"/>
  <c r="L26" i="403" s="1" a="1"/>
  <c r="L26" i="403" s="1"/>
  <c r="X26" i="403" a="1"/>
  <c r="X26" i="403" s="1"/>
  <c r="B2" i="402"/>
  <c r="J3" i="402" s="1" a="1"/>
  <c r="J3" i="402" s="1"/>
  <c r="B41" i="347" s="1"/>
  <c r="H8" i="402" a="1"/>
  <c r="H8" i="402" s="1"/>
  <c r="AA8" i="402" s="1" a="1"/>
  <c r="AA8" i="402" s="1"/>
  <c r="X4" i="402"/>
  <c r="R7" i="402" s="1"/>
  <c r="K10" i="402" a="1"/>
  <c r="K10" i="402" s="1"/>
  <c r="K3" i="402" a="1"/>
  <c r="K3" i="402" s="1"/>
  <c r="C41" i="347" s="1"/>
  <c r="D9" i="402" a="1"/>
  <c r="D9" i="402" s="1"/>
  <c r="K9" i="402" s="1" a="1"/>
  <c r="K9" i="402" s="1"/>
  <c r="W7" i="402" a="1"/>
  <c r="W7" i="402" s="1"/>
  <c r="K7" i="402" a="1"/>
  <c r="K7" i="402" s="1"/>
  <c r="Y7" i="402" a="1"/>
  <c r="Y7" i="402" s="1"/>
  <c r="D17" i="402" a="1"/>
  <c r="D17" i="402" s="1"/>
  <c r="D23" i="402" a="1"/>
  <c r="D23" i="402" s="1"/>
  <c r="D24" i="402" a="1"/>
  <c r="D24" i="402" s="1"/>
  <c r="D30" i="402" a="1"/>
  <c r="D30" i="402" s="1"/>
  <c r="D34" i="402" a="1"/>
  <c r="D34" i="402" s="1"/>
  <c r="D22" i="402" a="1"/>
  <c r="D22" i="402" s="1"/>
  <c r="D18" i="402" a="1"/>
  <c r="D18" i="402" s="1"/>
  <c r="D15" i="402" a="1"/>
  <c r="D15" i="402" s="1"/>
  <c r="D13" i="402" a="1"/>
  <c r="D13" i="402" s="1"/>
  <c r="X25" i="402" a="1"/>
  <c r="X25" i="402" s="1"/>
  <c r="W25" i="402" a="1"/>
  <c r="W25" i="402" s="1"/>
  <c r="Y25" i="402" a="1"/>
  <c r="Y25" i="402" s="1"/>
  <c r="K25" i="402" a="1"/>
  <c r="K25" i="402" s="1"/>
  <c r="L25" i="402" s="1" a="1"/>
  <c r="L25" i="402" s="1"/>
  <c r="Y12" i="402" a="1"/>
  <c r="Y12" i="402" s="1"/>
  <c r="X12" i="402" a="1"/>
  <c r="X12" i="402" s="1"/>
  <c r="K12" i="402" a="1"/>
  <c r="K12" i="402" s="1"/>
  <c r="L12" i="402" s="1" a="1"/>
  <c r="L12" i="402" s="1"/>
  <c r="W12" i="402" a="1"/>
  <c r="W12" i="402" s="1"/>
  <c r="R8" i="402"/>
  <c r="D29" i="402" a="1"/>
  <c r="D29" i="402" s="1"/>
  <c r="K10" i="400" a="1"/>
  <c r="K10" i="400" s="1"/>
  <c r="D19" i="402" a="1"/>
  <c r="D19" i="402" s="1"/>
  <c r="D26" i="402" a="1"/>
  <c r="D26" i="402" s="1"/>
  <c r="D31" i="402" a="1"/>
  <c r="D31" i="402" s="1"/>
  <c r="D35" i="402" a="1"/>
  <c r="D35" i="402" s="1"/>
  <c r="K8" i="401" a="1"/>
  <c r="K8" i="401" s="1"/>
  <c r="D21" i="402" a="1"/>
  <c r="D21" i="402" s="1"/>
  <c r="D33" i="402" a="1"/>
  <c r="D33" i="402" s="1"/>
  <c r="D28" i="402" a="1"/>
  <c r="D28" i="402" s="1"/>
  <c r="D32" i="402" a="1"/>
  <c r="D32" i="402" s="1"/>
  <c r="D36" i="402" a="1"/>
  <c r="D36" i="402" s="1"/>
  <c r="D27" i="402" a="1"/>
  <c r="D27" i="402" s="1"/>
  <c r="D20" i="402" a="1"/>
  <c r="D20" i="402" s="1"/>
  <c r="D16" i="402" a="1"/>
  <c r="D16" i="402" s="1"/>
  <c r="D14" i="402" a="1"/>
  <c r="D14" i="402" s="1"/>
  <c r="W10" i="402" a="1"/>
  <c r="W10" i="402" s="1"/>
  <c r="X10" i="402" a="1"/>
  <c r="X10" i="402" s="1"/>
  <c r="Y10" i="402" a="1"/>
  <c r="Y10" i="402" s="1"/>
  <c r="X11" i="402" a="1"/>
  <c r="X11" i="402" s="1"/>
  <c r="Y11" i="402" a="1"/>
  <c r="Y11" i="402" s="1"/>
  <c r="W11" i="402" a="1"/>
  <c r="W11" i="402" s="1"/>
  <c r="Y8" i="402" a="1"/>
  <c r="Y8" i="402" s="1"/>
  <c r="W8" i="402" a="1"/>
  <c r="W8" i="402" s="1"/>
  <c r="X8" i="402" a="1"/>
  <c r="X8" i="402" s="1"/>
  <c r="K13" i="401" a="1"/>
  <c r="K13" i="401" s="1"/>
  <c r="L13" i="401" s="1" a="1"/>
  <c r="L13" i="401" s="1"/>
  <c r="Y13" i="401" a="1"/>
  <c r="Y13" i="401" s="1"/>
  <c r="W13" i="401" a="1"/>
  <c r="W13" i="401" s="1"/>
  <c r="K12" i="401" a="1"/>
  <c r="K12" i="401" s="1"/>
  <c r="X8" i="401" a="1"/>
  <c r="X8" i="401" s="1"/>
  <c r="W8" i="401" a="1"/>
  <c r="W8" i="401" s="1"/>
  <c r="X9" i="401" a="1"/>
  <c r="X9" i="401" s="1"/>
  <c r="K9" i="401" a="1"/>
  <c r="K9" i="401" s="1"/>
  <c r="K11" i="401" a="1"/>
  <c r="K11" i="401" s="1"/>
  <c r="B2" i="401"/>
  <c r="K3" i="401" s="1" a="1"/>
  <c r="K3" i="401" s="1"/>
  <c r="C40" i="347" s="1"/>
  <c r="W11" i="401" a="1"/>
  <c r="W11" i="401" s="1"/>
  <c r="W9" i="401" a="1"/>
  <c r="W9" i="401" s="1"/>
  <c r="W12" i="401" a="1"/>
  <c r="W12" i="401" s="1"/>
  <c r="W7" i="401" a="1"/>
  <c r="W7" i="401" s="1"/>
  <c r="Y11" i="401" a="1"/>
  <c r="Y11" i="401" s="1"/>
  <c r="Y9" i="401" a="1"/>
  <c r="Y9" i="401" s="1"/>
  <c r="Y7" i="401" a="1"/>
  <c r="Y7" i="401" s="1"/>
  <c r="H8" i="401" a="1"/>
  <c r="H8" i="401" s="1"/>
  <c r="AA8" i="401" s="1" a="1"/>
  <c r="AA8" i="401" s="1"/>
  <c r="D19" i="401" a="1"/>
  <c r="D19" i="401" s="1"/>
  <c r="K19" i="401" s="1" a="1"/>
  <c r="K19" i="401" s="1"/>
  <c r="L19" i="401" s="1" a="1"/>
  <c r="L19" i="401" s="1"/>
  <c r="D16" i="401" a="1"/>
  <c r="D16" i="401" s="1"/>
  <c r="K16" i="401" s="1" a="1"/>
  <c r="K16" i="401" s="1"/>
  <c r="L16" i="401" s="1" a="1"/>
  <c r="L16" i="401" s="1"/>
  <c r="D30" i="401" a="1"/>
  <c r="D30" i="401" s="1"/>
  <c r="D29" i="401" a="1"/>
  <c r="D29" i="401" s="1"/>
  <c r="W21" i="401" a="1"/>
  <c r="W21" i="401" s="1"/>
  <c r="D18" i="401" a="1"/>
  <c r="D18" i="401" s="1"/>
  <c r="D24" i="401" a="1"/>
  <c r="D24" i="401" s="1"/>
  <c r="D23" i="401" a="1"/>
  <c r="D23" i="401" s="1"/>
  <c r="D31" i="401" a="1"/>
  <c r="D31" i="401" s="1"/>
  <c r="D35" i="401" a="1"/>
  <c r="D35" i="401" s="1"/>
  <c r="X21" i="401" a="1"/>
  <c r="X21" i="401" s="1"/>
  <c r="X4" i="401"/>
  <c r="R16" i="401" s="1"/>
  <c r="D20" i="401" a="1"/>
  <c r="D20" i="401" s="1"/>
  <c r="K20" i="401" s="1" a="1"/>
  <c r="K20" i="401" s="1"/>
  <c r="L20" i="401" s="1" a="1"/>
  <c r="L20" i="401" s="1"/>
  <c r="D17" i="401" a="1"/>
  <c r="D17" i="401" s="1"/>
  <c r="D15" i="401" a="1"/>
  <c r="D15" i="401" s="1"/>
  <c r="K15" i="401" s="1" a="1"/>
  <c r="K15" i="401" s="1"/>
  <c r="L15" i="401" s="1" a="1"/>
  <c r="L15" i="401" s="1"/>
  <c r="D26" i="401" a="1"/>
  <c r="D26" i="401" s="1"/>
  <c r="D25" i="401" a="1"/>
  <c r="D25" i="401" s="1"/>
  <c r="D32" i="401" a="1"/>
  <c r="D32" i="401" s="1"/>
  <c r="D36" i="401" a="1"/>
  <c r="D36" i="401" s="1"/>
  <c r="K21" i="401" a="1"/>
  <c r="K21" i="401" s="1"/>
  <c r="L21" i="401" s="1" a="1"/>
  <c r="L21" i="401" s="1"/>
  <c r="Y10" i="401" a="1"/>
  <c r="Y10" i="401" s="1"/>
  <c r="W10" i="401" a="1"/>
  <c r="W10" i="401" s="1"/>
  <c r="K10" i="401" a="1"/>
  <c r="K10" i="401" s="1"/>
  <c r="X10" i="401" a="1"/>
  <c r="X10" i="401" s="1"/>
  <c r="D34" i="401" a="1"/>
  <c r="D34" i="401" s="1"/>
  <c r="D14" i="401" a="1"/>
  <c r="D14" i="401" s="1"/>
  <c r="D22" i="401" a="1"/>
  <c r="D22" i="401" s="1"/>
  <c r="D28" i="401" a="1"/>
  <c r="D28" i="401" s="1"/>
  <c r="D27" i="401" a="1"/>
  <c r="D27" i="401" s="1"/>
  <c r="D33" i="401" a="1"/>
  <c r="D33" i="401" s="1"/>
  <c r="K7" i="372" a="1"/>
  <c r="K7" i="372" s="1"/>
  <c r="K18" i="359" a="1"/>
  <c r="K18" i="359" s="1"/>
  <c r="L18" i="359" s="1" a="1"/>
  <c r="L18" i="359" s="1"/>
  <c r="K10" i="359" a="1"/>
  <c r="K10" i="359" s="1"/>
  <c r="K18" i="357" a="1"/>
  <c r="K18" i="357" s="1"/>
  <c r="L18" i="357" s="1" a="1"/>
  <c r="L18" i="357" s="1"/>
  <c r="K12" i="356" a="1"/>
  <c r="K12" i="356" s="1"/>
  <c r="L12" i="356" s="1" a="1"/>
  <c r="L12" i="356" s="1"/>
  <c r="K13" i="356" a="1"/>
  <c r="K13" i="356" s="1"/>
  <c r="L13" i="356" s="1" a="1"/>
  <c r="L13" i="356" s="1"/>
  <c r="K15" i="356" a="1"/>
  <c r="K15" i="356" s="1"/>
  <c r="L15" i="356" s="1" a="1"/>
  <c r="L15" i="356" s="1"/>
  <c r="K18" i="349" a="1"/>
  <c r="K18" i="349" s="1"/>
  <c r="X14" i="400" a="1"/>
  <c r="X14" i="400" s="1"/>
  <c r="Y14" i="400" a="1"/>
  <c r="Y14" i="400" s="1"/>
  <c r="W14" i="400" a="1"/>
  <c r="W14" i="400" s="1"/>
  <c r="K14" i="400" a="1"/>
  <c r="K14" i="400" s="1"/>
  <c r="L14" i="400" s="1" a="1"/>
  <c r="L14" i="400" s="1"/>
  <c r="B2" i="400"/>
  <c r="J3" i="400" s="1" a="1"/>
  <c r="J3" i="400" s="1"/>
  <c r="B27" i="347" s="1"/>
  <c r="K9" i="400" a="1"/>
  <c r="K9" i="400" s="1"/>
  <c r="Y17" i="400" a="1"/>
  <c r="Y17" i="400" s="1"/>
  <c r="X17" i="400" a="1"/>
  <c r="X17" i="400" s="1"/>
  <c r="W17" i="400" a="1"/>
  <c r="W17" i="400" s="1"/>
  <c r="D16" i="400" a="1"/>
  <c r="D16" i="400" s="1"/>
  <c r="K16" i="400" s="1" a="1"/>
  <c r="K16" i="400" s="1"/>
  <c r="L16" i="400" s="1" a="1"/>
  <c r="L16" i="400" s="1"/>
  <c r="D23" i="400" a="1"/>
  <c r="D23" i="400" s="1"/>
  <c r="D26" i="400" a="1"/>
  <c r="D26" i="400" s="1"/>
  <c r="D19" i="400" a="1"/>
  <c r="D19" i="400" s="1"/>
  <c r="X4" i="400"/>
  <c r="R17" i="400" s="1"/>
  <c r="D8" i="366" a="1"/>
  <c r="D8" i="366" s="1"/>
  <c r="Y8" i="366" s="1" a="1"/>
  <c r="Y8" i="366" s="1"/>
  <c r="D25" i="400" a="1"/>
  <c r="D25" i="400" s="1"/>
  <c r="D20" i="400" a="1"/>
  <c r="D20" i="400" s="1"/>
  <c r="D28" i="400" a="1"/>
  <c r="D28" i="400" s="1"/>
  <c r="D33" i="400" a="1"/>
  <c r="D33" i="400" s="1"/>
  <c r="X12" i="400" a="1"/>
  <c r="X12" i="400" s="1"/>
  <c r="Y12" i="400" a="1"/>
  <c r="Y12" i="400" s="1"/>
  <c r="W12" i="400" a="1"/>
  <c r="W12" i="400" s="1"/>
  <c r="X10" i="400" a="1"/>
  <c r="X10" i="400" s="1"/>
  <c r="Y10" i="400" a="1"/>
  <c r="Y10" i="400" s="1"/>
  <c r="W10" i="400" a="1"/>
  <c r="W10" i="400" s="1"/>
  <c r="X8" i="400" a="1"/>
  <c r="X8" i="400" s="1"/>
  <c r="Y8" i="400" a="1"/>
  <c r="Y8" i="400" s="1"/>
  <c r="W8" i="400" a="1"/>
  <c r="W8" i="400" s="1"/>
  <c r="D36" i="400" a="1"/>
  <c r="D36" i="400" s="1"/>
  <c r="K3" i="400" a="1"/>
  <c r="K3" i="400" s="1"/>
  <c r="C27" i="347" s="1"/>
  <c r="D27" i="400" a="1"/>
  <c r="D27" i="400" s="1"/>
  <c r="D22" i="400" a="1"/>
  <c r="D22" i="400" s="1"/>
  <c r="D30" i="400" a="1"/>
  <c r="D30" i="400" s="1"/>
  <c r="D34" i="400" a="1"/>
  <c r="D34" i="400" s="1"/>
  <c r="K17" i="400" a="1"/>
  <c r="K17" i="400" s="1"/>
  <c r="L17" i="400" s="1" a="1"/>
  <c r="L17" i="400" s="1"/>
  <c r="D18" i="400" a="1"/>
  <c r="D18" i="400" s="1"/>
  <c r="D32" i="400" a="1"/>
  <c r="D32" i="400" s="1"/>
  <c r="H8" i="399" a="1"/>
  <c r="H8" i="399" s="1"/>
  <c r="AA8" i="399" s="1" a="1"/>
  <c r="AA8" i="399" s="1"/>
  <c r="D21" i="400" a="1"/>
  <c r="D21" i="400" s="1"/>
  <c r="D29" i="400" a="1"/>
  <c r="D29" i="400" s="1"/>
  <c r="D24" i="400" a="1"/>
  <c r="D24" i="400" s="1"/>
  <c r="D31" i="400" a="1"/>
  <c r="D31" i="400" s="1"/>
  <c r="D35" i="400" a="1"/>
  <c r="D35" i="400" s="1"/>
  <c r="D15" i="400" a="1"/>
  <c r="D15" i="400" s="1"/>
  <c r="X13" i="400" a="1"/>
  <c r="X13" i="400" s="1"/>
  <c r="Y13" i="400" a="1"/>
  <c r="Y13" i="400" s="1"/>
  <c r="W13" i="400" a="1"/>
  <c r="W13" i="400" s="1"/>
  <c r="X11" i="400" a="1"/>
  <c r="X11" i="400" s="1"/>
  <c r="Y11" i="400" a="1"/>
  <c r="Y11" i="400" s="1"/>
  <c r="W11" i="400" a="1"/>
  <c r="W11" i="400" s="1"/>
  <c r="X9" i="400" a="1"/>
  <c r="X9" i="400" s="1"/>
  <c r="Y9" i="400" a="1"/>
  <c r="Y9" i="400" s="1"/>
  <c r="W9" i="400" a="1"/>
  <c r="W9" i="400" s="1"/>
  <c r="K11" i="348" a="1"/>
  <c r="K11" i="348" s="1"/>
  <c r="L11" i="348" s="1" a="1"/>
  <c r="L11" i="348" s="1"/>
  <c r="K14" i="348" a="1"/>
  <c r="K14" i="348" s="1"/>
  <c r="L14" i="348" s="1" a="1"/>
  <c r="L14" i="348" s="1"/>
  <c r="K10" i="348" a="1"/>
  <c r="K10" i="348" s="1"/>
  <c r="K8" i="348" a="1"/>
  <c r="K8" i="348" s="1"/>
  <c r="X7" i="364" a="1"/>
  <c r="X7" i="364" s="1"/>
  <c r="Y7" i="364" a="1"/>
  <c r="Y7" i="364" s="1"/>
  <c r="K7" i="364" a="1"/>
  <c r="K7" i="364" s="1"/>
  <c r="K13" i="331" a="1"/>
  <c r="K13" i="331" s="1"/>
  <c r="L13" i="331" s="1" a="1"/>
  <c r="L13" i="331" s="1"/>
  <c r="K11" i="331" a="1"/>
  <c r="K11" i="331" s="1"/>
  <c r="L11" i="331" s="1" a="1"/>
  <c r="L11" i="331" s="1"/>
  <c r="K13" i="359" a="1"/>
  <c r="K13" i="359" s="1"/>
  <c r="L13" i="359" s="1" a="1"/>
  <c r="L13" i="359" s="1"/>
  <c r="K20" i="359" a="1"/>
  <c r="K20" i="359" s="1"/>
  <c r="L20" i="359" s="1" a="1"/>
  <c r="L20" i="359" s="1"/>
  <c r="K16" i="359" a="1"/>
  <c r="K16" i="359" s="1"/>
  <c r="L16" i="359" s="1" a="1"/>
  <c r="L16" i="359" s="1"/>
  <c r="K12" i="359" a="1"/>
  <c r="K12" i="359" s="1"/>
  <c r="L12" i="359" s="1" a="1"/>
  <c r="L12" i="359" s="1"/>
  <c r="K11" i="349" a="1"/>
  <c r="K11" i="349" s="1"/>
  <c r="K10" i="349" a="1"/>
  <c r="K10" i="349" s="1"/>
  <c r="B2" i="399"/>
  <c r="K3" i="399" s="1" a="1"/>
  <c r="K3" i="399" s="1"/>
  <c r="C24" i="347" s="1"/>
  <c r="Y10" i="399" a="1"/>
  <c r="Y10" i="399" s="1"/>
  <c r="D13" i="399" a="1"/>
  <c r="D13" i="399" s="1"/>
  <c r="D12" i="399" a="1"/>
  <c r="D12" i="399" s="1"/>
  <c r="K12" i="399" s="1" a="1"/>
  <c r="K12" i="399" s="1"/>
  <c r="L12" i="399" s="1" a="1"/>
  <c r="L12" i="399" s="1"/>
  <c r="K10" i="399" a="1"/>
  <c r="K10" i="399" s="1"/>
  <c r="D20" i="399" a="1"/>
  <c r="D20" i="399" s="1"/>
  <c r="D26" i="399" a="1"/>
  <c r="D26" i="399" s="1"/>
  <c r="D32" i="399" a="1"/>
  <c r="D32" i="399" s="1"/>
  <c r="D36" i="399" a="1"/>
  <c r="D36" i="399" s="1"/>
  <c r="D29" i="399" a="1"/>
  <c r="D29" i="399" s="1"/>
  <c r="D14" i="399" a="1"/>
  <c r="D14" i="399" s="1"/>
  <c r="W7" i="399" a="1"/>
  <c r="W7" i="399" s="1"/>
  <c r="D22" i="399" a="1"/>
  <c r="D22" i="399" s="1"/>
  <c r="D28" i="399" a="1"/>
  <c r="D28" i="399" s="1"/>
  <c r="D33" i="399" a="1"/>
  <c r="D33" i="399" s="1"/>
  <c r="X7" i="399" a="1"/>
  <c r="X7" i="399" s="1"/>
  <c r="D9" i="399" a="1"/>
  <c r="D9" i="399" s="1"/>
  <c r="D21" i="399" a="1"/>
  <c r="D21" i="399" s="1"/>
  <c r="X4" i="399"/>
  <c r="R11" i="399" s="1"/>
  <c r="K7" i="399" a="1"/>
  <c r="K7" i="399" s="1"/>
  <c r="D25" i="399" a="1"/>
  <c r="D25" i="399" s="1"/>
  <c r="D30" i="399" a="1"/>
  <c r="D30" i="399" s="1"/>
  <c r="D34" i="399" a="1"/>
  <c r="D34" i="399" s="1"/>
  <c r="D19" i="399" a="1"/>
  <c r="D19" i="399" s="1"/>
  <c r="D23" i="399" a="1"/>
  <c r="D23" i="399" s="1"/>
  <c r="D15" i="399" a="1"/>
  <c r="D15" i="399" s="1"/>
  <c r="K15" i="399" s="1" a="1"/>
  <c r="K15" i="399" s="1"/>
  <c r="L15" i="399" s="1" a="1"/>
  <c r="L15" i="399" s="1"/>
  <c r="W10" i="399" a="1"/>
  <c r="W10" i="399" s="1"/>
  <c r="D27" i="399" a="1"/>
  <c r="D27" i="399" s="1"/>
  <c r="D11" i="399" a="1"/>
  <c r="D11" i="399" s="1"/>
  <c r="D18" i="399" a="1"/>
  <c r="D18" i="399" s="1"/>
  <c r="D24" i="399" a="1"/>
  <c r="D24" i="399" s="1"/>
  <c r="D31" i="399" a="1"/>
  <c r="D31" i="399" s="1"/>
  <c r="D35" i="399" a="1"/>
  <c r="D35" i="399" s="1"/>
  <c r="D16" i="399" a="1"/>
  <c r="D16" i="399" s="1"/>
  <c r="D8" i="399" a="1"/>
  <c r="D8" i="399" s="1"/>
  <c r="X17" i="399" a="1"/>
  <c r="X17" i="399" s="1"/>
  <c r="Y17" i="399" a="1"/>
  <c r="Y17" i="399" s="1"/>
  <c r="K17" i="399" a="1"/>
  <c r="K17" i="399" s="1"/>
  <c r="L17" i="399" s="1" a="1"/>
  <c r="L17" i="399" s="1"/>
  <c r="W17" i="399" a="1"/>
  <c r="W17" i="399" s="1"/>
  <c r="B2" i="398"/>
  <c r="J3" i="398" s="1" a="1"/>
  <c r="J3" i="398" s="1"/>
  <c r="B19" i="347" s="1"/>
  <c r="D10" i="398" a="1"/>
  <c r="D10" i="398" s="1"/>
  <c r="K10" i="398" s="1" a="1"/>
  <c r="K10" i="398" s="1"/>
  <c r="D12" i="398" a="1"/>
  <c r="D12" i="398" s="1"/>
  <c r="K12" i="398" s="1" a="1"/>
  <c r="K12" i="398" s="1"/>
  <c r="L12" i="398" s="1" a="1"/>
  <c r="L12" i="398" s="1"/>
  <c r="H8" i="398" a="1"/>
  <c r="H8" i="398" s="1"/>
  <c r="AA8" i="398" s="1" a="1"/>
  <c r="AA8" i="398" s="1"/>
  <c r="D8" i="398" a="1"/>
  <c r="D8" i="398" s="1"/>
  <c r="D14" i="398" a="1"/>
  <c r="D14" i="398" s="1"/>
  <c r="K14" i="398" s="1" a="1"/>
  <c r="K14" i="398" s="1"/>
  <c r="L14" i="398" s="1" a="1"/>
  <c r="L14" i="398" s="1"/>
  <c r="D18" i="398" a="1"/>
  <c r="D18" i="398" s="1"/>
  <c r="X7" i="398" a="1"/>
  <c r="X7" i="398" s="1"/>
  <c r="Y7" i="398" a="1"/>
  <c r="Y7" i="398" s="1"/>
  <c r="W7" i="398" a="1"/>
  <c r="W7" i="398" s="1"/>
  <c r="K7" i="398" a="1"/>
  <c r="K7" i="398" s="1"/>
  <c r="D20" i="398" a="1"/>
  <c r="D20" i="398" s="1"/>
  <c r="D22" i="398" a="1"/>
  <c r="D22" i="398" s="1"/>
  <c r="K22" i="398" s="1" a="1"/>
  <c r="K22" i="398" s="1"/>
  <c r="L22" i="398" s="1" a="1"/>
  <c r="L22" i="398" s="1"/>
  <c r="D27" i="398" a="1"/>
  <c r="D27" i="398" s="1"/>
  <c r="D32" i="398" a="1"/>
  <c r="D32" i="398" s="1"/>
  <c r="D36" i="398" a="1"/>
  <c r="D36" i="398" s="1"/>
  <c r="D13" i="398" a="1"/>
  <c r="D13" i="398" s="1"/>
  <c r="K13" i="398" s="1" a="1"/>
  <c r="K13" i="398" s="1"/>
  <c r="L13" i="398" s="1" a="1"/>
  <c r="L13" i="398" s="1"/>
  <c r="D9" i="398" a="1"/>
  <c r="D9" i="398" s="1"/>
  <c r="D15" i="398" a="1"/>
  <c r="D15" i="398" s="1"/>
  <c r="D26" i="398" a="1"/>
  <c r="D26" i="398" s="1"/>
  <c r="X4" i="398"/>
  <c r="R9" i="398" s="1"/>
  <c r="D29" i="398" a="1"/>
  <c r="D29" i="398" s="1"/>
  <c r="D33" i="398" a="1"/>
  <c r="D33" i="398" s="1"/>
  <c r="D17" i="398" a="1"/>
  <c r="D17" i="398" s="1"/>
  <c r="D21" i="398" a="1"/>
  <c r="D21" i="398" s="1"/>
  <c r="D16" i="398" a="1"/>
  <c r="D16" i="398" s="1"/>
  <c r="D24" i="398" a="1"/>
  <c r="D24" i="398" s="1"/>
  <c r="D23" i="398" a="1"/>
  <c r="D23" i="398" s="1"/>
  <c r="D30" i="398" a="1"/>
  <c r="D30" i="398" s="1"/>
  <c r="D34" i="398" a="1"/>
  <c r="D34" i="398" s="1"/>
  <c r="D11" i="398" a="1"/>
  <c r="D11" i="398" s="1"/>
  <c r="D19" i="398" a="1"/>
  <c r="D19" i="398" s="1"/>
  <c r="D28" i="398" a="1"/>
  <c r="D28" i="398" s="1"/>
  <c r="D25" i="398" a="1"/>
  <c r="D25" i="398" s="1"/>
  <c r="D31" i="398" a="1"/>
  <c r="D31" i="398" s="1"/>
  <c r="D35" i="398" a="1"/>
  <c r="D35" i="398" s="1"/>
  <c r="B2" i="329"/>
  <c r="J3" i="329" s="1" a="1"/>
  <c r="J3" i="329" s="1"/>
  <c r="B15" i="347" s="1"/>
  <c r="K22" i="328" a="1"/>
  <c r="K22" i="328" s="1"/>
  <c r="L22" i="328" s="1" a="1"/>
  <c r="L22" i="328" s="1"/>
  <c r="C7" i="321" a="1"/>
  <c r="C7" i="321" s="1"/>
  <c r="D7" i="321" s="1" a="1"/>
  <c r="D7" i="321" s="1"/>
  <c r="D9" i="321" a="1"/>
  <c r="D9" i="321" s="1"/>
  <c r="X9" i="321" s="1" a="1"/>
  <c r="X9" i="321" s="1"/>
  <c r="C11" i="320" a="1"/>
  <c r="C11" i="320" s="1"/>
  <c r="D11" i="320" s="1" a="1"/>
  <c r="D11" i="320" s="1"/>
  <c r="C14" i="320" a="1"/>
  <c r="C14" i="320" s="1"/>
  <c r="D14" i="320" s="1" a="1"/>
  <c r="D14" i="320" s="1"/>
  <c r="C10" i="320" a="1"/>
  <c r="C10" i="320" s="1"/>
  <c r="D10" i="320" s="1" a="1"/>
  <c r="D10" i="320" s="1"/>
  <c r="K8" i="373" a="1"/>
  <c r="K8" i="373" s="1"/>
  <c r="W28" i="397" a="1"/>
  <c r="W28" i="397" s="1"/>
  <c r="K28" i="397" a="1"/>
  <c r="K28" i="397" s="1"/>
  <c r="L28" i="397" s="1" a="1"/>
  <c r="L28" i="397" s="1"/>
  <c r="Y28" i="397" a="1"/>
  <c r="Y28" i="397" s="1"/>
  <c r="Y11" i="397" a="1"/>
  <c r="Y11" i="397" s="1"/>
  <c r="K11" i="397" a="1"/>
  <c r="K11" i="397" s="1"/>
  <c r="L11" i="397" s="1" a="1"/>
  <c r="L11" i="397" s="1"/>
  <c r="D33" i="397" a="1"/>
  <c r="D33" i="397" s="1"/>
  <c r="D32" i="397" a="1"/>
  <c r="D32" i="397" s="1"/>
  <c r="D31" i="397" a="1"/>
  <c r="D31" i="397" s="1"/>
  <c r="K31" i="397" s="1" a="1"/>
  <c r="K31" i="397" s="1"/>
  <c r="L31" i="397" s="1" a="1"/>
  <c r="L31" i="397" s="1"/>
  <c r="D22" i="397" a="1"/>
  <c r="D22" i="397" s="1"/>
  <c r="K22" i="397" s="1" a="1"/>
  <c r="K22" i="397" s="1"/>
  <c r="L22" i="397" s="1" a="1"/>
  <c r="L22" i="397" s="1"/>
  <c r="D14" i="397" a="1"/>
  <c r="D14" i="397" s="1"/>
  <c r="D34" i="397" a="1"/>
  <c r="D34" i="397" s="1"/>
  <c r="X7" i="397" a="1"/>
  <c r="X7" i="397" s="1"/>
  <c r="Y7" i="397" a="1"/>
  <c r="Y7" i="397" s="1"/>
  <c r="W7" i="397" a="1"/>
  <c r="W7" i="397" s="1"/>
  <c r="K7" i="397" a="1"/>
  <c r="K7" i="397" s="1"/>
  <c r="D24" i="397" a="1"/>
  <c r="D24" i="397" s="1"/>
  <c r="D18" i="397" a="1"/>
  <c r="D18" i="397" s="1"/>
  <c r="K18" i="397" s="1" a="1"/>
  <c r="K18" i="397" s="1"/>
  <c r="L18" i="397" s="1" a="1"/>
  <c r="L18" i="397" s="1"/>
  <c r="D15" i="397" a="1"/>
  <c r="D15" i="397" s="1"/>
  <c r="D25" i="397" a="1"/>
  <c r="D25" i="397" s="1"/>
  <c r="D26" i="397" a="1"/>
  <c r="D26" i="397" s="1"/>
  <c r="W10" i="397" a="1"/>
  <c r="W10" i="397" s="1"/>
  <c r="W8" i="397" a="1"/>
  <c r="W8" i="397" s="1"/>
  <c r="X11" i="397" a="1"/>
  <c r="X11" i="397" s="1"/>
  <c r="W7" i="393" a="1"/>
  <c r="W7" i="393" s="1"/>
  <c r="D35" i="397" a="1"/>
  <c r="D35" i="397" s="1"/>
  <c r="D30" i="397" a="1"/>
  <c r="D30" i="397" s="1"/>
  <c r="D36" i="397" a="1"/>
  <c r="D36" i="397" s="1"/>
  <c r="D27" i="397" a="1"/>
  <c r="D27" i="397" s="1"/>
  <c r="K27" i="397" s="1" a="1"/>
  <c r="K27" i="397" s="1"/>
  <c r="L27" i="397" s="1" a="1"/>
  <c r="L27" i="397" s="1"/>
  <c r="D21" i="397" a="1"/>
  <c r="D21" i="397" s="1"/>
  <c r="D17" i="397" a="1"/>
  <c r="D17" i="397" s="1"/>
  <c r="D13" i="397" a="1"/>
  <c r="D13" i="397" s="1"/>
  <c r="K10" i="397" a="1"/>
  <c r="K10" i="397" s="1"/>
  <c r="Y10" i="397" a="1"/>
  <c r="Y10" i="397" s="1"/>
  <c r="K8" i="397" a="1"/>
  <c r="K8" i="397" s="1"/>
  <c r="Y8" i="397" a="1"/>
  <c r="Y8" i="397" s="1"/>
  <c r="H8" i="396" a="1"/>
  <c r="H8" i="396" s="1"/>
  <c r="AA8" i="396" s="1" a="1"/>
  <c r="AA8" i="396" s="1"/>
  <c r="D23" i="397" a="1"/>
  <c r="D23" i="397" s="1"/>
  <c r="W11" i="397" a="1"/>
  <c r="W11" i="397" s="1"/>
  <c r="X4" i="397"/>
  <c r="R33" i="397" s="1"/>
  <c r="B2" i="397"/>
  <c r="D19" i="397" a="1"/>
  <c r="D19" i="397" s="1"/>
  <c r="K19" i="397" s="1" a="1"/>
  <c r="K19" i="397" s="1"/>
  <c r="L19" i="397" s="1" a="1"/>
  <c r="L19" i="397" s="1"/>
  <c r="K33" i="397" a="1"/>
  <c r="K33" i="397" s="1"/>
  <c r="L33" i="397" s="1" a="1"/>
  <c r="L33" i="397" s="1"/>
  <c r="X28" i="397" a="1"/>
  <c r="X28" i="397" s="1"/>
  <c r="D20" i="397" a="1"/>
  <c r="D20" i="397" s="1"/>
  <c r="D16" i="397" a="1"/>
  <c r="D16" i="397" s="1"/>
  <c r="D12" i="397" a="1"/>
  <c r="D12" i="397" s="1"/>
  <c r="D29" i="397" a="1"/>
  <c r="D29" i="397" s="1"/>
  <c r="K29" i="397" s="1" a="1"/>
  <c r="K29" i="397" s="1"/>
  <c r="L29" i="397" s="1" a="1"/>
  <c r="L29" i="397" s="1"/>
  <c r="H8" i="397" a="1"/>
  <c r="H8" i="397" s="1"/>
  <c r="AA8" i="397" s="1" a="1"/>
  <c r="AA8" i="397" s="1"/>
  <c r="D9" i="397" a="1"/>
  <c r="D9" i="397" s="1"/>
  <c r="B2" i="396"/>
  <c r="K3" i="396" s="1" a="1"/>
  <c r="K3" i="396" s="1"/>
  <c r="C7" i="347" s="1"/>
  <c r="K11" i="396" a="1"/>
  <c r="K11" i="396" s="1"/>
  <c r="X4" i="396"/>
  <c r="R30" i="396" s="1"/>
  <c r="D27" i="396" a="1"/>
  <c r="D27" i="396" s="1"/>
  <c r="D31" i="396" a="1"/>
  <c r="D31" i="396" s="1"/>
  <c r="W12" i="396" a="1"/>
  <c r="W12" i="396" s="1"/>
  <c r="X12" i="396" a="1"/>
  <c r="X12" i="396" s="1"/>
  <c r="K12" i="396" a="1"/>
  <c r="K12" i="396" s="1"/>
  <c r="L12" i="396" s="1" a="1"/>
  <c r="L12" i="396" s="1"/>
  <c r="Y12" i="396" a="1"/>
  <c r="Y12" i="396" s="1"/>
  <c r="X24" i="382" a="1"/>
  <c r="X24" i="382" s="1"/>
  <c r="D29" i="396" a="1"/>
  <c r="D29" i="396" s="1"/>
  <c r="D21" i="396" a="1"/>
  <c r="D21" i="396" s="1"/>
  <c r="D17" i="396" a="1"/>
  <c r="D17" i="396" s="1"/>
  <c r="D20" i="396" a="1"/>
  <c r="D20" i="396" s="1"/>
  <c r="D26" i="396" a="1"/>
  <c r="D26" i="396" s="1"/>
  <c r="D32" i="396" a="1"/>
  <c r="D32" i="396" s="1"/>
  <c r="D36" i="396" a="1"/>
  <c r="D36" i="396" s="1"/>
  <c r="Y13" i="396" a="1"/>
  <c r="Y13" i="396" s="1"/>
  <c r="X13" i="396" a="1"/>
  <c r="X13" i="396" s="1"/>
  <c r="W13" i="396" a="1"/>
  <c r="W13" i="396" s="1"/>
  <c r="W10" i="396" a="1"/>
  <c r="W10" i="396" s="1"/>
  <c r="K10" i="396" a="1"/>
  <c r="K10" i="396" s="1"/>
  <c r="Y10" i="396" a="1"/>
  <c r="Y10" i="396" s="1"/>
  <c r="X10" i="396" a="1"/>
  <c r="X10" i="396" s="1"/>
  <c r="K13" i="396" a="1"/>
  <c r="K13" i="396" s="1"/>
  <c r="L13" i="396" s="1" a="1"/>
  <c r="L13" i="396" s="1"/>
  <c r="D24" i="396" a="1"/>
  <c r="D24" i="396" s="1"/>
  <c r="D35" i="396" a="1"/>
  <c r="D35" i="396" s="1"/>
  <c r="D28" i="396" a="1"/>
  <c r="D28" i="396" s="1"/>
  <c r="D33" i="396" a="1"/>
  <c r="D33" i="396" s="1"/>
  <c r="X15" i="396" a="1"/>
  <c r="X15" i="396" s="1"/>
  <c r="Y15" i="396" a="1"/>
  <c r="Y15" i="396" s="1"/>
  <c r="W15" i="396" a="1"/>
  <c r="W15" i="396" s="1"/>
  <c r="Y11" i="396" a="1"/>
  <c r="Y11" i="396" s="1"/>
  <c r="X11" i="396" a="1"/>
  <c r="X11" i="396" s="1"/>
  <c r="W11" i="396" a="1"/>
  <c r="W11" i="396" s="1"/>
  <c r="D25" i="396" a="1"/>
  <c r="D25" i="396" s="1"/>
  <c r="D23" i="396" a="1"/>
  <c r="D23" i="396" s="1"/>
  <c r="D19" i="396" a="1"/>
  <c r="D19" i="396" s="1"/>
  <c r="D16" i="396" a="1"/>
  <c r="D16" i="396" s="1"/>
  <c r="D22" i="396" a="1"/>
  <c r="D22" i="396" s="1"/>
  <c r="D18" i="396" a="1"/>
  <c r="D18" i="396" s="1"/>
  <c r="D30" i="396" a="1"/>
  <c r="D30" i="396" s="1"/>
  <c r="D34" i="396" a="1"/>
  <c r="D34" i="396" s="1"/>
  <c r="W14" i="396" a="1"/>
  <c r="W14" i="396" s="1"/>
  <c r="X14" i="396" a="1"/>
  <c r="X14" i="396" s="1"/>
  <c r="K14" i="396" a="1"/>
  <c r="K14" i="396" s="1"/>
  <c r="Y14" i="396" a="1"/>
  <c r="Y14" i="396" s="1"/>
  <c r="Y9" i="396" a="1"/>
  <c r="Y9" i="396" s="1"/>
  <c r="X9" i="396" a="1"/>
  <c r="X9" i="396" s="1"/>
  <c r="W9" i="396" a="1"/>
  <c r="W9" i="396" s="1"/>
  <c r="W8" i="396" a="1"/>
  <c r="W8" i="396" s="1"/>
  <c r="K8" i="396" a="1"/>
  <c r="K8" i="396" s="1"/>
  <c r="Y8" i="396" a="1"/>
  <c r="Y8" i="396" s="1"/>
  <c r="X8" i="396" a="1"/>
  <c r="X8" i="396" s="1"/>
  <c r="K24" i="382" a="1"/>
  <c r="K24" i="382" s="1"/>
  <c r="L24" i="382" s="1" a="1"/>
  <c r="L24" i="382" s="1"/>
  <c r="Y24" i="382" a="1"/>
  <c r="Y24" i="382" s="1"/>
  <c r="W27" i="394" a="1"/>
  <c r="W27" i="394" s="1"/>
  <c r="X27" i="394" a="1"/>
  <c r="X27" i="394" s="1"/>
  <c r="K27" i="394" a="1"/>
  <c r="K27" i="394" s="1"/>
  <c r="L27" i="394" s="1" a="1"/>
  <c r="L27" i="394" s="1"/>
  <c r="K7" i="394" a="1"/>
  <c r="K7" i="394" s="1"/>
  <c r="Y28" i="394" a="1"/>
  <c r="Y28" i="394" s="1"/>
  <c r="K28" i="394" a="1"/>
  <c r="K28" i="394" s="1"/>
  <c r="W28" i="394" a="1"/>
  <c r="W28" i="394" s="1"/>
  <c r="D35" i="394" a="1"/>
  <c r="D35" i="394" s="1"/>
  <c r="D33" i="394" a="1"/>
  <c r="D33" i="394" s="1"/>
  <c r="D29" i="394" a="1"/>
  <c r="D29" i="394" s="1"/>
  <c r="D36" i="394" a="1"/>
  <c r="D36" i="394" s="1"/>
  <c r="D32" i="394" a="1"/>
  <c r="D32" i="394" s="1"/>
  <c r="D19" i="394" a="1"/>
  <c r="D19" i="394" s="1"/>
  <c r="D21" i="394" a="1"/>
  <c r="D21" i="394" s="1"/>
  <c r="D22" i="394" a="1"/>
  <c r="D22" i="394" s="1"/>
  <c r="X23" i="394" a="1"/>
  <c r="X23" i="394" s="1"/>
  <c r="W23" i="394" a="1"/>
  <c r="W23" i="394" s="1"/>
  <c r="Y23" i="394" a="1"/>
  <c r="Y23" i="394" s="1"/>
  <c r="D13" i="394" a="1"/>
  <c r="D13" i="394" s="1"/>
  <c r="D9" i="394" a="1"/>
  <c r="D9" i="394" s="1"/>
  <c r="X4" i="394"/>
  <c r="R32" i="394" s="1"/>
  <c r="Y7" i="394" a="1"/>
  <c r="Y7" i="394" s="1"/>
  <c r="W7" i="394" a="1"/>
  <c r="W7" i="394" s="1"/>
  <c r="D17" i="394" a="1"/>
  <c r="D17" i="394" s="1"/>
  <c r="X25" i="394" a="1"/>
  <c r="X25" i="394" s="1"/>
  <c r="W25" i="394" a="1"/>
  <c r="W25" i="394" s="1"/>
  <c r="Y25" i="394" a="1"/>
  <c r="Y25" i="394" s="1"/>
  <c r="D14" i="394" a="1"/>
  <c r="D14" i="394" s="1"/>
  <c r="X24" i="394" a="1"/>
  <c r="X24" i="394" s="1"/>
  <c r="W24" i="394" a="1"/>
  <c r="W24" i="394" s="1"/>
  <c r="Y24" i="394" a="1"/>
  <c r="Y24" i="394" s="1"/>
  <c r="D34" i="394" a="1"/>
  <c r="D34" i="394" s="1"/>
  <c r="D30" i="394" a="1"/>
  <c r="D30" i="394" s="1"/>
  <c r="D10" i="394" a="1"/>
  <c r="D10" i="394" s="1"/>
  <c r="D16" i="394" a="1"/>
  <c r="D16" i="394" s="1"/>
  <c r="D8" i="394" a="1"/>
  <c r="D8" i="394" s="1"/>
  <c r="H8" i="394" a="1"/>
  <c r="H8" i="394" s="1"/>
  <c r="AA8" i="394" s="1" a="1"/>
  <c r="AA8" i="394" s="1"/>
  <c r="X26" i="394" a="1"/>
  <c r="X26" i="394" s="1"/>
  <c r="W26" i="394" a="1"/>
  <c r="W26" i="394" s="1"/>
  <c r="Y26" i="394" a="1"/>
  <c r="Y26" i="394" s="1"/>
  <c r="D31" i="394" a="1"/>
  <c r="D31" i="394" s="1"/>
  <c r="D12" i="394" a="1"/>
  <c r="D12" i="394" s="1"/>
  <c r="B2" i="394"/>
  <c r="K8" i="393" a="1"/>
  <c r="K8" i="393" s="1"/>
  <c r="Y27" i="394" a="1"/>
  <c r="Y27" i="394" s="1"/>
  <c r="D15" i="394" a="1"/>
  <c r="D15" i="394" s="1"/>
  <c r="D11" i="394" a="1"/>
  <c r="D11" i="394" s="1"/>
  <c r="X28" i="394" a="1"/>
  <c r="X28" i="394" s="1"/>
  <c r="K25" i="394" a="1"/>
  <c r="K25" i="394" s="1"/>
  <c r="L25" i="394" s="1" a="1"/>
  <c r="L25" i="394" s="1"/>
  <c r="D18" i="394" a="1"/>
  <c r="D18" i="394" s="1"/>
  <c r="D20" i="394" a="1"/>
  <c r="D20" i="394" s="1"/>
  <c r="X7" i="393" a="1"/>
  <c r="X7" i="393" s="1"/>
  <c r="X4" i="393"/>
  <c r="R18" i="393" s="1"/>
  <c r="H8" i="393" a="1"/>
  <c r="H8" i="393" s="1"/>
  <c r="AA8" i="393" s="1" a="1"/>
  <c r="AA8" i="393" s="1"/>
  <c r="Y7" i="393" a="1"/>
  <c r="Y7" i="393" s="1"/>
  <c r="B2" i="393"/>
  <c r="K3" i="393" s="1" a="1"/>
  <c r="K3" i="393" s="1"/>
  <c r="C5" i="347" s="1"/>
  <c r="D16" i="393" a="1"/>
  <c r="D16" i="393" s="1"/>
  <c r="D12" i="393" a="1"/>
  <c r="D12" i="393" s="1"/>
  <c r="D30" i="393" a="1"/>
  <c r="D30" i="393" s="1"/>
  <c r="D35" i="393" a="1"/>
  <c r="D35" i="393" s="1"/>
  <c r="D25" i="393" a="1"/>
  <c r="D25" i="393" s="1"/>
  <c r="D36" i="393" a="1"/>
  <c r="D36" i="393" s="1"/>
  <c r="D24" i="393" a="1"/>
  <c r="D24" i="393" s="1"/>
  <c r="D32" i="393" a="1"/>
  <c r="D32" i="393" s="1"/>
  <c r="D21" i="393" a="1"/>
  <c r="D21" i="393" s="1"/>
  <c r="D27" i="393" a="1"/>
  <c r="D27" i="393" s="1"/>
  <c r="D17" i="393" a="1"/>
  <c r="D17" i="393" s="1"/>
  <c r="D13" i="393" a="1"/>
  <c r="D13" i="393" s="1"/>
  <c r="D10" i="393" a="1"/>
  <c r="D10" i="393" s="1"/>
  <c r="Y8" i="393" a="1"/>
  <c r="Y8" i="393" s="1"/>
  <c r="X8" i="393" a="1"/>
  <c r="X8" i="393" s="1"/>
  <c r="W8" i="393" a="1"/>
  <c r="W8" i="393" s="1"/>
  <c r="D18" i="393" a="1"/>
  <c r="D18" i="393" s="1"/>
  <c r="D14" i="393" a="1"/>
  <c r="D14" i="393" s="1"/>
  <c r="D26" i="393" a="1"/>
  <c r="D26" i="393" s="1"/>
  <c r="D33" i="393" a="1"/>
  <c r="D33" i="393" s="1"/>
  <c r="D22" i="393" a="1"/>
  <c r="D22" i="393" s="1"/>
  <c r="D29" i="393" a="1"/>
  <c r="D29" i="393" s="1"/>
  <c r="Y9" i="393" a="1"/>
  <c r="Y9" i="393" s="1"/>
  <c r="X9" i="393" a="1"/>
  <c r="X9" i="393" s="1"/>
  <c r="W9" i="393" a="1"/>
  <c r="W9" i="393" s="1"/>
  <c r="D28" i="393" a="1"/>
  <c r="D28" i="393" s="1"/>
  <c r="D34" i="393" a="1"/>
  <c r="D34" i="393" s="1"/>
  <c r="D23" i="393" a="1"/>
  <c r="D23" i="393" s="1"/>
  <c r="D31" i="393" a="1"/>
  <c r="D31" i="393" s="1"/>
  <c r="D19" i="393" a="1"/>
  <c r="D19" i="393" s="1"/>
  <c r="D15" i="393" a="1"/>
  <c r="D15" i="393" s="1"/>
  <c r="D11" i="393" a="1"/>
  <c r="D11" i="393" s="1"/>
  <c r="X20" i="393" a="1"/>
  <c r="X20" i="393" s="1"/>
  <c r="W20" i="393" a="1"/>
  <c r="W20" i="393" s="1"/>
  <c r="Y20" i="393" a="1"/>
  <c r="Y20" i="393" s="1"/>
  <c r="H8" i="317" a="1"/>
  <c r="H8" i="317" s="1"/>
  <c r="AA8" i="317" s="1" a="1"/>
  <c r="AA8" i="317" s="1"/>
  <c r="C9" i="317" a="1"/>
  <c r="C9" i="317" s="1"/>
  <c r="D9" i="317" s="1" a="1"/>
  <c r="D9" i="317" s="1"/>
  <c r="C16" i="317" a="1"/>
  <c r="C16" i="317" s="1"/>
  <c r="D16" i="317" s="1" a="1"/>
  <c r="D16" i="317" s="1"/>
  <c r="B2" i="343"/>
  <c r="J3" i="343" s="1" a="1"/>
  <c r="J3" i="343" s="1"/>
  <c r="B22" i="347" s="1"/>
  <c r="B2" i="327"/>
  <c r="K3" i="327" s="1" a="1"/>
  <c r="K3" i="327" s="1"/>
  <c r="C13" i="347" s="1"/>
  <c r="B2" i="355"/>
  <c r="K3" i="355" s="1" a="1"/>
  <c r="K3" i="355" s="1"/>
  <c r="C32" i="347" s="1"/>
  <c r="C14" i="321" a="1"/>
  <c r="C14" i="321" s="1"/>
  <c r="D14" i="321" s="1" a="1"/>
  <c r="D14" i="321" s="1"/>
  <c r="K29" i="329" a="1"/>
  <c r="K29" i="329" s="1"/>
  <c r="L29" i="329" s="1" a="1"/>
  <c r="L29" i="329" s="1"/>
  <c r="X16" i="389" a="1"/>
  <c r="X16" i="389" s="1"/>
  <c r="Y16" i="389" a="1"/>
  <c r="Y16" i="389" s="1"/>
  <c r="Y12" i="389" a="1"/>
  <c r="Y12" i="389" s="1"/>
  <c r="W12" i="389" a="1"/>
  <c r="W12" i="389" s="1"/>
  <c r="X18" i="389" a="1"/>
  <c r="X18" i="389" s="1"/>
  <c r="Y18" i="389" a="1"/>
  <c r="Y18" i="389" s="1"/>
  <c r="K18" i="389" a="1"/>
  <c r="K18" i="389" s="1"/>
  <c r="L18" i="389" s="1" a="1"/>
  <c r="L18" i="389" s="1"/>
  <c r="K16" i="389" a="1"/>
  <c r="K16" i="389" s="1"/>
  <c r="L16" i="389" s="1" a="1"/>
  <c r="L16" i="389" s="1"/>
  <c r="X22" i="382" a="1"/>
  <c r="X22" i="382" s="1"/>
  <c r="X4" i="375"/>
  <c r="R9" i="375" s="1"/>
  <c r="B2" i="389"/>
  <c r="J3" i="389" s="1" a="1"/>
  <c r="J3" i="389" s="1"/>
  <c r="B49" i="347" s="1"/>
  <c r="X28" i="389" a="1"/>
  <c r="X28" i="389" s="1"/>
  <c r="Y28" i="389" a="1"/>
  <c r="Y28" i="389" s="1"/>
  <c r="W31" i="389" a="1"/>
  <c r="W31" i="389" s="1"/>
  <c r="K31" i="389" a="1"/>
  <c r="K31" i="389" s="1"/>
  <c r="L31" i="389" s="1" a="1"/>
  <c r="L31" i="389" s="1"/>
  <c r="Y33" i="389" a="1"/>
  <c r="Y33" i="389" s="1"/>
  <c r="W33" i="389" a="1"/>
  <c r="W33" i="389" s="1"/>
  <c r="K33" i="389" a="1"/>
  <c r="K33" i="389" s="1"/>
  <c r="L33" i="389" s="1" a="1"/>
  <c r="L33" i="389" s="1"/>
  <c r="K30" i="389" a="1"/>
  <c r="K30" i="389" s="1"/>
  <c r="L30" i="389" s="1" a="1"/>
  <c r="L30" i="389" s="1"/>
  <c r="Y30" i="389" a="1"/>
  <c r="Y30" i="389" s="1"/>
  <c r="D14" i="389" a="1"/>
  <c r="D14" i="389" s="1"/>
  <c r="X35" i="389" a="1"/>
  <c r="X35" i="389" s="1"/>
  <c r="W35" i="389" a="1"/>
  <c r="W35" i="389" s="1"/>
  <c r="K35" i="389" a="1"/>
  <c r="K35" i="389" s="1"/>
  <c r="L35" i="389" s="1" a="1"/>
  <c r="L35" i="389" s="1"/>
  <c r="Y35" i="389" a="1"/>
  <c r="Y35" i="389" s="1"/>
  <c r="W13" i="389" a="1"/>
  <c r="W13" i="389" s="1"/>
  <c r="X13" i="389" a="1"/>
  <c r="X13" i="389" s="1"/>
  <c r="K13" i="389" a="1"/>
  <c r="K13" i="389" s="1"/>
  <c r="Y13" i="389" a="1"/>
  <c r="Y13" i="389" s="1"/>
  <c r="X15" i="389" a="1"/>
  <c r="X15" i="389" s="1"/>
  <c r="Y15" i="389" a="1"/>
  <c r="Y15" i="389" s="1"/>
  <c r="W15" i="389" a="1"/>
  <c r="W15" i="389" s="1"/>
  <c r="X33" i="389" a="1"/>
  <c r="X33" i="389" s="1"/>
  <c r="Y31" i="389" a="1"/>
  <c r="Y31" i="389" s="1"/>
  <c r="X12" i="389" a="1"/>
  <c r="X12" i="389" s="1"/>
  <c r="D8" i="389" a="1"/>
  <c r="D8" i="389" s="1"/>
  <c r="Y7" i="389" a="1"/>
  <c r="Y7" i="389" s="1"/>
  <c r="D25" i="389" a="1"/>
  <c r="D25" i="389" s="1"/>
  <c r="D24" i="389" a="1"/>
  <c r="D24" i="389" s="1"/>
  <c r="W30" i="389" a="1"/>
  <c r="W30" i="389" s="1"/>
  <c r="W28" i="389" a="1"/>
  <c r="W28" i="389" s="1"/>
  <c r="X31" i="389" a="1"/>
  <c r="X31" i="389" s="1"/>
  <c r="W18" i="389" a="1"/>
  <c r="W18" i="389" s="1"/>
  <c r="W16" i="389" a="1"/>
  <c r="W16" i="389" s="1"/>
  <c r="K12" i="389" a="1"/>
  <c r="K12" i="389" s="1"/>
  <c r="L12" i="389" s="1" a="1"/>
  <c r="L12" i="389" s="1"/>
  <c r="X4" i="389"/>
  <c r="R31" i="389" s="1"/>
  <c r="H9" i="389" a="1"/>
  <c r="H9" i="389" s="1"/>
  <c r="AA9" i="389" s="1" a="1"/>
  <c r="AA9" i="389" s="1"/>
  <c r="K7" i="389" a="1"/>
  <c r="K7" i="389" s="1"/>
  <c r="D19" i="389" a="1"/>
  <c r="D19" i="389" s="1"/>
  <c r="D27" i="389" a="1"/>
  <c r="D27" i="389" s="1"/>
  <c r="D26" i="389" a="1"/>
  <c r="D26" i="389" s="1"/>
  <c r="K28" i="389" a="1"/>
  <c r="K28" i="389" s="1"/>
  <c r="L28" i="389" s="1" a="1"/>
  <c r="L28" i="389" s="1"/>
  <c r="W10" i="389" a="1"/>
  <c r="W10" i="389" s="1"/>
  <c r="D21" i="389" a="1"/>
  <c r="D21" i="389" s="1"/>
  <c r="D20" i="389" a="1"/>
  <c r="D20" i="389" s="1"/>
  <c r="D36" i="389" a="1"/>
  <c r="D36" i="389" s="1"/>
  <c r="D34" i="389" a="1"/>
  <c r="D34" i="389" s="1"/>
  <c r="D32" i="389" a="1"/>
  <c r="D32" i="389" s="1"/>
  <c r="D29" i="389" a="1"/>
  <c r="D29" i="389" s="1"/>
  <c r="D17" i="389" a="1"/>
  <c r="D17" i="389" s="1"/>
  <c r="K15" i="389" a="1"/>
  <c r="K15" i="389" s="1"/>
  <c r="L15" i="389" s="1" a="1"/>
  <c r="L15" i="389" s="1"/>
  <c r="K10" i="389" a="1"/>
  <c r="K10" i="389" s="1"/>
  <c r="Y10" i="389" a="1"/>
  <c r="Y10" i="389" s="1"/>
  <c r="D9" i="389" a="1"/>
  <c r="D9" i="389" s="1"/>
  <c r="K9" i="389" s="1" a="1"/>
  <c r="K9" i="389" s="1"/>
  <c r="D11" i="389" a="1"/>
  <c r="D11" i="389" s="1"/>
  <c r="K11" i="389" s="1" a="1"/>
  <c r="K11" i="389" s="1"/>
  <c r="L11" i="389" s="1" a="1"/>
  <c r="L11" i="389" s="1"/>
  <c r="W7" i="389" a="1"/>
  <c r="W7" i="389" s="1"/>
  <c r="D23" i="389" a="1"/>
  <c r="D23" i="389" s="1"/>
  <c r="D22" i="389" a="1"/>
  <c r="D22" i="389" s="1"/>
  <c r="K19" i="359" a="1"/>
  <c r="K19" i="359" s="1"/>
  <c r="L19" i="359" s="1" a="1"/>
  <c r="L19" i="359" s="1"/>
  <c r="K23" i="359" a="1"/>
  <c r="K23" i="359" s="1"/>
  <c r="L23" i="359" s="1" a="1"/>
  <c r="L23" i="359" s="1"/>
  <c r="K22" i="356" a="1"/>
  <c r="K22" i="356" s="1"/>
  <c r="L22" i="356" s="1" a="1"/>
  <c r="L22" i="356" s="1"/>
  <c r="X33" i="384" a="1"/>
  <c r="X33" i="384" s="1"/>
  <c r="W33" i="384" a="1"/>
  <c r="W33" i="384" s="1"/>
  <c r="Y22" i="382" a="1"/>
  <c r="Y22" i="382" s="1"/>
  <c r="X7" i="387" a="1"/>
  <c r="X7" i="387" s="1"/>
  <c r="W7" i="387" a="1"/>
  <c r="W7" i="387" s="1"/>
  <c r="Y7" i="387" a="1"/>
  <c r="Y7" i="387" s="1"/>
  <c r="D9" i="387" a="1"/>
  <c r="D9" i="387" s="1"/>
  <c r="K9" i="387" s="1" a="1"/>
  <c r="K9" i="387" s="1"/>
  <c r="D17" i="387" a="1"/>
  <c r="D17" i="387" s="1"/>
  <c r="K17" i="387" s="1" a="1"/>
  <c r="K17" i="387" s="1"/>
  <c r="D11" i="387" a="1"/>
  <c r="D11" i="387" s="1"/>
  <c r="K11" i="387" s="1" a="1"/>
  <c r="K11" i="387" s="1"/>
  <c r="D14" i="387" a="1"/>
  <c r="D14" i="387" s="1"/>
  <c r="D12" i="387" a="1"/>
  <c r="D12" i="387" s="1"/>
  <c r="D10" i="387" a="1"/>
  <c r="D10" i="387" s="1"/>
  <c r="H8" i="387" a="1"/>
  <c r="H8" i="387" s="1"/>
  <c r="AA8" i="387" s="1" a="1"/>
  <c r="AA8" i="387" s="1"/>
  <c r="D8" i="387" a="1"/>
  <c r="D8" i="387" s="1"/>
  <c r="D13" i="387" a="1"/>
  <c r="D13" i="387" s="1"/>
  <c r="D25" i="387" a="1"/>
  <c r="D25" i="387" s="1"/>
  <c r="D32" i="387" a="1"/>
  <c r="D32" i="387" s="1"/>
  <c r="D36" i="387" a="1"/>
  <c r="D36" i="387" s="1"/>
  <c r="D19" i="387" a="1"/>
  <c r="D19" i="387" s="1"/>
  <c r="X4" i="387"/>
  <c r="R17" i="387" s="1"/>
  <c r="D27" i="387" a="1"/>
  <c r="D27" i="387" s="1"/>
  <c r="D33" i="387" a="1"/>
  <c r="D33" i="387" s="1"/>
  <c r="D28" i="387" a="1"/>
  <c r="D28" i="387" s="1"/>
  <c r="D16" i="387" a="1"/>
  <c r="D16" i="387" s="1"/>
  <c r="K16" i="387" s="1" a="1"/>
  <c r="K16" i="387" s="1"/>
  <c r="D18" i="387" a="1"/>
  <c r="D18" i="387" s="1"/>
  <c r="K18" i="387" s="1" a="1"/>
  <c r="K18" i="387" s="1"/>
  <c r="D26" i="387" a="1"/>
  <c r="D26" i="387" s="1"/>
  <c r="D30" i="387" a="1"/>
  <c r="D30" i="387" s="1"/>
  <c r="D29" i="387" a="1"/>
  <c r="D29" i="387" s="1"/>
  <c r="D34" i="387" a="1"/>
  <c r="D34" i="387" s="1"/>
  <c r="D24" i="387" a="1"/>
  <c r="D24" i="387" s="1"/>
  <c r="K13" i="387" a="1"/>
  <c r="K13" i="387" s="1"/>
  <c r="B2" i="387"/>
  <c r="K7" i="387" a="1"/>
  <c r="K7" i="387" s="1"/>
  <c r="D21" i="387" a="1"/>
  <c r="D21" i="387" s="1"/>
  <c r="D22" i="387" a="1"/>
  <c r="D22" i="387" s="1"/>
  <c r="D20" i="387" a="1"/>
  <c r="D20" i="387" s="1"/>
  <c r="D23" i="387" a="1"/>
  <c r="D23" i="387" s="1"/>
  <c r="D31" i="387" a="1"/>
  <c r="D31" i="387" s="1"/>
  <c r="D35" i="387" a="1"/>
  <c r="D35" i="387" s="1"/>
  <c r="D15" i="387" a="1"/>
  <c r="D15" i="387" s="1"/>
  <c r="X34" i="384" a="1"/>
  <c r="X34" i="384" s="1"/>
  <c r="W34" i="384" a="1"/>
  <c r="W34" i="384" s="1"/>
  <c r="K22" i="382" a="1"/>
  <c r="K22" i="382" s="1"/>
  <c r="L22" i="382" s="1" a="1"/>
  <c r="L22" i="382" s="1"/>
  <c r="Y36" i="384" a="1"/>
  <c r="Y36" i="384" s="1"/>
  <c r="W36" i="384" a="1"/>
  <c r="W36" i="384" s="1"/>
  <c r="Y33" i="384" a="1"/>
  <c r="Y33" i="384" s="1"/>
  <c r="X32" i="384" a="1"/>
  <c r="X32" i="384" s="1"/>
  <c r="W32" i="384" a="1"/>
  <c r="W32" i="384" s="1"/>
  <c r="W35" i="384" a="1"/>
  <c r="W35" i="384" s="1"/>
  <c r="K36" i="384" a="1"/>
  <c r="K36" i="384" s="1"/>
  <c r="L36" i="384" s="1" a="1"/>
  <c r="L36" i="384" s="1"/>
  <c r="W31" i="384" a="1"/>
  <c r="W31" i="384" s="1"/>
  <c r="H8" i="384" a="1"/>
  <c r="H8" i="384" s="1"/>
  <c r="AA8" i="384" s="1" a="1"/>
  <c r="AA8" i="384" s="1"/>
  <c r="D8" i="384" a="1"/>
  <c r="D8" i="384" s="1"/>
  <c r="K8" i="384" s="1" a="1"/>
  <c r="K8" i="384" s="1"/>
  <c r="D30" i="384" a="1"/>
  <c r="D30" i="384" s="1"/>
  <c r="K30" i="384" s="1" a="1"/>
  <c r="K30" i="384" s="1"/>
  <c r="L30" i="384" s="1" a="1"/>
  <c r="L30" i="384" s="1"/>
  <c r="D9" i="384" a="1"/>
  <c r="D9" i="384" s="1"/>
  <c r="K9" i="384" s="1" a="1"/>
  <c r="K9" i="384" s="1"/>
  <c r="W7" i="384" a="1"/>
  <c r="W7" i="384" s="1"/>
  <c r="Y7" i="384" a="1"/>
  <c r="Y7" i="384" s="1"/>
  <c r="X7" i="384" a="1"/>
  <c r="X7" i="384" s="1"/>
  <c r="K33" i="384" a="1"/>
  <c r="K33" i="384" s="1"/>
  <c r="L33" i="384" s="1" a="1"/>
  <c r="L33" i="384" s="1"/>
  <c r="Y34" i="384" a="1"/>
  <c r="Y34" i="384" s="1"/>
  <c r="W28" i="384" a="1"/>
  <c r="W28" i="384" s="1"/>
  <c r="Y35" i="384" a="1"/>
  <c r="Y35" i="384" s="1"/>
  <c r="D12" i="384" a="1"/>
  <c r="D12" i="384" s="1"/>
  <c r="D19" i="384" a="1"/>
  <c r="D19" i="384" s="1"/>
  <c r="D16" i="384" a="1"/>
  <c r="D16" i="384" s="1"/>
  <c r="D23" i="384" a="1"/>
  <c r="D23" i="384" s="1"/>
  <c r="D27" i="384" a="1"/>
  <c r="D27" i="384" s="1"/>
  <c r="X36" i="384" a="1"/>
  <c r="X36" i="384" s="1"/>
  <c r="K32" i="384" a="1"/>
  <c r="K32" i="384" s="1"/>
  <c r="L32" i="384" s="1" a="1"/>
  <c r="L32" i="384" s="1"/>
  <c r="K28" i="384" a="1"/>
  <c r="K28" i="384" s="1"/>
  <c r="L28" i="384" s="1" a="1"/>
  <c r="L28" i="384" s="1"/>
  <c r="Y28" i="384" a="1"/>
  <c r="Y28" i="384" s="1"/>
  <c r="Y32" i="384" a="1"/>
  <c r="Y32" i="384" s="1"/>
  <c r="Y31" i="384" a="1"/>
  <c r="Y31" i="384" s="1"/>
  <c r="X4" i="384"/>
  <c r="R33" i="384" s="1"/>
  <c r="D21" i="384" a="1"/>
  <c r="D21" i="384" s="1"/>
  <c r="D18" i="384" a="1"/>
  <c r="D18" i="384" s="1"/>
  <c r="D24" i="384" a="1"/>
  <c r="D24" i="384" s="1"/>
  <c r="K35" i="384" a="1"/>
  <c r="K35" i="384" s="1"/>
  <c r="L35" i="384" s="1" a="1"/>
  <c r="L35" i="384" s="1"/>
  <c r="K31" i="384" a="1"/>
  <c r="K31" i="384" s="1"/>
  <c r="L31" i="384" s="1" a="1"/>
  <c r="L31" i="384" s="1"/>
  <c r="D11" i="384" a="1"/>
  <c r="D11" i="384" s="1"/>
  <c r="D13" i="384" a="1"/>
  <c r="D13" i="384" s="1"/>
  <c r="D15" i="384" a="1"/>
  <c r="D15" i="384" s="1"/>
  <c r="D10" i="384" a="1"/>
  <c r="D10" i="384" s="1"/>
  <c r="D20" i="384" a="1"/>
  <c r="D20" i="384" s="1"/>
  <c r="D25" i="384" a="1"/>
  <c r="D25" i="384" s="1"/>
  <c r="K34" i="384" a="1"/>
  <c r="K34" i="384" s="1"/>
  <c r="L34" i="384" s="1" a="1"/>
  <c r="L34" i="384" s="1"/>
  <c r="D29" i="384" a="1"/>
  <c r="D29" i="384" s="1"/>
  <c r="B2" i="384"/>
  <c r="K7" i="384" a="1"/>
  <c r="K7" i="384" s="1"/>
  <c r="D17" i="384" a="1"/>
  <c r="D17" i="384" s="1"/>
  <c r="D14" i="384" a="1"/>
  <c r="D14" i="384" s="1"/>
  <c r="D22" i="384" a="1"/>
  <c r="D22" i="384" s="1"/>
  <c r="D26" i="384" a="1"/>
  <c r="D26" i="384" s="1"/>
  <c r="B2" i="383"/>
  <c r="K3" i="383" s="1" a="1"/>
  <c r="K3" i="383" s="1"/>
  <c r="C53" i="347" s="1"/>
  <c r="D36" i="383" a="1"/>
  <c r="D36" i="383" s="1"/>
  <c r="D33" i="383" a="1"/>
  <c r="D33" i="383" s="1"/>
  <c r="K33" i="383" s="1" a="1"/>
  <c r="K33" i="383" s="1"/>
  <c r="L33" i="383" s="1" a="1"/>
  <c r="L33" i="383" s="1"/>
  <c r="D16" i="383" a="1"/>
  <c r="D16" i="383" s="1"/>
  <c r="K16" i="383" s="1" a="1"/>
  <c r="K16" i="383" s="1"/>
  <c r="L16" i="383" s="1" a="1"/>
  <c r="L16" i="383" s="1"/>
  <c r="D25" i="383" a="1"/>
  <c r="D25" i="383" s="1"/>
  <c r="K25" i="383" s="1" a="1"/>
  <c r="K25" i="383" s="1"/>
  <c r="L25" i="383" s="1" a="1"/>
  <c r="L25" i="383" s="1"/>
  <c r="D34" i="383" a="1"/>
  <c r="D34" i="383" s="1"/>
  <c r="D31" i="383" a="1"/>
  <c r="D31" i="383" s="1"/>
  <c r="D32" i="383" a="1"/>
  <c r="D32" i="383" s="1"/>
  <c r="D30" i="383" a="1"/>
  <c r="D30" i="383" s="1"/>
  <c r="D29" i="383" a="1"/>
  <c r="D29" i="383" s="1"/>
  <c r="X27" i="383" a="1"/>
  <c r="X27" i="383" s="1"/>
  <c r="W17" i="383" a="1"/>
  <c r="W17" i="383" s="1"/>
  <c r="W22" i="383" a="1"/>
  <c r="W22" i="383" s="1"/>
  <c r="W18" i="383" a="1"/>
  <c r="W18" i="383" s="1"/>
  <c r="W12" i="383" a="1"/>
  <c r="W12" i="383" s="1"/>
  <c r="W11" i="383" a="1"/>
  <c r="W11" i="383" s="1"/>
  <c r="Y10" i="383" a="1"/>
  <c r="Y10" i="383" s="1"/>
  <c r="W10" i="383" a="1"/>
  <c r="W10" i="383" s="1"/>
  <c r="X10" i="383" a="1"/>
  <c r="X10" i="383" s="1"/>
  <c r="K10" i="383" a="1"/>
  <c r="K10" i="383" s="1"/>
  <c r="D35" i="383" a="1"/>
  <c r="D35" i="383" s="1"/>
  <c r="K27" i="383" a="1"/>
  <c r="K27" i="383" s="1"/>
  <c r="L27" i="383" s="1" a="1"/>
  <c r="L27" i="383" s="1"/>
  <c r="D23" i="383" a="1"/>
  <c r="D23" i="383" s="1"/>
  <c r="K17" i="383" a="1"/>
  <c r="K17" i="383" s="1"/>
  <c r="L17" i="383" s="1" a="1"/>
  <c r="L17" i="383" s="1"/>
  <c r="Y17" i="383" a="1"/>
  <c r="Y17" i="383" s="1"/>
  <c r="K22" i="383" a="1"/>
  <c r="K22" i="383" s="1"/>
  <c r="L22" i="383" s="1" a="1"/>
  <c r="L22" i="383" s="1"/>
  <c r="Y22" i="383" a="1"/>
  <c r="Y22" i="383" s="1"/>
  <c r="K18" i="383" a="1"/>
  <c r="K18" i="383" s="1"/>
  <c r="Y18" i="383" a="1"/>
  <c r="Y18" i="383" s="1"/>
  <c r="D15" i="383" a="1"/>
  <c r="D15" i="383" s="1"/>
  <c r="K15" i="383" s="1" a="1"/>
  <c r="K15" i="383" s="1"/>
  <c r="L15" i="383" s="1" a="1"/>
  <c r="L15" i="383" s="1"/>
  <c r="K12" i="383" a="1"/>
  <c r="K12" i="383" s="1"/>
  <c r="L12" i="383" s="1" a="1"/>
  <c r="L12" i="383" s="1"/>
  <c r="Y12" i="383" a="1"/>
  <c r="Y12" i="383" s="1"/>
  <c r="X4" i="383"/>
  <c r="R20" i="383" s="1"/>
  <c r="K11" i="383" a="1"/>
  <c r="K11" i="383" s="1"/>
  <c r="L11" i="383" s="1" a="1"/>
  <c r="L11" i="383" s="1"/>
  <c r="Y11" i="383" a="1"/>
  <c r="Y11" i="383" s="1"/>
  <c r="Y8" i="383" a="1"/>
  <c r="Y8" i="383" s="1"/>
  <c r="W8" i="383" a="1"/>
  <c r="W8" i="383" s="1"/>
  <c r="X8" i="383" a="1"/>
  <c r="X8" i="383" s="1"/>
  <c r="K8" i="383" a="1"/>
  <c r="K8" i="383" s="1"/>
  <c r="H9" i="383" a="1"/>
  <c r="H9" i="383" s="1"/>
  <c r="X27" i="382" a="1"/>
  <c r="X27" i="382" s="1"/>
  <c r="W23" i="382" a="1"/>
  <c r="W23" i="382" s="1"/>
  <c r="W21" i="383" a="1"/>
  <c r="W21" i="383" s="1"/>
  <c r="W13" i="383" a="1"/>
  <c r="W13" i="383" s="1"/>
  <c r="D24" i="383" a="1"/>
  <c r="D24" i="383" s="1"/>
  <c r="K24" i="383" s="1" a="1"/>
  <c r="K24" i="383" s="1"/>
  <c r="L24" i="383" s="1" a="1"/>
  <c r="L24" i="383" s="1"/>
  <c r="D14" i="383" a="1"/>
  <c r="D14" i="383" s="1"/>
  <c r="K14" i="383" s="1" a="1"/>
  <c r="K14" i="383" s="1"/>
  <c r="L14" i="383" s="1" a="1"/>
  <c r="L14" i="383" s="1"/>
  <c r="Y9" i="383" a="1"/>
  <c r="Y9" i="383" s="1"/>
  <c r="W9" i="383" a="1"/>
  <c r="W9" i="383" s="1"/>
  <c r="X9" i="383" a="1"/>
  <c r="X9" i="383" s="1"/>
  <c r="K9" i="383" a="1"/>
  <c r="K9" i="383" s="1"/>
  <c r="K23" i="382" a="1"/>
  <c r="K23" i="382" s="1"/>
  <c r="L23" i="382" s="1" a="1"/>
  <c r="L23" i="382" s="1"/>
  <c r="X23" i="382" a="1"/>
  <c r="X23" i="382" s="1"/>
  <c r="D28" i="383" a="1"/>
  <c r="D28" i="383" s="1"/>
  <c r="W27" i="383" a="1"/>
  <c r="W27" i="383" s="1"/>
  <c r="K21" i="383" a="1"/>
  <c r="K21" i="383" s="1"/>
  <c r="L21" i="383" s="1" a="1"/>
  <c r="L21" i="383" s="1"/>
  <c r="Y21" i="383" a="1"/>
  <c r="Y21" i="383" s="1"/>
  <c r="K13" i="383" a="1"/>
  <c r="K13" i="383" s="1"/>
  <c r="L13" i="383" s="1" a="1"/>
  <c r="L13" i="383" s="1"/>
  <c r="Y13" i="383" a="1"/>
  <c r="Y13" i="383" s="1"/>
  <c r="D26" i="383" a="1"/>
  <c r="D26" i="383" s="1"/>
  <c r="D19" i="383" a="1"/>
  <c r="D19" i="383" s="1"/>
  <c r="K19" i="383" s="1" a="1"/>
  <c r="K19" i="383" s="1"/>
  <c r="L19" i="383" s="1" a="1"/>
  <c r="L19" i="383" s="1"/>
  <c r="D20" i="383" a="1"/>
  <c r="D20" i="383" s="1"/>
  <c r="K20" i="383" s="1" a="1"/>
  <c r="K20" i="383" s="1"/>
  <c r="L20" i="383" s="1" a="1"/>
  <c r="L20" i="383" s="1"/>
  <c r="X4" i="382"/>
  <c r="R7" i="382" s="1"/>
  <c r="Y34" i="382" a="1"/>
  <c r="Y34" i="382" s="1"/>
  <c r="W34" i="382" a="1"/>
  <c r="W34" i="382" s="1"/>
  <c r="B2" i="382"/>
  <c r="K3" i="382" s="1" a="1"/>
  <c r="K3" i="382" s="1"/>
  <c r="C52" i="347" s="1"/>
  <c r="H9" i="382" a="1"/>
  <c r="H9" i="382" s="1"/>
  <c r="AA9" i="382" s="1" a="1"/>
  <c r="AA9" i="382" s="1"/>
  <c r="Y27" i="382" a="1"/>
  <c r="Y27" i="382" s="1"/>
  <c r="K27" i="382" a="1"/>
  <c r="K27" i="382" s="1"/>
  <c r="L27" i="382" s="1" a="1"/>
  <c r="L27" i="382" s="1"/>
  <c r="D28" i="382" a="1"/>
  <c r="D28" i="382" s="1"/>
  <c r="D33" i="382" a="1"/>
  <c r="D33" i="382" s="1"/>
  <c r="D30" i="382" a="1"/>
  <c r="D30" i="382" s="1"/>
  <c r="D31" i="382" a="1"/>
  <c r="D31" i="382" s="1"/>
  <c r="D32" i="382" a="1"/>
  <c r="D32" i="382" s="1"/>
  <c r="D29" i="382" a="1"/>
  <c r="D29" i="382" s="1"/>
  <c r="X19" i="382" a="1"/>
  <c r="X19" i="382" s="1"/>
  <c r="W19" i="382" a="1"/>
  <c r="W19" i="382" s="1"/>
  <c r="Y19" i="382" a="1"/>
  <c r="Y19" i="382" s="1"/>
  <c r="X15" i="382" a="1"/>
  <c r="X15" i="382" s="1"/>
  <c r="W15" i="382" a="1"/>
  <c r="W15" i="382" s="1"/>
  <c r="Y15" i="382" a="1"/>
  <c r="Y15" i="382" s="1"/>
  <c r="X9" i="382" a="1"/>
  <c r="X9" i="382" s="1"/>
  <c r="Y9" i="382" a="1"/>
  <c r="Y9" i="382" s="1"/>
  <c r="W9" i="382" a="1"/>
  <c r="W9" i="382" s="1"/>
  <c r="Y14" i="382" a="1"/>
  <c r="Y14" i="382" s="1"/>
  <c r="X14" i="382" a="1"/>
  <c r="X14" i="382" s="1"/>
  <c r="W14" i="382" a="1"/>
  <c r="W14" i="382" s="1"/>
  <c r="K14" i="382" a="1"/>
  <c r="K14" i="382" s="1"/>
  <c r="L14" i="382" s="1" a="1"/>
  <c r="L14" i="382" s="1"/>
  <c r="W12" i="382" a="1"/>
  <c r="W12" i="382" s="1"/>
  <c r="X12" i="382" a="1"/>
  <c r="X12" i="382" s="1"/>
  <c r="Y12" i="382" a="1"/>
  <c r="Y12" i="382" s="1"/>
  <c r="K12" i="382" a="1"/>
  <c r="K12" i="382" s="1"/>
  <c r="L12" i="382" s="1" a="1"/>
  <c r="L12" i="382" s="1"/>
  <c r="D36" i="382" a="1"/>
  <c r="D36" i="382" s="1"/>
  <c r="K9" i="382" a="1"/>
  <c r="K9" i="382" s="1"/>
  <c r="X34" i="382" a="1"/>
  <c r="X34" i="382" s="1"/>
  <c r="K19" i="382" a="1"/>
  <c r="K19" i="382" s="1"/>
  <c r="L19" i="382" s="1" a="1"/>
  <c r="L19" i="382" s="1"/>
  <c r="Y20" i="382" a="1"/>
  <c r="Y20" i="382" s="1"/>
  <c r="X20" i="382" a="1"/>
  <c r="X20" i="382" s="1"/>
  <c r="K20" i="382" a="1"/>
  <c r="K20" i="382" s="1"/>
  <c r="L20" i="382" s="1" a="1"/>
  <c r="L20" i="382" s="1"/>
  <c r="W20" i="382" a="1"/>
  <c r="W20" i="382" s="1"/>
  <c r="Y16" i="382" a="1"/>
  <c r="Y16" i="382" s="1"/>
  <c r="X16" i="382" a="1"/>
  <c r="X16" i="382" s="1"/>
  <c r="K16" i="382" a="1"/>
  <c r="K16" i="382" s="1"/>
  <c r="L16" i="382" s="1" a="1"/>
  <c r="L16" i="382" s="1"/>
  <c r="W16" i="382" a="1"/>
  <c r="W16" i="382" s="1"/>
  <c r="D35" i="382" a="1"/>
  <c r="D35" i="382" s="1"/>
  <c r="X25" i="382" a="1"/>
  <c r="X25" i="382" s="1"/>
  <c r="Y25" i="382" a="1"/>
  <c r="Y25" i="382" s="1"/>
  <c r="W25" i="382" a="1"/>
  <c r="W25" i="382" s="1"/>
  <c r="K34" i="382" a="1"/>
  <c r="K34" i="382" s="1"/>
  <c r="L34" i="382" s="1" a="1"/>
  <c r="L34" i="382" s="1"/>
  <c r="X17" i="382" a="1"/>
  <c r="X17" i="382" s="1"/>
  <c r="W17" i="382" a="1"/>
  <c r="W17" i="382" s="1"/>
  <c r="Y17" i="382" a="1"/>
  <c r="Y17" i="382" s="1"/>
  <c r="X13" i="382" a="1"/>
  <c r="X13" i="382" s="1"/>
  <c r="Y13" i="382" a="1"/>
  <c r="Y13" i="382" s="1"/>
  <c r="W13" i="382" a="1"/>
  <c r="W13" i="382" s="1"/>
  <c r="W10" i="382" a="1"/>
  <c r="W10" i="382" s="1"/>
  <c r="X10" i="382" a="1"/>
  <c r="X10" i="382" s="1"/>
  <c r="Y10" i="382" a="1"/>
  <c r="Y10" i="382" s="1"/>
  <c r="K10" i="382" a="1"/>
  <c r="K10" i="382" s="1"/>
  <c r="K13" i="382" a="1"/>
  <c r="K13" i="382" s="1"/>
  <c r="L13" i="382" s="1" a="1"/>
  <c r="L13" i="382" s="1"/>
  <c r="Y11" i="382" a="1"/>
  <c r="Y11" i="382" s="1"/>
  <c r="X11" i="382" a="1"/>
  <c r="X11" i="382" s="1"/>
  <c r="W11" i="382" a="1"/>
  <c r="W11" i="382" s="1"/>
  <c r="W8" i="382" a="1"/>
  <c r="W8" i="382" s="1"/>
  <c r="Y8" i="382" a="1"/>
  <c r="Y8" i="382" s="1"/>
  <c r="X8" i="382" a="1"/>
  <c r="X8" i="382" s="1"/>
  <c r="K8" i="382" a="1"/>
  <c r="K8" i="382" s="1"/>
  <c r="K25" i="382" a="1"/>
  <c r="K25" i="382" s="1"/>
  <c r="L25" i="382" s="1" a="1"/>
  <c r="L25" i="382" s="1"/>
  <c r="X26" i="382" a="1"/>
  <c r="X26" i="382" s="1"/>
  <c r="Y26" i="382" a="1"/>
  <c r="Y26" i="382" s="1"/>
  <c r="W26" i="382" a="1"/>
  <c r="W26" i="382" s="1"/>
  <c r="K15" i="382" a="1"/>
  <c r="K15" i="382" s="1"/>
  <c r="L15" i="382" s="1" a="1"/>
  <c r="L15" i="382" s="1"/>
  <c r="X21" i="382" a="1"/>
  <c r="X21" i="382" s="1"/>
  <c r="Y21" i="382" a="1"/>
  <c r="Y21" i="382" s="1"/>
  <c r="W21" i="382" a="1"/>
  <c r="W21" i="382" s="1"/>
  <c r="Y18" i="382" a="1"/>
  <c r="Y18" i="382" s="1"/>
  <c r="X18" i="382" a="1"/>
  <c r="X18" i="382" s="1"/>
  <c r="K18" i="382" a="1"/>
  <c r="K18" i="382" s="1"/>
  <c r="W18" i="382" a="1"/>
  <c r="W18" i="382" s="1"/>
  <c r="Y12" i="381" a="1"/>
  <c r="Y12" i="381" s="1"/>
  <c r="Y13" i="381" a="1"/>
  <c r="Y13" i="381" s="1"/>
  <c r="X10" i="381" a="1"/>
  <c r="X10" i="381" s="1"/>
  <c r="Y10" i="381" a="1"/>
  <c r="Y10" i="381" s="1"/>
  <c r="W10" i="381" a="1"/>
  <c r="W10" i="381" s="1"/>
  <c r="D15" i="381" a="1"/>
  <c r="D15" i="381" s="1"/>
  <c r="Y7" i="381" a="1"/>
  <c r="Y7" i="381" s="1"/>
  <c r="X7" i="381" a="1"/>
  <c r="X7" i="381" s="1"/>
  <c r="W7" i="381" a="1"/>
  <c r="W7" i="381" s="1"/>
  <c r="D18" i="381" a="1"/>
  <c r="D18" i="381" s="1"/>
  <c r="D16" i="381" a="1"/>
  <c r="D16" i="381" s="1"/>
  <c r="D11" i="381" a="1"/>
  <c r="D11" i="381" s="1"/>
  <c r="K11" i="381" s="1" a="1"/>
  <c r="K11" i="381" s="1"/>
  <c r="L11" i="381" s="1" a="1"/>
  <c r="L11" i="381" s="1"/>
  <c r="Y19" i="381" a="1"/>
  <c r="Y19" i="381" s="1"/>
  <c r="W19" i="381" a="1"/>
  <c r="W19" i="381" s="1"/>
  <c r="X19" i="381" a="1"/>
  <c r="X19" i="381" s="1"/>
  <c r="D17" i="381" a="1"/>
  <c r="D17" i="381" s="1"/>
  <c r="W8" i="381" a="1"/>
  <c r="W8" i="381" s="1"/>
  <c r="K13" i="381" a="1"/>
  <c r="K13" i="381" s="1"/>
  <c r="L13" i="381" s="1" a="1"/>
  <c r="L13" i="381" s="1"/>
  <c r="W9" i="381" a="1"/>
  <c r="W9" i="381" s="1"/>
  <c r="D24" i="381" a="1"/>
  <c r="D24" i="381" s="1"/>
  <c r="D23" i="381" a="1"/>
  <c r="D23" i="381" s="1"/>
  <c r="D31" i="381" a="1"/>
  <c r="D31" i="381" s="1"/>
  <c r="D35" i="381" a="1"/>
  <c r="D35" i="381" s="1"/>
  <c r="K8" i="381" a="1"/>
  <c r="K8" i="381" s="1"/>
  <c r="Y8" i="381" a="1"/>
  <c r="Y8" i="381" s="1"/>
  <c r="K9" i="381" a="1"/>
  <c r="K9" i="381" s="1"/>
  <c r="Y9" i="381" a="1"/>
  <c r="Y9" i="381" s="1"/>
  <c r="B2" i="381"/>
  <c r="D28" i="381" a="1"/>
  <c r="D28" i="381" s="1"/>
  <c r="D25" i="381" a="1"/>
  <c r="D25" i="381" s="1"/>
  <c r="D32" i="381" a="1"/>
  <c r="D32" i="381" s="1"/>
  <c r="D36" i="381" a="1"/>
  <c r="D36" i="381" s="1"/>
  <c r="D21" i="381" a="1"/>
  <c r="D21" i="381" s="1"/>
  <c r="W12" i="381" a="1"/>
  <c r="W12" i="381" s="1"/>
  <c r="H8" i="381" a="1"/>
  <c r="H8" i="381" s="1"/>
  <c r="AA8" i="381" s="1" a="1"/>
  <c r="AA8" i="381" s="1"/>
  <c r="K19" i="381" a="1"/>
  <c r="K19" i="381" s="1"/>
  <c r="L19" i="381" s="1" a="1"/>
  <c r="L19" i="381" s="1"/>
  <c r="D14" i="381" a="1"/>
  <c r="D14" i="381" s="1"/>
  <c r="K14" i="381" s="1" a="1"/>
  <c r="K14" i="381" s="1"/>
  <c r="L14" i="381" s="1" a="1"/>
  <c r="L14" i="381" s="1"/>
  <c r="X4" i="381"/>
  <c r="K7" i="381" a="1"/>
  <c r="K7" i="381" s="1"/>
  <c r="D27" i="381" a="1"/>
  <c r="D27" i="381" s="1"/>
  <c r="D33" i="381" a="1"/>
  <c r="D33" i="381" s="1"/>
  <c r="D22" i="381" a="1"/>
  <c r="D22" i="381" s="1"/>
  <c r="D20" i="381" a="1"/>
  <c r="D20" i="381" s="1"/>
  <c r="K12" i="381" a="1"/>
  <c r="K12" i="381" s="1"/>
  <c r="L12" i="381" s="1" a="1"/>
  <c r="L12" i="381" s="1"/>
  <c r="W13" i="381" a="1"/>
  <c r="W13" i="381" s="1"/>
  <c r="K10" i="381" a="1"/>
  <c r="K10" i="381" s="1"/>
  <c r="D26" i="381" a="1"/>
  <c r="D26" i="381" s="1"/>
  <c r="D30" i="381" a="1"/>
  <c r="D30" i="381" s="1"/>
  <c r="D29" i="381" a="1"/>
  <c r="D29" i="381" s="1"/>
  <c r="D34" i="381" a="1"/>
  <c r="D34" i="381" s="1"/>
  <c r="X25" i="379" a="1"/>
  <c r="X25" i="379" s="1"/>
  <c r="W25" i="379" a="1"/>
  <c r="W25" i="379" s="1"/>
  <c r="X26" i="379" a="1"/>
  <c r="X26" i="379" s="1"/>
  <c r="W26" i="379" a="1"/>
  <c r="W26" i="379" s="1"/>
  <c r="W22" i="379" a="1"/>
  <c r="W22" i="379" s="1"/>
  <c r="X20" i="379" a="1"/>
  <c r="X20" i="379" s="1"/>
  <c r="W20" i="379" a="1"/>
  <c r="W20" i="379" s="1"/>
  <c r="X15" i="379" a="1"/>
  <c r="X15" i="379" s="1"/>
  <c r="K15" i="379" a="1"/>
  <c r="K15" i="379" s="1"/>
  <c r="L15" i="379" s="1" a="1"/>
  <c r="L15" i="379" s="1"/>
  <c r="X23" i="379" a="1"/>
  <c r="X23" i="379" s="1"/>
  <c r="Y23" i="379" a="1"/>
  <c r="Y23" i="379" s="1"/>
  <c r="W23" i="379" a="1"/>
  <c r="W23" i="379" s="1"/>
  <c r="W19" i="379" a="1"/>
  <c r="W19" i="379" s="1"/>
  <c r="Y18" i="379" a="1"/>
  <c r="Y18" i="379" s="1"/>
  <c r="D30" i="379" a="1"/>
  <c r="D30" i="379" s="1"/>
  <c r="D13" i="379" a="1"/>
  <c r="D13" i="379" s="1"/>
  <c r="D35" i="379" a="1"/>
  <c r="D35" i="379" s="1"/>
  <c r="D33" i="379" a="1"/>
  <c r="D33" i="379" s="1"/>
  <c r="D32" i="379" a="1"/>
  <c r="D32" i="379" s="1"/>
  <c r="D16" i="379" a="1"/>
  <c r="D16" i="379" s="1"/>
  <c r="K16" i="379" s="1" a="1"/>
  <c r="K16" i="379" s="1"/>
  <c r="L16" i="379" s="1" a="1"/>
  <c r="L16" i="379" s="1"/>
  <c r="K25" i="379" a="1"/>
  <c r="K25" i="379" s="1"/>
  <c r="L25" i="379" s="1" a="1"/>
  <c r="L25" i="379" s="1"/>
  <c r="Y26" i="379" a="1"/>
  <c r="Y26" i="379" s="1"/>
  <c r="K18" i="379" a="1"/>
  <c r="K18" i="379" s="1"/>
  <c r="L18" i="379" s="1" a="1"/>
  <c r="L18" i="379" s="1"/>
  <c r="D34" i="379" a="1"/>
  <c r="D34" i="379" s="1"/>
  <c r="K34" i="379" s="1" a="1"/>
  <c r="K34" i="379" s="1"/>
  <c r="L34" i="379" s="1" a="1"/>
  <c r="L34" i="379" s="1"/>
  <c r="B2" i="379"/>
  <c r="W7" i="379" a="1"/>
  <c r="W7" i="379" s="1"/>
  <c r="H8" i="379" a="1"/>
  <c r="H8" i="379" s="1"/>
  <c r="AA8" i="379" s="1" a="1"/>
  <c r="AA8" i="379" s="1"/>
  <c r="W9" i="379" a="1"/>
  <c r="W9" i="379" s="1"/>
  <c r="D29" i="379" a="1"/>
  <c r="D29" i="379" s="1"/>
  <c r="D21" i="379" a="1"/>
  <c r="D21" i="379" s="1"/>
  <c r="K20" i="379" a="1"/>
  <c r="K20" i="379" s="1"/>
  <c r="L20" i="379" s="1" a="1"/>
  <c r="L20" i="379" s="1"/>
  <c r="Y22" i="379" a="1"/>
  <c r="Y22" i="379" s="1"/>
  <c r="Y25" i="379" a="1"/>
  <c r="Y25" i="379" s="1"/>
  <c r="D36" i="379" a="1"/>
  <c r="D36" i="379" s="1"/>
  <c r="K36" i="379" s="1" a="1"/>
  <c r="K36" i="379" s="1"/>
  <c r="L36" i="379" s="1" a="1"/>
  <c r="L36" i="379" s="1"/>
  <c r="W15" i="379" a="1"/>
  <c r="W15" i="379" s="1"/>
  <c r="X4" i="379"/>
  <c r="R7" i="379" s="1"/>
  <c r="K7" i="379" a="1"/>
  <c r="K7" i="379" s="1"/>
  <c r="Y7" i="379" a="1"/>
  <c r="Y7" i="379" s="1"/>
  <c r="D10" i="379" a="1"/>
  <c r="D10" i="379" s="1"/>
  <c r="K10" i="379" s="1" a="1"/>
  <c r="K10" i="379" s="1"/>
  <c r="D8" i="379" a="1"/>
  <c r="D8" i="379" s="1"/>
  <c r="K8" i="379" s="1" a="1"/>
  <c r="K8" i="379" s="1"/>
  <c r="Y9" i="379" a="1"/>
  <c r="Y9" i="379" s="1"/>
  <c r="D24" i="379" a="1"/>
  <c r="D24" i="379" s="1"/>
  <c r="K24" i="379" s="1" a="1"/>
  <c r="K24" i="379" s="1"/>
  <c r="L24" i="379" s="1" a="1"/>
  <c r="L24" i="379" s="1"/>
  <c r="K23" i="379" a="1"/>
  <c r="K23" i="379" s="1"/>
  <c r="L23" i="379" s="1" a="1"/>
  <c r="L23" i="379" s="1"/>
  <c r="K19" i="379" a="1"/>
  <c r="K19" i="379" s="1"/>
  <c r="L19" i="379" s="1" a="1"/>
  <c r="L19" i="379" s="1"/>
  <c r="D17" i="379" a="1"/>
  <c r="D17" i="379" s="1"/>
  <c r="Y20" i="379" a="1"/>
  <c r="Y20" i="379" s="1"/>
  <c r="Y15" i="379" a="1"/>
  <c r="Y15" i="379" s="1"/>
  <c r="K9" i="379" a="1"/>
  <c r="K9" i="379" s="1"/>
  <c r="Y19" i="379" a="1"/>
  <c r="Y19" i="379" s="1"/>
  <c r="D14" i="379" a="1"/>
  <c r="D14" i="379" s="1"/>
  <c r="D12" i="379" a="1"/>
  <c r="D12" i="379" s="1"/>
  <c r="K12" i="379" s="1" a="1"/>
  <c r="K12" i="379" s="1"/>
  <c r="L12" i="379" s="1" a="1"/>
  <c r="L12" i="379" s="1"/>
  <c r="D31" i="379" a="1"/>
  <c r="D31" i="379" s="1"/>
  <c r="D28" i="379" a="1"/>
  <c r="D28" i="379" s="1"/>
  <c r="D27" i="379" a="1"/>
  <c r="D27" i="379" s="1"/>
  <c r="K26" i="379" a="1"/>
  <c r="K26" i="379" s="1"/>
  <c r="L26" i="379" s="1" a="1"/>
  <c r="L26" i="379" s="1"/>
  <c r="K22" i="379" a="1"/>
  <c r="K22" i="379" s="1"/>
  <c r="L22" i="379" s="1" a="1"/>
  <c r="L22" i="379" s="1"/>
  <c r="K17" i="379" a="1"/>
  <c r="K17" i="379" s="1"/>
  <c r="L17" i="379" s="1" a="1"/>
  <c r="L17" i="379" s="1"/>
  <c r="W18" i="379" a="1"/>
  <c r="W18" i="379" s="1"/>
  <c r="H9" i="379" a="1"/>
  <c r="H9" i="379" s="1"/>
  <c r="AA9" i="379" s="1" a="1"/>
  <c r="AA9" i="379" s="1"/>
  <c r="D11" i="379" a="1"/>
  <c r="D11" i="379" s="1"/>
  <c r="B2" i="378"/>
  <c r="K3" i="378" s="1" a="1"/>
  <c r="K3" i="378" s="1"/>
  <c r="C18" i="347" s="1"/>
  <c r="D28" i="378" a="1"/>
  <c r="D28" i="378" s="1"/>
  <c r="X32" i="372" a="1"/>
  <c r="X32" i="372" s="1"/>
  <c r="W32" i="372" a="1"/>
  <c r="W32" i="372" s="1"/>
  <c r="X34" i="372" a="1"/>
  <c r="X34" i="372" s="1"/>
  <c r="W34" i="372" a="1"/>
  <c r="W34" i="372" s="1"/>
  <c r="D34" i="378" a="1"/>
  <c r="D34" i="378" s="1"/>
  <c r="K34" i="378" s="1" a="1"/>
  <c r="K34" i="378" s="1"/>
  <c r="L34" i="378" s="1" a="1"/>
  <c r="L34" i="378" s="1"/>
  <c r="D36" i="378" a="1"/>
  <c r="D36" i="378" s="1"/>
  <c r="X7" i="378" a="1"/>
  <c r="X7" i="378" s="1"/>
  <c r="W7" i="378" a="1"/>
  <c r="W7" i="378" s="1"/>
  <c r="Y7" i="378" a="1"/>
  <c r="Y7" i="378" s="1"/>
  <c r="D35" i="378" a="1"/>
  <c r="D35" i="378" s="1"/>
  <c r="D32" i="378" a="1"/>
  <c r="D32" i="378" s="1"/>
  <c r="H8" i="378" a="1"/>
  <c r="H8" i="378" s="1"/>
  <c r="AA8" i="378" s="1" a="1"/>
  <c r="AA8" i="378" s="1"/>
  <c r="D8" i="378" a="1"/>
  <c r="D8" i="378" s="1"/>
  <c r="D30" i="378" a="1"/>
  <c r="D30" i="378" s="1"/>
  <c r="Y33" i="378" a="1"/>
  <c r="Y33" i="378" s="1"/>
  <c r="X9" i="378" a="1"/>
  <c r="X9" i="378" s="1"/>
  <c r="K9" i="378" a="1"/>
  <c r="K9" i="378" s="1"/>
  <c r="Y9" i="378" a="1"/>
  <c r="Y9" i="378" s="1"/>
  <c r="D21" i="378" a="1"/>
  <c r="D21" i="378" s="1"/>
  <c r="D17" i="378" a="1"/>
  <c r="D17" i="378" s="1"/>
  <c r="D13" i="378" a="1"/>
  <c r="D13" i="378" s="1"/>
  <c r="D25" i="378" a="1"/>
  <c r="D25" i="378" s="1"/>
  <c r="D18" i="378" a="1"/>
  <c r="D18" i="378" s="1"/>
  <c r="X4" i="378"/>
  <c r="R9" i="378" s="1"/>
  <c r="K7" i="378" a="1"/>
  <c r="K7" i="378" s="1"/>
  <c r="D24" i="378" a="1"/>
  <c r="D24" i="378" s="1"/>
  <c r="D29" i="378" a="1"/>
  <c r="D29" i="378" s="1"/>
  <c r="K29" i="378" s="1" a="1"/>
  <c r="K29" i="378" s="1"/>
  <c r="L29" i="378" s="1" a="1"/>
  <c r="L29" i="378" s="1"/>
  <c r="X33" i="378" a="1"/>
  <c r="X33" i="378" s="1"/>
  <c r="D22" i="378" a="1"/>
  <c r="D22" i="378" s="1"/>
  <c r="D26" i="378" a="1"/>
  <c r="D26" i="378" s="1"/>
  <c r="D12" i="378" a="1"/>
  <c r="D12" i="378" s="1"/>
  <c r="D20" i="378" a="1"/>
  <c r="D20" i="378" s="1"/>
  <c r="D31" i="378" a="1"/>
  <c r="D31" i="378" s="1"/>
  <c r="D11" i="378" a="1"/>
  <c r="D11" i="378" s="1"/>
  <c r="D16" i="378" a="1"/>
  <c r="D16" i="378" s="1"/>
  <c r="K33" i="378" a="1"/>
  <c r="K33" i="378" s="1"/>
  <c r="L33" i="378" s="1" a="1"/>
  <c r="L33" i="378" s="1"/>
  <c r="D10" i="378" a="1"/>
  <c r="D10" i="378" s="1"/>
  <c r="D19" i="378" a="1"/>
  <c r="D19" i="378" s="1"/>
  <c r="D15" i="378" a="1"/>
  <c r="D15" i="378" s="1"/>
  <c r="D23" i="378" a="1"/>
  <c r="D23" i="378" s="1"/>
  <c r="D27" i="378" a="1"/>
  <c r="D27" i="378" s="1"/>
  <c r="D14" i="378" a="1"/>
  <c r="D14" i="378" s="1"/>
  <c r="W12" i="376" a="1"/>
  <c r="W12" i="376" s="1"/>
  <c r="K12" i="376" a="1"/>
  <c r="K12" i="376" s="1"/>
  <c r="X10" i="376" a="1"/>
  <c r="X10" i="376" s="1"/>
  <c r="W10" i="376" a="1"/>
  <c r="W10" i="376" s="1"/>
  <c r="K10" i="376" a="1"/>
  <c r="K10" i="376" s="1"/>
  <c r="H8" i="376" a="1"/>
  <c r="H8" i="376" s="1"/>
  <c r="AA8" i="376" s="1" a="1"/>
  <c r="AA8" i="376" s="1"/>
  <c r="D30" i="376" a="1"/>
  <c r="D30" i="376" s="1"/>
  <c r="D23" i="376" a="1"/>
  <c r="D23" i="376" s="1"/>
  <c r="D29" i="376" a="1"/>
  <c r="D29" i="376" s="1"/>
  <c r="D13" i="376" a="1"/>
  <c r="D13" i="376" s="1"/>
  <c r="D15" i="376" a="1"/>
  <c r="D15" i="376" s="1"/>
  <c r="D33" i="376" a="1"/>
  <c r="D33" i="376" s="1"/>
  <c r="D31" i="376" a="1"/>
  <c r="D31" i="376" s="1"/>
  <c r="D14" i="376" a="1"/>
  <c r="D14" i="376" s="1"/>
  <c r="K14" i="376" s="1" a="1"/>
  <c r="K14" i="376" s="1"/>
  <c r="L14" i="376" s="1" a="1"/>
  <c r="L14" i="376" s="1"/>
  <c r="D24" i="376" a="1"/>
  <c r="D24" i="376" s="1"/>
  <c r="D19" i="376" a="1"/>
  <c r="D19" i="376" s="1"/>
  <c r="D26" i="376" a="1"/>
  <c r="D26" i="376" s="1"/>
  <c r="D36" i="376" a="1"/>
  <c r="D36" i="376" s="1"/>
  <c r="D34" i="376" a="1"/>
  <c r="D34" i="376" s="1"/>
  <c r="D35" i="376" a="1"/>
  <c r="D35" i="376" s="1"/>
  <c r="D22" i="376" a="1"/>
  <c r="D22" i="376" s="1"/>
  <c r="D25" i="376" a="1"/>
  <c r="D25" i="376" s="1"/>
  <c r="D17" i="376" a="1"/>
  <c r="D17" i="376" s="1"/>
  <c r="D18" i="376" a="1"/>
  <c r="D18" i="376" s="1"/>
  <c r="K18" i="376" s="1" a="1"/>
  <c r="K18" i="376" s="1"/>
  <c r="L18" i="376" s="1" a="1"/>
  <c r="L18" i="376" s="1"/>
  <c r="X32" i="376" a="1"/>
  <c r="X32" i="376" s="1"/>
  <c r="Y9" i="376" a="1"/>
  <c r="Y9" i="376" s="1"/>
  <c r="D8" i="376" a="1"/>
  <c r="D8" i="376" s="1"/>
  <c r="D27" i="376" a="1"/>
  <c r="D27" i="376" s="1"/>
  <c r="D21" i="376" a="1"/>
  <c r="D21" i="376" s="1"/>
  <c r="X7" i="376" a="1"/>
  <c r="X7" i="376" s="1"/>
  <c r="K32" i="376" a="1"/>
  <c r="K32" i="376" s="1"/>
  <c r="L32" i="376" s="1" a="1"/>
  <c r="L32" i="376" s="1"/>
  <c r="X9" i="376" a="1"/>
  <c r="X9" i="376" s="1"/>
  <c r="X7" i="369" a="1"/>
  <c r="X7" i="369" s="1"/>
  <c r="D20" i="376" a="1"/>
  <c r="D20" i="376" s="1"/>
  <c r="Y12" i="376" a="1"/>
  <c r="Y12" i="376" s="1"/>
  <c r="D16" i="376" a="1"/>
  <c r="D16" i="376" s="1"/>
  <c r="K7" i="376" a="1"/>
  <c r="K7" i="376" s="1"/>
  <c r="B2" i="376"/>
  <c r="W32" i="376" a="1"/>
  <c r="W32" i="376" s="1"/>
  <c r="X4" i="376"/>
  <c r="R18" i="376" s="1"/>
  <c r="Y10" i="376" a="1"/>
  <c r="Y10" i="376" s="1"/>
  <c r="K9" i="376" a="1"/>
  <c r="K9" i="376" s="1"/>
  <c r="D28" i="376" a="1"/>
  <c r="D28" i="376" s="1"/>
  <c r="X12" i="376" a="1"/>
  <c r="X12" i="376" s="1"/>
  <c r="W7" i="376" a="1"/>
  <c r="W7" i="376" s="1"/>
  <c r="D11" i="376" a="1"/>
  <c r="D11" i="376" s="1"/>
  <c r="K11" i="376" s="1" a="1"/>
  <c r="K11" i="376" s="1"/>
  <c r="L11" i="376" s="1" a="1"/>
  <c r="L11" i="376" s="1"/>
  <c r="B2" i="375"/>
  <c r="K3" i="375" s="1" a="1"/>
  <c r="K3" i="375" s="1"/>
  <c r="D12" i="375" a="1"/>
  <c r="D12" i="375" s="1"/>
  <c r="D16" i="375" a="1"/>
  <c r="D16" i="375" s="1"/>
  <c r="D21" i="375" a="1"/>
  <c r="D21" i="375" s="1"/>
  <c r="D27" i="375" a="1"/>
  <c r="D27" i="375" s="1"/>
  <c r="D28" i="375" a="1"/>
  <c r="D28" i="375" s="1"/>
  <c r="D33" i="375" a="1"/>
  <c r="D33" i="375" s="1"/>
  <c r="W7" i="375" a="1"/>
  <c r="W7" i="375" s="1"/>
  <c r="H8" i="375" a="1"/>
  <c r="H8" i="375" s="1"/>
  <c r="AA8" i="375" s="1" a="1"/>
  <c r="AA8" i="375" s="1"/>
  <c r="D8" i="375" a="1"/>
  <c r="D8" i="375" s="1"/>
  <c r="D13" i="375" a="1"/>
  <c r="D13" i="375" s="1"/>
  <c r="D17" i="375" a="1"/>
  <c r="D17" i="375" s="1"/>
  <c r="D22" i="375" a="1"/>
  <c r="D22" i="375" s="1"/>
  <c r="D29" i="375" a="1"/>
  <c r="D29" i="375" s="1"/>
  <c r="D30" i="375" a="1"/>
  <c r="D30" i="375" s="1"/>
  <c r="D34" i="375" a="1"/>
  <c r="D34" i="375" s="1"/>
  <c r="D18" i="375" a="1"/>
  <c r="D18" i="375" s="1"/>
  <c r="D14" i="375" a="1"/>
  <c r="D14" i="375" s="1"/>
  <c r="D19" i="375" a="1"/>
  <c r="D19" i="375" s="1"/>
  <c r="D23" i="375" a="1"/>
  <c r="D23" i="375" s="1"/>
  <c r="D24" i="375" a="1"/>
  <c r="D24" i="375" s="1"/>
  <c r="D31" i="375" a="1"/>
  <c r="D31" i="375" s="1"/>
  <c r="D35" i="375" a="1"/>
  <c r="D35" i="375" s="1"/>
  <c r="D9" i="375" a="1"/>
  <c r="D9" i="375" s="1"/>
  <c r="H9" i="375" a="1"/>
  <c r="H9" i="375" s="1"/>
  <c r="AA9" i="375" s="1" a="1"/>
  <c r="AA9" i="375" s="1"/>
  <c r="Y7" i="375" a="1"/>
  <c r="Y7" i="375" s="1"/>
  <c r="X7" i="375" a="1"/>
  <c r="X7" i="375" s="1"/>
  <c r="D10" i="375" a="1"/>
  <c r="D10" i="375" s="1"/>
  <c r="D11" i="375" a="1"/>
  <c r="D11" i="375" s="1"/>
  <c r="D15" i="375" a="1"/>
  <c r="D15" i="375" s="1"/>
  <c r="D20" i="375" a="1"/>
  <c r="D20" i="375" s="1"/>
  <c r="D25" i="375" a="1"/>
  <c r="D25" i="375" s="1"/>
  <c r="D26" i="375" a="1"/>
  <c r="D26" i="375" s="1"/>
  <c r="D32" i="375" a="1"/>
  <c r="D32" i="375" s="1"/>
  <c r="D36" i="375" a="1"/>
  <c r="D36" i="375" s="1"/>
  <c r="X33" i="373" a="1"/>
  <c r="X33" i="373" s="1"/>
  <c r="W33" i="373" a="1"/>
  <c r="W33" i="373" s="1"/>
  <c r="X31" i="373" a="1"/>
  <c r="X31" i="373" s="1"/>
  <c r="W31" i="373" a="1"/>
  <c r="W31" i="373" s="1"/>
  <c r="X34" i="373" a="1"/>
  <c r="X34" i="373" s="1"/>
  <c r="W34" i="373" a="1"/>
  <c r="W34" i="373" s="1"/>
  <c r="B2" i="373"/>
  <c r="J3" i="373" s="1" a="1"/>
  <c r="J3" i="373" s="1"/>
  <c r="B9" i="347" s="1"/>
  <c r="X35" i="373" a="1"/>
  <c r="X35" i="373" s="1"/>
  <c r="W35" i="373" a="1"/>
  <c r="W35" i="373" s="1"/>
  <c r="W36" i="373" a="1"/>
  <c r="W36" i="373" s="1"/>
  <c r="W32" i="373" a="1"/>
  <c r="W32" i="373" s="1"/>
  <c r="K7" i="373" a="1"/>
  <c r="K7" i="373" s="1"/>
  <c r="X7" i="373" a="1"/>
  <c r="X7" i="373" s="1"/>
  <c r="K36" i="373" a="1"/>
  <c r="K36" i="373" s="1"/>
  <c r="L36" i="373" s="1" a="1"/>
  <c r="L36" i="373" s="1"/>
  <c r="Y32" i="373" a="1"/>
  <c r="Y32" i="373" s="1"/>
  <c r="Y29" i="373" a="1"/>
  <c r="Y29" i="373" s="1"/>
  <c r="H8" i="373" a="1"/>
  <c r="H8" i="373" s="1"/>
  <c r="AA8" i="373" s="1" a="1"/>
  <c r="AA8" i="373" s="1"/>
  <c r="Y7" i="373" a="1"/>
  <c r="Y7" i="373" s="1"/>
  <c r="X36" i="373" a="1"/>
  <c r="X36" i="373" s="1"/>
  <c r="K35" i="373" a="1"/>
  <c r="K35" i="373" s="1"/>
  <c r="L35" i="373" s="1" a="1"/>
  <c r="L35" i="373" s="1"/>
  <c r="K31" i="373" a="1"/>
  <c r="K31" i="373" s="1"/>
  <c r="L31" i="373" s="1" a="1"/>
  <c r="L31" i="373" s="1"/>
  <c r="K30" i="373" a="1"/>
  <c r="K30" i="373" s="1"/>
  <c r="L30" i="373" s="1" a="1"/>
  <c r="L30" i="373" s="1"/>
  <c r="Y30" i="373" a="1"/>
  <c r="Y30" i="373" s="1"/>
  <c r="X4" i="373"/>
  <c r="R29" i="373" s="1"/>
  <c r="K29" i="373" a="1"/>
  <c r="K29" i="373" s="1"/>
  <c r="L29" i="373" s="1" a="1"/>
  <c r="L29" i="373" s="1"/>
  <c r="D27" i="373" a="1"/>
  <c r="D27" i="373" s="1"/>
  <c r="D9" i="373" a="1"/>
  <c r="D9" i="373" s="1"/>
  <c r="D12" i="373" a="1"/>
  <c r="D12" i="373" s="1"/>
  <c r="D13" i="373" a="1"/>
  <c r="D13" i="373" s="1"/>
  <c r="D17" i="373" a="1"/>
  <c r="D17" i="373" s="1"/>
  <c r="D23" i="373" a="1"/>
  <c r="D23" i="373" s="1"/>
  <c r="K34" i="373" a="1"/>
  <c r="K34" i="373" s="1"/>
  <c r="L34" i="373" s="1" a="1"/>
  <c r="L34" i="373" s="1"/>
  <c r="Y35" i="373" a="1"/>
  <c r="Y35" i="373" s="1"/>
  <c r="D11" i="373" a="1"/>
  <c r="D11" i="373" s="1"/>
  <c r="D14" i="373" a="1"/>
  <c r="D14" i="373" s="1"/>
  <c r="D18" i="373" a="1"/>
  <c r="D18" i="373" s="1"/>
  <c r="D24" i="373" a="1"/>
  <c r="D24" i="373" s="1"/>
  <c r="X8" i="373" a="1"/>
  <c r="X8" i="373" s="1"/>
  <c r="Y8" i="373" a="1"/>
  <c r="Y8" i="373" s="1"/>
  <c r="W8" i="373" a="1"/>
  <c r="W8" i="373" s="1"/>
  <c r="K33" i="373" a="1"/>
  <c r="K33" i="373" s="1"/>
  <c r="L33" i="373" s="1" a="1"/>
  <c r="L33" i="373" s="1"/>
  <c r="Y34" i="373" a="1"/>
  <c r="Y34" i="373" s="1"/>
  <c r="Y31" i="373" a="1"/>
  <c r="Y31" i="373" s="1"/>
  <c r="D26" i="373" a="1"/>
  <c r="D26" i="373" s="1"/>
  <c r="D25" i="373" a="1"/>
  <c r="D25" i="373" s="1"/>
  <c r="D10" i="373" a="1"/>
  <c r="D10" i="373" s="1"/>
  <c r="D15" i="373" a="1"/>
  <c r="D15" i="373" s="1"/>
  <c r="D20" i="373" a="1"/>
  <c r="D20" i="373" s="1"/>
  <c r="K32" i="373" a="1"/>
  <c r="K32" i="373" s="1"/>
  <c r="L32" i="373" s="1" a="1"/>
  <c r="L32" i="373" s="1"/>
  <c r="W30" i="373" a="1"/>
  <c r="W30" i="373" s="1"/>
  <c r="Y33" i="373" a="1"/>
  <c r="Y33" i="373" s="1"/>
  <c r="D28" i="373" a="1"/>
  <c r="D28" i="373" s="1"/>
  <c r="K28" i="373" s="1" a="1"/>
  <c r="K28" i="373" s="1"/>
  <c r="L28" i="373" s="1" a="1"/>
  <c r="L28" i="373" s="1"/>
  <c r="W29" i="373" a="1"/>
  <c r="W29" i="373" s="1"/>
  <c r="D19" i="373" a="1"/>
  <c r="D19" i="373" s="1"/>
  <c r="D21" i="373" a="1"/>
  <c r="D21" i="373" s="1"/>
  <c r="D16" i="373" a="1"/>
  <c r="D16" i="373" s="1"/>
  <c r="D22" i="373" a="1"/>
  <c r="D22" i="373" s="1"/>
  <c r="X27" i="372" a="1"/>
  <c r="X27" i="372" s="1"/>
  <c r="W27" i="372" a="1"/>
  <c r="W27" i="372" s="1"/>
  <c r="K27" i="372" a="1"/>
  <c r="K27" i="372" s="1"/>
  <c r="L27" i="372" s="1" a="1"/>
  <c r="L27" i="372" s="1"/>
  <c r="Y36" i="372" a="1"/>
  <c r="Y36" i="372" s="1"/>
  <c r="K36" i="372" a="1"/>
  <c r="K36" i="372" s="1"/>
  <c r="L36" i="372" s="1" a="1"/>
  <c r="L36" i="372" s="1"/>
  <c r="W36" i="372" a="1"/>
  <c r="W36" i="372" s="1"/>
  <c r="X31" i="372" a="1"/>
  <c r="X31" i="372" s="1"/>
  <c r="W31" i="372" a="1"/>
  <c r="W31" i="372" s="1"/>
  <c r="Y25" i="372" a="1"/>
  <c r="Y25" i="372" s="1"/>
  <c r="K25" i="372" a="1"/>
  <c r="K25" i="372" s="1"/>
  <c r="L25" i="372" s="1" a="1"/>
  <c r="L25" i="372" s="1"/>
  <c r="W25" i="372" a="1"/>
  <c r="W25" i="372" s="1"/>
  <c r="X35" i="372" a="1"/>
  <c r="X35" i="372" s="1"/>
  <c r="W35" i="372" a="1"/>
  <c r="W35" i="372" s="1"/>
  <c r="W33" i="372" a="1"/>
  <c r="W33" i="372" s="1"/>
  <c r="Y28" i="372" a="1"/>
  <c r="Y28" i="372" s="1"/>
  <c r="Y30" i="372" a="1"/>
  <c r="Y30" i="372" s="1"/>
  <c r="K23" i="372" a="1"/>
  <c r="K23" i="372" s="1"/>
  <c r="L23" i="372" s="1" a="1"/>
  <c r="L23" i="372" s="1"/>
  <c r="X26" i="372" a="1"/>
  <c r="X26" i="372" s="1"/>
  <c r="K26" i="372" a="1"/>
  <c r="K26" i="372" s="1"/>
  <c r="L26" i="372" s="1" a="1"/>
  <c r="L26" i="372" s="1"/>
  <c r="W26" i="372" a="1"/>
  <c r="W26" i="372" s="1"/>
  <c r="Y26" i="372" a="1"/>
  <c r="Y26" i="372" s="1"/>
  <c r="D29" i="372" a="1"/>
  <c r="D29" i="372" s="1"/>
  <c r="K29" i="372" s="1" a="1"/>
  <c r="K29" i="372" s="1"/>
  <c r="L29" i="372" s="1" a="1"/>
  <c r="L29" i="372" s="1"/>
  <c r="X36" i="372" a="1"/>
  <c r="X36" i="372" s="1"/>
  <c r="K32" i="372" a="1"/>
  <c r="K32" i="372" s="1"/>
  <c r="L32" i="372" s="1" a="1"/>
  <c r="L32" i="372" s="1"/>
  <c r="W30" i="372" a="1"/>
  <c r="W30" i="372" s="1"/>
  <c r="X25" i="372" a="1"/>
  <c r="X25" i="372" s="1"/>
  <c r="Y27" i="372" a="1"/>
  <c r="Y27" i="372" s="1"/>
  <c r="Y35" i="372" a="1"/>
  <c r="Y35" i="372" s="1"/>
  <c r="Y22" i="372" a="1"/>
  <c r="Y22" i="372" s="1"/>
  <c r="D16" i="372" a="1"/>
  <c r="D16" i="372" s="1"/>
  <c r="D20" i="372" a="1"/>
  <c r="D20" i="372" s="1"/>
  <c r="K35" i="372" a="1"/>
  <c r="K35" i="372" s="1"/>
  <c r="L35" i="372" s="1" a="1"/>
  <c r="L35" i="372" s="1"/>
  <c r="K31" i="372" a="1"/>
  <c r="K31" i="372" s="1"/>
  <c r="L31" i="372" s="1" a="1"/>
  <c r="L31" i="372" s="1"/>
  <c r="K30" i="372" a="1"/>
  <c r="K30" i="372" s="1"/>
  <c r="L30" i="372" s="1" a="1"/>
  <c r="L30" i="372" s="1"/>
  <c r="Y32" i="372" a="1"/>
  <c r="Y32" i="372" s="1"/>
  <c r="D24" i="372" a="1"/>
  <c r="D24" i="372" s="1"/>
  <c r="W23" i="372" a="1"/>
  <c r="W23" i="372" s="1"/>
  <c r="D13" i="372" a="1"/>
  <c r="D13" i="372" s="1"/>
  <c r="D9" i="372" a="1"/>
  <c r="D9" i="372" s="1"/>
  <c r="D17" i="372" a="1"/>
  <c r="D17" i="372" s="1"/>
  <c r="D21" i="372" a="1"/>
  <c r="D21" i="372" s="1"/>
  <c r="D14" i="372" a="1"/>
  <c r="D14" i="372" s="1"/>
  <c r="D10" i="372" a="1"/>
  <c r="D10" i="372" s="1"/>
  <c r="X7" i="372" a="1"/>
  <c r="X7" i="372" s="1"/>
  <c r="Y7" i="372" a="1"/>
  <c r="Y7" i="372" s="1"/>
  <c r="W7" i="372" a="1"/>
  <c r="W7" i="372" s="1"/>
  <c r="K34" i="372" a="1"/>
  <c r="K34" i="372" s="1"/>
  <c r="L34" i="372" s="1" a="1"/>
  <c r="L34" i="372" s="1"/>
  <c r="Y33" i="372" a="1"/>
  <c r="Y33" i="372" s="1"/>
  <c r="W28" i="372" a="1"/>
  <c r="W28" i="372" s="1"/>
  <c r="Y23" i="372" a="1"/>
  <c r="Y23" i="372" s="1"/>
  <c r="X4" i="372"/>
  <c r="R26" i="372" s="1"/>
  <c r="K22" i="372" a="1"/>
  <c r="K22" i="372" s="1"/>
  <c r="L22" i="372" s="1" a="1"/>
  <c r="L22" i="372" s="1"/>
  <c r="Y31" i="372" a="1"/>
  <c r="Y31" i="372" s="1"/>
  <c r="B2" i="372"/>
  <c r="D18" i="372" a="1"/>
  <c r="D18" i="372" s="1"/>
  <c r="K33" i="372" a="1"/>
  <c r="K33" i="372" s="1"/>
  <c r="L33" i="372" s="1" a="1"/>
  <c r="L33" i="372" s="1"/>
  <c r="Y34" i="372" a="1"/>
  <c r="Y34" i="372" s="1"/>
  <c r="K28" i="372" a="1"/>
  <c r="K28" i="372" s="1"/>
  <c r="L28" i="372" s="1" a="1"/>
  <c r="L28" i="372" s="1"/>
  <c r="W22" i="372" a="1"/>
  <c r="W22" i="372" s="1"/>
  <c r="D11" i="372" a="1"/>
  <c r="D11" i="372" s="1"/>
  <c r="D15" i="372" a="1"/>
  <c r="D15" i="372" s="1"/>
  <c r="D19" i="372" a="1"/>
  <c r="D19" i="372" s="1"/>
  <c r="D12" i="372" a="1"/>
  <c r="D12" i="372" s="1"/>
  <c r="H8" i="372" a="1"/>
  <c r="H8" i="372" s="1"/>
  <c r="AA8" i="372" s="1" a="1"/>
  <c r="AA8" i="372" s="1"/>
  <c r="D8" i="372" a="1"/>
  <c r="D8" i="372" s="1"/>
  <c r="X21" i="369" a="1"/>
  <c r="X21" i="369" s="1"/>
  <c r="W21" i="369" a="1"/>
  <c r="W21" i="369" s="1"/>
  <c r="W7" i="369" a="1"/>
  <c r="W7" i="369" s="1"/>
  <c r="W17" i="369" a="1"/>
  <c r="W17" i="369" s="1"/>
  <c r="K7" i="369" a="1"/>
  <c r="K7" i="369" s="1"/>
  <c r="H8" i="369" a="1"/>
  <c r="H8" i="369" s="1"/>
  <c r="AA8" i="369" s="1" a="1"/>
  <c r="AA8" i="369" s="1"/>
  <c r="W10" i="369" a="1"/>
  <c r="W10" i="369" s="1"/>
  <c r="Y10" i="369" a="1"/>
  <c r="Y10" i="369" s="1"/>
  <c r="X20" i="369" a="1"/>
  <c r="X20" i="369" s="1"/>
  <c r="W20" i="369" a="1"/>
  <c r="W20" i="369" s="1"/>
  <c r="X18" i="369" a="1"/>
  <c r="X18" i="369" s="1"/>
  <c r="W18" i="369" a="1"/>
  <c r="W18" i="369" s="1"/>
  <c r="X16" i="369" a="1"/>
  <c r="X16" i="369" s="1"/>
  <c r="W16" i="369" a="1"/>
  <c r="W16" i="369" s="1"/>
  <c r="Y14" i="369" a="1"/>
  <c r="Y14" i="369" s="1"/>
  <c r="Y13" i="369" a="1"/>
  <c r="Y13" i="369" s="1"/>
  <c r="W19" i="369" a="1"/>
  <c r="W19" i="369" s="1"/>
  <c r="Y19" i="369" a="1"/>
  <c r="Y19" i="369" s="1"/>
  <c r="B2" i="369"/>
  <c r="J3" i="369" s="1" a="1"/>
  <c r="J3" i="369" s="1"/>
  <c r="B38" i="347" s="1"/>
  <c r="D35" i="369" a="1"/>
  <c r="D35" i="369" s="1"/>
  <c r="D33" i="369" a="1"/>
  <c r="D33" i="369" s="1"/>
  <c r="D11" i="369" a="1"/>
  <c r="D11" i="369" s="1"/>
  <c r="D34" i="369" a="1"/>
  <c r="D34" i="369" s="1"/>
  <c r="D32" i="369" a="1"/>
  <c r="D32" i="369" s="1"/>
  <c r="K21" i="369" a="1"/>
  <c r="K21" i="369" s="1"/>
  <c r="L21" i="369" s="1" a="1"/>
  <c r="L21" i="369" s="1"/>
  <c r="K17" i="369" a="1"/>
  <c r="K17" i="369" s="1"/>
  <c r="L17" i="369" s="1" a="1"/>
  <c r="L17" i="369" s="1"/>
  <c r="K13" i="369" a="1"/>
  <c r="K13" i="369" s="1"/>
  <c r="L13" i="369" s="1" a="1"/>
  <c r="L13" i="369" s="1"/>
  <c r="D25" i="369" a="1"/>
  <c r="D25" i="369" s="1"/>
  <c r="W15" i="369" a="1"/>
  <c r="W15" i="369" s="1"/>
  <c r="D22" i="369" a="1"/>
  <c r="D22" i="369" s="1"/>
  <c r="D36" i="369" a="1"/>
  <c r="D36" i="369" s="1"/>
  <c r="K20" i="369" a="1"/>
  <c r="K20" i="369" s="1"/>
  <c r="L20" i="369" s="1" a="1"/>
  <c r="L20" i="369" s="1"/>
  <c r="K16" i="369" a="1"/>
  <c r="K16" i="369" s="1"/>
  <c r="L16" i="369" s="1" a="1"/>
  <c r="L16" i="369" s="1"/>
  <c r="D27" i="369" a="1"/>
  <c r="D27" i="369" s="1"/>
  <c r="W14" i="369" a="1"/>
  <c r="W14" i="369" s="1"/>
  <c r="K15" i="369" a="1"/>
  <c r="K15" i="369" s="1"/>
  <c r="L15" i="369" s="1" a="1"/>
  <c r="L15" i="369" s="1"/>
  <c r="Y15" i="369" a="1"/>
  <c r="Y15" i="369" s="1"/>
  <c r="D24" i="369" a="1"/>
  <c r="D24" i="369" s="1"/>
  <c r="X10" i="369" a="1"/>
  <c r="X10" i="369" s="1"/>
  <c r="K10" i="369" a="1"/>
  <c r="K10" i="369" s="1"/>
  <c r="Y8" i="369" a="1"/>
  <c r="Y8" i="369" s="1"/>
  <c r="W8" i="369" a="1"/>
  <c r="W8" i="369" s="1"/>
  <c r="X8" i="369" a="1"/>
  <c r="X8" i="369" s="1"/>
  <c r="K8" i="369" a="1"/>
  <c r="K8" i="369" s="1"/>
  <c r="D31" i="369" a="1"/>
  <c r="D31" i="369" s="1"/>
  <c r="D29" i="369" a="1"/>
  <c r="D29" i="369" s="1"/>
  <c r="K29" i="369" s="1" a="1"/>
  <c r="K29" i="369" s="1"/>
  <c r="L29" i="369" s="1" a="1"/>
  <c r="L29" i="369" s="1"/>
  <c r="D28" i="369" a="1"/>
  <c r="D28" i="369" s="1"/>
  <c r="K19" i="369" a="1"/>
  <c r="K19" i="369" s="1"/>
  <c r="L19" i="369" s="1" a="1"/>
  <c r="L19" i="369" s="1"/>
  <c r="K14" i="369" a="1"/>
  <c r="K14" i="369" s="1"/>
  <c r="L14" i="369" s="1" a="1"/>
  <c r="L14" i="369" s="1"/>
  <c r="Y21" i="369" a="1"/>
  <c r="Y21" i="369" s="1"/>
  <c r="X13" i="369" a="1"/>
  <c r="X13" i="369" s="1"/>
  <c r="D26" i="369" a="1"/>
  <c r="D26" i="369" s="1"/>
  <c r="X4" i="369"/>
  <c r="R18" i="369" s="1"/>
  <c r="D30" i="369" a="1"/>
  <c r="D30" i="369" s="1"/>
  <c r="K18" i="369" a="1"/>
  <c r="K18" i="369" s="1"/>
  <c r="L18" i="369" s="1" a="1"/>
  <c r="L18" i="369" s="1"/>
  <c r="D23" i="369" a="1"/>
  <c r="D23" i="369" s="1"/>
  <c r="Y18" i="369" a="1"/>
  <c r="Y18" i="369" s="1"/>
  <c r="Y17" i="369" a="1"/>
  <c r="Y17" i="369" s="1"/>
  <c r="Y20" i="369" a="1"/>
  <c r="Y20" i="369" s="1"/>
  <c r="Y16" i="369" a="1"/>
  <c r="Y16" i="369" s="1"/>
  <c r="D12" i="369" a="1"/>
  <c r="D12" i="369" s="1"/>
  <c r="Y9" i="369" a="1"/>
  <c r="Y9" i="369" s="1"/>
  <c r="W9" i="369" a="1"/>
  <c r="W9" i="369" s="1"/>
  <c r="X9" i="369" a="1"/>
  <c r="X9" i="369" s="1"/>
  <c r="K9" i="369" a="1"/>
  <c r="K9" i="369" s="1"/>
  <c r="Y15" i="366" a="1"/>
  <c r="Y15" i="366" s="1"/>
  <c r="K15" i="366" a="1"/>
  <c r="K15" i="366" s="1"/>
  <c r="L15" i="366" s="1" a="1"/>
  <c r="L15" i="366" s="1"/>
  <c r="W15" i="366" a="1"/>
  <c r="W15" i="366" s="1"/>
  <c r="Y25" i="366" a="1"/>
  <c r="Y25" i="366" s="1"/>
  <c r="X25" i="366" a="1"/>
  <c r="X25" i="366" s="1"/>
  <c r="X26" i="366" a="1"/>
  <c r="X26" i="366" s="1"/>
  <c r="Y26" i="366" a="1"/>
  <c r="Y26" i="366" s="1"/>
  <c r="X24" i="366" a="1"/>
  <c r="X24" i="366" s="1"/>
  <c r="Y24" i="366" a="1"/>
  <c r="Y24" i="366" s="1"/>
  <c r="B2" i="366"/>
  <c r="J3" i="366" s="1" a="1"/>
  <c r="J3" i="366" s="1"/>
  <c r="B50" i="347" s="1"/>
  <c r="D30" i="366" a="1"/>
  <c r="D30" i="366" s="1"/>
  <c r="K30" i="366" s="1" a="1"/>
  <c r="K30" i="366" s="1"/>
  <c r="L30" i="366" s="1" a="1"/>
  <c r="L30" i="366" s="1"/>
  <c r="D35" i="366" a="1"/>
  <c r="D35" i="366" s="1"/>
  <c r="D34" i="366" a="1"/>
  <c r="D34" i="366" s="1"/>
  <c r="K34" i="366" s="1" a="1"/>
  <c r="K34" i="366" s="1"/>
  <c r="L34" i="366" s="1" a="1"/>
  <c r="L34" i="366" s="1"/>
  <c r="D36" i="366" a="1"/>
  <c r="D36" i="366" s="1"/>
  <c r="K26" i="366" a="1"/>
  <c r="K26" i="366" s="1"/>
  <c r="L26" i="366" s="1" a="1"/>
  <c r="L26" i="366" s="1"/>
  <c r="K24" i="366" a="1"/>
  <c r="K24" i="366" s="1"/>
  <c r="L24" i="366" s="1" a="1"/>
  <c r="L24" i="366" s="1"/>
  <c r="W25" i="366" a="1"/>
  <c r="W25" i="366" s="1"/>
  <c r="Y10" i="366" a="1"/>
  <c r="Y10" i="366" s="1"/>
  <c r="W10" i="366" a="1"/>
  <c r="W10" i="366" s="1"/>
  <c r="X10" i="366" a="1"/>
  <c r="X10" i="366" s="1"/>
  <c r="K10" i="366" a="1"/>
  <c r="K10" i="366" s="1"/>
  <c r="Y12" i="366" a="1"/>
  <c r="Y12" i="366" s="1"/>
  <c r="W12" i="366" a="1"/>
  <c r="W12" i="366" s="1"/>
  <c r="X12" i="366" a="1"/>
  <c r="X12" i="366" s="1"/>
  <c r="K12" i="366" a="1"/>
  <c r="K12" i="366" s="1"/>
  <c r="L12" i="366" s="1" a="1"/>
  <c r="L12" i="366" s="1"/>
  <c r="D32" i="366" a="1"/>
  <c r="D32" i="366" s="1"/>
  <c r="D28" i="366" a="1"/>
  <c r="D28" i="366" s="1"/>
  <c r="D23" i="366" a="1"/>
  <c r="D23" i="366" s="1"/>
  <c r="D20" i="366" a="1"/>
  <c r="D20" i="366" s="1"/>
  <c r="D16" i="366" a="1"/>
  <c r="D16" i="366" s="1"/>
  <c r="D27" i="366" a="1"/>
  <c r="D27" i="366" s="1"/>
  <c r="K27" i="366" s="1" a="1"/>
  <c r="K27" i="366" s="1"/>
  <c r="L27" i="366" s="1" a="1"/>
  <c r="L27" i="366" s="1"/>
  <c r="K25" i="366" a="1"/>
  <c r="K25" i="366" s="1"/>
  <c r="L25" i="366" s="1" a="1"/>
  <c r="L25" i="366" s="1"/>
  <c r="D18" i="366" a="1"/>
  <c r="D18" i="366" s="1"/>
  <c r="Y13" i="366" a="1"/>
  <c r="Y13" i="366" s="1"/>
  <c r="W13" i="366" a="1"/>
  <c r="W13" i="366" s="1"/>
  <c r="X13" i="366" a="1"/>
  <c r="X13" i="366" s="1"/>
  <c r="K13" i="366" a="1"/>
  <c r="K13" i="366" s="1"/>
  <c r="L13" i="366" s="1" a="1"/>
  <c r="L13" i="366" s="1"/>
  <c r="D21" i="366" a="1"/>
  <c r="D21" i="366" s="1"/>
  <c r="K21" i="366" s="1" a="1"/>
  <c r="K21" i="366" s="1"/>
  <c r="L21" i="366" s="1" a="1"/>
  <c r="L21" i="366" s="1"/>
  <c r="D19" i="366" a="1"/>
  <c r="D19" i="366" s="1"/>
  <c r="D17" i="366" a="1"/>
  <c r="D17" i="366" s="1"/>
  <c r="K17" i="366" s="1" a="1"/>
  <c r="K17" i="366" s="1"/>
  <c r="L17" i="366" s="1" a="1"/>
  <c r="L17" i="366" s="1"/>
  <c r="X4" i="366"/>
  <c r="R35" i="366" s="1"/>
  <c r="H9" i="366" a="1"/>
  <c r="H9" i="366" s="1"/>
  <c r="Y14" i="366" a="1"/>
  <c r="Y14" i="366" s="1"/>
  <c r="W14" i="366" a="1"/>
  <c r="W14" i="366" s="1"/>
  <c r="K14" i="366" a="1"/>
  <c r="K14" i="366" s="1"/>
  <c r="L14" i="366" s="1" a="1"/>
  <c r="L14" i="366" s="1"/>
  <c r="X14" i="366" a="1"/>
  <c r="X14" i="366" s="1"/>
  <c r="Y11" i="366" a="1"/>
  <c r="Y11" i="366" s="1"/>
  <c r="W11" i="366" a="1"/>
  <c r="W11" i="366" s="1"/>
  <c r="X11" i="366" a="1"/>
  <c r="X11" i="366" s="1"/>
  <c r="K11" i="366" a="1"/>
  <c r="K11" i="366" s="1"/>
  <c r="L11" i="366" s="1" a="1"/>
  <c r="L11" i="366" s="1"/>
  <c r="D33" i="366" a="1"/>
  <c r="D33" i="366" s="1"/>
  <c r="D29" i="366" a="1"/>
  <c r="D29" i="366" s="1"/>
  <c r="D31" i="366" a="1"/>
  <c r="D31" i="366" s="1"/>
  <c r="W26" i="366" a="1"/>
  <c r="W26" i="366" s="1"/>
  <c r="W24" i="366" a="1"/>
  <c r="W24" i="366" s="1"/>
  <c r="D22" i="366" a="1"/>
  <c r="D22" i="366" s="1"/>
  <c r="Y9" i="366" a="1"/>
  <c r="Y9" i="366" s="1"/>
  <c r="W9" i="366" a="1"/>
  <c r="W9" i="366" s="1"/>
  <c r="X9" i="366" a="1"/>
  <c r="X9" i="366" s="1"/>
  <c r="K9" i="366" a="1"/>
  <c r="K9" i="366" s="1"/>
  <c r="W36" i="364" a="1"/>
  <c r="W36" i="364" s="1"/>
  <c r="W35" i="364" a="1"/>
  <c r="W35" i="364" s="1"/>
  <c r="W32" i="364" a="1"/>
  <c r="W32" i="364" s="1"/>
  <c r="D8" i="364" a="1"/>
  <c r="D8" i="364" s="1"/>
  <c r="Y8" i="364" s="1" a="1"/>
  <c r="Y8" i="364" s="1"/>
  <c r="H8" i="364" a="1"/>
  <c r="H8" i="364" s="1"/>
  <c r="AA8" i="364" s="1" a="1"/>
  <c r="AA8" i="364" s="1"/>
  <c r="X36" i="364" a="1"/>
  <c r="X36" i="364" s="1"/>
  <c r="W33" i="364" a="1"/>
  <c r="W33" i="364" s="1"/>
  <c r="B2" i="364"/>
  <c r="X11" i="364" a="1"/>
  <c r="X11" i="364" s="1"/>
  <c r="K11" i="364" a="1"/>
  <c r="K11" i="364" s="1"/>
  <c r="L11" i="364" s="1" a="1"/>
  <c r="L11" i="364" s="1"/>
  <c r="W11" i="364" a="1"/>
  <c r="W11" i="364" s="1"/>
  <c r="Y11" i="364" a="1"/>
  <c r="Y11" i="364" s="1"/>
  <c r="X29" i="364" a="1"/>
  <c r="X29" i="364" s="1"/>
  <c r="Y29" i="364" a="1"/>
  <c r="Y29" i="364" s="1"/>
  <c r="Y28" i="364" a="1"/>
  <c r="Y28" i="364" s="1"/>
  <c r="W34" i="364" a="1"/>
  <c r="W34" i="364" s="1"/>
  <c r="Y32" i="364" a="1"/>
  <c r="Y32" i="364" s="1"/>
  <c r="D30" i="364" a="1"/>
  <c r="D30" i="364" s="1"/>
  <c r="K30" i="364" s="1" a="1"/>
  <c r="K30" i="364" s="1"/>
  <c r="L30" i="364" s="1" a="1"/>
  <c r="L30" i="364" s="1"/>
  <c r="K32" i="364" a="1"/>
  <c r="K32" i="364" s="1"/>
  <c r="L32" i="364" s="1" a="1"/>
  <c r="L32" i="364" s="1"/>
  <c r="K28" i="364" a="1"/>
  <c r="K28" i="364" s="1"/>
  <c r="L28" i="364" s="1" a="1"/>
  <c r="L28" i="364" s="1"/>
  <c r="X4" i="364"/>
  <c r="R36" i="364" s="1"/>
  <c r="D22" i="364" a="1"/>
  <c r="D22" i="364" s="1"/>
  <c r="D18" i="364" a="1"/>
  <c r="D18" i="364" s="1"/>
  <c r="D26" i="364" a="1"/>
  <c r="D26" i="364" s="1"/>
  <c r="K35" i="364" a="1"/>
  <c r="K35" i="364" s="1"/>
  <c r="L35" i="364" s="1" a="1"/>
  <c r="L35" i="364" s="1"/>
  <c r="Y33" i="364" a="1"/>
  <c r="Y33" i="364" s="1"/>
  <c r="D19" i="364" a="1"/>
  <c r="D19" i="364" s="1"/>
  <c r="D16" i="364" a="1"/>
  <c r="D16" i="364" s="1"/>
  <c r="D14" i="364" a="1"/>
  <c r="D14" i="364" s="1"/>
  <c r="D12" i="364" a="1"/>
  <c r="D12" i="364" s="1"/>
  <c r="D23" i="364" a="1"/>
  <c r="D23" i="364" s="1"/>
  <c r="D27" i="364" a="1"/>
  <c r="D27" i="364" s="1"/>
  <c r="W9" i="364" a="1"/>
  <c r="W9" i="364" s="1"/>
  <c r="K9" i="364" a="1"/>
  <c r="K9" i="364" s="1"/>
  <c r="Y9" i="364" a="1"/>
  <c r="Y9" i="364" s="1"/>
  <c r="X9" i="364" a="1"/>
  <c r="X9" i="364" s="1"/>
  <c r="K34" i="364" a="1"/>
  <c r="K34" i="364" s="1"/>
  <c r="L34" i="364" s="1" a="1"/>
  <c r="L34" i="364" s="1"/>
  <c r="D31" i="364" a="1"/>
  <c r="D31" i="364" s="1"/>
  <c r="K31" i="364" s="1" a="1"/>
  <c r="K31" i="364" s="1"/>
  <c r="L31" i="364" s="1" a="1"/>
  <c r="L31" i="364" s="1"/>
  <c r="W29" i="364" a="1"/>
  <c r="W29" i="364" s="1"/>
  <c r="D20" i="364" a="1"/>
  <c r="D20" i="364" s="1"/>
  <c r="D24" i="364" a="1"/>
  <c r="D24" i="364" s="1"/>
  <c r="K36" i="364" a="1"/>
  <c r="K36" i="364" s="1"/>
  <c r="L36" i="364" s="1" a="1"/>
  <c r="L36" i="364" s="1"/>
  <c r="K33" i="364" a="1"/>
  <c r="K33" i="364" s="1"/>
  <c r="L33" i="364" s="1" a="1"/>
  <c r="L33" i="364" s="1"/>
  <c r="Y34" i="364" a="1"/>
  <c r="Y34" i="364" s="1"/>
  <c r="W28" i="364" a="1"/>
  <c r="W28" i="364" s="1"/>
  <c r="K29" i="364" a="1"/>
  <c r="K29" i="364" s="1"/>
  <c r="L29" i="364" s="1" a="1"/>
  <c r="L29" i="364" s="1"/>
  <c r="Y35" i="364" a="1"/>
  <c r="Y35" i="364" s="1"/>
  <c r="D21" i="364" a="1"/>
  <c r="D21" i="364" s="1"/>
  <c r="D17" i="364" a="1"/>
  <c r="D17" i="364" s="1"/>
  <c r="D15" i="364" a="1"/>
  <c r="D15" i="364" s="1"/>
  <c r="D13" i="364" a="1"/>
  <c r="D13" i="364" s="1"/>
  <c r="D25" i="364" a="1"/>
  <c r="D25" i="364" s="1"/>
  <c r="X10" i="364" a="1"/>
  <c r="X10" i="364" s="1"/>
  <c r="Y10" i="364" a="1"/>
  <c r="Y10" i="364" s="1"/>
  <c r="W10" i="364" a="1"/>
  <c r="W10" i="364" s="1"/>
  <c r="D8" i="356" a="1"/>
  <c r="D8" i="356" s="1"/>
  <c r="K8" i="356" s="1" a="1"/>
  <c r="K8" i="356" s="1"/>
  <c r="K17" i="359" a="1"/>
  <c r="K17" i="359" s="1"/>
  <c r="L17" i="359" s="1" a="1"/>
  <c r="L17" i="359" s="1"/>
  <c r="H9" i="359" a="1"/>
  <c r="H9" i="359" s="1"/>
  <c r="AA9" i="359" s="1" a="1"/>
  <c r="AA9" i="359" s="1"/>
  <c r="D8" i="359" a="1"/>
  <c r="D8" i="359" s="1"/>
  <c r="K8" i="359" s="1" a="1"/>
  <c r="K8" i="359" s="1"/>
  <c r="D27" i="359" a="1"/>
  <c r="D27" i="359" s="1"/>
  <c r="D36" i="359" a="1"/>
  <c r="D36" i="359" s="1"/>
  <c r="D32" i="359" a="1"/>
  <c r="D32" i="359" s="1"/>
  <c r="K32" i="359" s="1" a="1"/>
  <c r="K32" i="359" s="1"/>
  <c r="L32" i="359" s="1" a="1"/>
  <c r="L32" i="359" s="1"/>
  <c r="W25" i="359" a="1"/>
  <c r="W25" i="359" s="1"/>
  <c r="X25" i="359" a="1"/>
  <c r="X25" i="359" s="1"/>
  <c r="Y25" i="359" a="1"/>
  <c r="Y25" i="359" s="1"/>
  <c r="K25" i="359" a="1"/>
  <c r="K25" i="359" s="1"/>
  <c r="L25" i="359" s="1" a="1"/>
  <c r="L25" i="359" s="1"/>
  <c r="D24" i="359" a="1"/>
  <c r="D24" i="359" s="1"/>
  <c r="K24" i="359" s="1" a="1"/>
  <c r="K24" i="359" s="1"/>
  <c r="L24" i="359" s="1" a="1"/>
  <c r="L24" i="359" s="1"/>
  <c r="D31" i="359" a="1"/>
  <c r="D31" i="359" s="1"/>
  <c r="X22" i="359" a="1"/>
  <c r="X22" i="359" s="1"/>
  <c r="Y22" i="359" a="1"/>
  <c r="Y22" i="359" s="1"/>
  <c r="W22" i="359" a="1"/>
  <c r="W22" i="359" s="1"/>
  <c r="X13" i="359" a="1"/>
  <c r="X13" i="359" s="1"/>
  <c r="Y13" i="359" a="1"/>
  <c r="Y13" i="359" s="1"/>
  <c r="W13" i="359" a="1"/>
  <c r="W13" i="359" s="1"/>
  <c r="X16" i="359" a="1"/>
  <c r="X16" i="359" s="1"/>
  <c r="Y16" i="359" a="1"/>
  <c r="Y16" i="359" s="1"/>
  <c r="W16" i="359" a="1"/>
  <c r="W16" i="359" s="1"/>
  <c r="X21" i="359" a="1"/>
  <c r="X21" i="359" s="1"/>
  <c r="Y21" i="359" a="1"/>
  <c r="Y21" i="359" s="1"/>
  <c r="W21" i="359" a="1"/>
  <c r="W21" i="359" s="1"/>
  <c r="X11" i="359" a="1"/>
  <c r="X11" i="359" s="1"/>
  <c r="W11" i="359" a="1"/>
  <c r="W11" i="359" s="1"/>
  <c r="Y11" i="359" a="1"/>
  <c r="Y11" i="359" s="1"/>
  <c r="D35" i="359" a="1"/>
  <c r="D35" i="359" s="1"/>
  <c r="X18" i="359" a="1"/>
  <c r="X18" i="359" s="1"/>
  <c r="Y18" i="359" a="1"/>
  <c r="Y18" i="359" s="1"/>
  <c r="W18" i="359" a="1"/>
  <c r="W18" i="359" s="1"/>
  <c r="X34" i="359" a="1"/>
  <c r="X34" i="359" s="1"/>
  <c r="X14" i="359" a="1"/>
  <c r="X14" i="359" s="1"/>
  <c r="Y14" i="359" a="1"/>
  <c r="Y14" i="359" s="1"/>
  <c r="W14" i="359" a="1"/>
  <c r="W14" i="359" s="1"/>
  <c r="D26" i="359" a="1"/>
  <c r="D26" i="359" s="1"/>
  <c r="K22" i="359" a="1"/>
  <c r="K22" i="359" s="1"/>
  <c r="L22" i="359" s="1" a="1"/>
  <c r="L22" i="359" s="1"/>
  <c r="D33" i="359" a="1"/>
  <c r="D33" i="359" s="1"/>
  <c r="X20" i="359" a="1"/>
  <c r="X20" i="359" s="1"/>
  <c r="Y20" i="359" a="1"/>
  <c r="Y20" i="359" s="1"/>
  <c r="W20" i="359" a="1"/>
  <c r="W20" i="359" s="1"/>
  <c r="K11" i="359" a="1"/>
  <c r="K11" i="359" s="1"/>
  <c r="L11" i="359" s="1" a="1"/>
  <c r="L11" i="359" s="1"/>
  <c r="K34" i="359" a="1"/>
  <c r="K34" i="359" s="1"/>
  <c r="L34" i="359" s="1" a="1"/>
  <c r="L34" i="359" s="1"/>
  <c r="X17" i="359" a="1"/>
  <c r="X17" i="359" s="1"/>
  <c r="Y17" i="359" a="1"/>
  <c r="Y17" i="359" s="1"/>
  <c r="W17" i="359" a="1"/>
  <c r="W17" i="359" s="1"/>
  <c r="X9" i="359" a="1"/>
  <c r="X9" i="359" s="1"/>
  <c r="W9" i="359" a="1"/>
  <c r="W9" i="359" s="1"/>
  <c r="Y9" i="359" a="1"/>
  <c r="Y9" i="359" s="1"/>
  <c r="X23" i="359" a="1"/>
  <c r="X23" i="359" s="1"/>
  <c r="Y23" i="359" a="1"/>
  <c r="Y23" i="359" s="1"/>
  <c r="W23" i="359" a="1"/>
  <c r="W23" i="359" s="1"/>
  <c r="X12" i="359" a="1"/>
  <c r="X12" i="359" s="1"/>
  <c r="W12" i="359" a="1"/>
  <c r="W12" i="359" s="1"/>
  <c r="Y12" i="359" a="1"/>
  <c r="Y12" i="359" s="1"/>
  <c r="X10" i="359" a="1"/>
  <c r="X10" i="359" s="1"/>
  <c r="W10" i="359" a="1"/>
  <c r="W10" i="359" s="1"/>
  <c r="Y10" i="359" a="1"/>
  <c r="Y10" i="359" s="1"/>
  <c r="X15" i="359" a="1"/>
  <c r="X15" i="359" s="1"/>
  <c r="Y15" i="359" a="1"/>
  <c r="Y15" i="359" s="1"/>
  <c r="W15" i="359" a="1"/>
  <c r="W15" i="359" s="1"/>
  <c r="D30" i="359" a="1"/>
  <c r="D30" i="359" s="1"/>
  <c r="D29" i="359" a="1"/>
  <c r="D29" i="359" s="1"/>
  <c r="D28" i="359" a="1"/>
  <c r="D28" i="359" s="1"/>
  <c r="K21" i="359" a="1"/>
  <c r="K21" i="359" s="1"/>
  <c r="L21" i="359" s="1" a="1"/>
  <c r="L21" i="359" s="1"/>
  <c r="X4" i="359"/>
  <c r="B2" i="359"/>
  <c r="K14" i="359" a="1"/>
  <c r="K14" i="359" s="1"/>
  <c r="L14" i="359" s="1" a="1"/>
  <c r="L14" i="359" s="1"/>
  <c r="W34" i="359" a="1"/>
  <c r="W34" i="359" s="1"/>
  <c r="X19" i="359" a="1"/>
  <c r="X19" i="359" s="1"/>
  <c r="Y19" i="359" a="1"/>
  <c r="Y19" i="359" s="1"/>
  <c r="W19" i="359" a="1"/>
  <c r="W19" i="359" s="1"/>
  <c r="D33" i="358" a="1"/>
  <c r="D33" i="358" s="1"/>
  <c r="D32" i="358" a="1"/>
  <c r="D32" i="358" s="1"/>
  <c r="K32" i="358" s="1" a="1"/>
  <c r="K32" i="358" s="1"/>
  <c r="L32" i="358" s="1" a="1"/>
  <c r="L32" i="358" s="1"/>
  <c r="D34" i="358" a="1"/>
  <c r="D34" i="358" s="1"/>
  <c r="D31" i="358" a="1"/>
  <c r="D31" i="358" s="1"/>
  <c r="D28" i="358" a="1"/>
  <c r="D28" i="358" s="1"/>
  <c r="D7" i="358" a="1"/>
  <c r="D7" i="358" s="1"/>
  <c r="H8" i="358" a="1"/>
  <c r="H8" i="358" s="1"/>
  <c r="AA8" i="358" s="1" a="1"/>
  <c r="AA8" i="358" s="1"/>
  <c r="D18" i="358" a="1"/>
  <c r="D18" i="358" s="1"/>
  <c r="D36" i="358" a="1"/>
  <c r="D36" i="358" s="1"/>
  <c r="D15" i="358" a="1"/>
  <c r="D15" i="358" s="1"/>
  <c r="D12" i="358" a="1"/>
  <c r="D12" i="358" s="1"/>
  <c r="D17" i="358" a="1"/>
  <c r="D17" i="358" s="1"/>
  <c r="K17" i="358" s="1" a="1"/>
  <c r="K17" i="358" s="1"/>
  <c r="L17" i="358" s="1" a="1"/>
  <c r="L17" i="358" s="1"/>
  <c r="D13" i="358" a="1"/>
  <c r="D13" i="358" s="1"/>
  <c r="D27" i="358" a="1"/>
  <c r="D27" i="358" s="1"/>
  <c r="X4" i="358"/>
  <c r="R7" i="358" s="1"/>
  <c r="D22" i="358" a="1"/>
  <c r="D22" i="358" s="1"/>
  <c r="D9" i="358" a="1"/>
  <c r="D9" i="358" s="1"/>
  <c r="K7" i="358" a="1"/>
  <c r="K7" i="358" s="1"/>
  <c r="D29" i="358" a="1"/>
  <c r="D29" i="358" s="1"/>
  <c r="W8" i="358" a="1"/>
  <c r="W8" i="358" s="1"/>
  <c r="X8" i="358" a="1"/>
  <c r="X8" i="358" s="1"/>
  <c r="W14" i="358" a="1"/>
  <c r="W14" i="358" s="1"/>
  <c r="Y10" i="358" a="1"/>
  <c r="Y10" i="358" s="1"/>
  <c r="D21" i="358" a="1"/>
  <c r="D21" i="358" s="1"/>
  <c r="D24" i="358" a="1"/>
  <c r="D24" i="358" s="1"/>
  <c r="W10" i="358" a="1"/>
  <c r="W10" i="358" s="1"/>
  <c r="X14" i="358" a="1"/>
  <c r="X14" i="358" s="1"/>
  <c r="D25" i="358" a="1"/>
  <c r="D25" i="358" s="1"/>
  <c r="D26" i="358" a="1"/>
  <c r="D26" i="358" s="1"/>
  <c r="B2" i="358"/>
  <c r="D35" i="358" a="1"/>
  <c r="D35" i="358" s="1"/>
  <c r="D19" i="358" a="1"/>
  <c r="D19" i="358" s="1"/>
  <c r="D11" i="358" a="1"/>
  <c r="D11" i="358" s="1"/>
  <c r="K8" i="358" a="1"/>
  <c r="K8" i="358" s="1"/>
  <c r="D16" i="358" a="1"/>
  <c r="D16" i="358" s="1"/>
  <c r="K14" i="358" a="1"/>
  <c r="K14" i="358" s="1"/>
  <c r="L14" i="358" s="1" a="1"/>
  <c r="L14" i="358" s="1"/>
  <c r="K10" i="358" a="1"/>
  <c r="K10" i="358" s="1"/>
  <c r="D23" i="358" a="1"/>
  <c r="D23" i="358" s="1"/>
  <c r="D20" i="358" a="1"/>
  <c r="D20" i="358" s="1"/>
  <c r="D30" i="358" a="1"/>
  <c r="D30" i="358" s="1"/>
  <c r="W33" i="357" a="1"/>
  <c r="W33" i="357" s="1"/>
  <c r="W7" i="357" a="1"/>
  <c r="W7" i="357" s="1"/>
  <c r="Y7" i="357" a="1"/>
  <c r="Y7" i="357" s="1"/>
  <c r="K7" i="357" a="1"/>
  <c r="K7" i="357" s="1"/>
  <c r="X7" i="357" a="1"/>
  <c r="X7" i="357" s="1"/>
  <c r="K11" i="357" a="1"/>
  <c r="K11" i="357" s="1"/>
  <c r="L11" i="357" s="1" a="1"/>
  <c r="L11" i="357" s="1"/>
  <c r="W31" i="357" a="1"/>
  <c r="W31" i="357" s="1"/>
  <c r="W35" i="357" a="1"/>
  <c r="W35" i="357" s="1"/>
  <c r="K9" i="357" a="1"/>
  <c r="K9" i="357" s="1"/>
  <c r="B2" i="357"/>
  <c r="D10" i="357" a="1"/>
  <c r="D10" i="357" s="1"/>
  <c r="K10" i="357" s="1" a="1"/>
  <c r="K10" i="357" s="1"/>
  <c r="X34" i="357" a="1"/>
  <c r="X34" i="357" s="1"/>
  <c r="W34" i="357" a="1"/>
  <c r="W34" i="357" s="1"/>
  <c r="H8" i="357" a="1"/>
  <c r="H8" i="357" s="1"/>
  <c r="AA8" i="357" s="1" a="1"/>
  <c r="AA8" i="357" s="1"/>
  <c r="D8" i="357" a="1"/>
  <c r="D8" i="357" s="1"/>
  <c r="W36" i="357" a="1"/>
  <c r="W36" i="357" s="1"/>
  <c r="W32" i="357" a="1"/>
  <c r="W32" i="357" s="1"/>
  <c r="Y30" i="357" a="1"/>
  <c r="Y30" i="357" s="1"/>
  <c r="Y29" i="357" a="1"/>
  <c r="Y29" i="357" s="1"/>
  <c r="K36" i="357" a="1"/>
  <c r="K36" i="357" s="1"/>
  <c r="L36" i="357" s="1" a="1"/>
  <c r="L36" i="357" s="1"/>
  <c r="K35" i="357" a="1"/>
  <c r="K35" i="357" s="1"/>
  <c r="L35" i="357" s="1" a="1"/>
  <c r="L35" i="357" s="1"/>
  <c r="K31" i="357" a="1"/>
  <c r="K31" i="357" s="1"/>
  <c r="L31" i="357" s="1" a="1"/>
  <c r="L31" i="357" s="1"/>
  <c r="K30" i="357" a="1"/>
  <c r="K30" i="357" s="1"/>
  <c r="L30" i="357" s="1" a="1"/>
  <c r="L30" i="357" s="1"/>
  <c r="X4" i="357"/>
  <c r="R30" i="357" s="1"/>
  <c r="K29" i="357" a="1"/>
  <c r="K29" i="357" s="1"/>
  <c r="L29" i="357" s="1" a="1"/>
  <c r="L29" i="357" s="1"/>
  <c r="D27" i="357" a="1"/>
  <c r="D27" i="357" s="1"/>
  <c r="D16" i="357" a="1"/>
  <c r="D16" i="357" s="1"/>
  <c r="D14" i="357" a="1"/>
  <c r="D14" i="357" s="1"/>
  <c r="D12" i="357" a="1"/>
  <c r="D12" i="357" s="1"/>
  <c r="D22" i="357" a="1"/>
  <c r="D22" i="357" s="1"/>
  <c r="Y18" i="357" a="1"/>
  <c r="Y18" i="357" s="1"/>
  <c r="W18" i="357" a="1"/>
  <c r="W18" i="357" s="1"/>
  <c r="X18" i="357" a="1"/>
  <c r="X18" i="357" s="1"/>
  <c r="K34" i="357" a="1"/>
  <c r="K34" i="357" s="1"/>
  <c r="L34" i="357" s="1" a="1"/>
  <c r="L34" i="357" s="1"/>
  <c r="Y35" i="357" a="1"/>
  <c r="Y35" i="357" s="1"/>
  <c r="D23" i="357" a="1"/>
  <c r="D23" i="357" s="1"/>
  <c r="Y19" i="357" a="1"/>
  <c r="Y19" i="357" s="1"/>
  <c r="W19" i="357" a="1"/>
  <c r="W19" i="357" s="1"/>
  <c r="X19" i="357" a="1"/>
  <c r="X19" i="357" s="1"/>
  <c r="K33" i="357" a="1"/>
  <c r="K33" i="357" s="1"/>
  <c r="L33" i="357" s="1" a="1"/>
  <c r="L33" i="357" s="1"/>
  <c r="Y34" i="357" a="1"/>
  <c r="Y34" i="357" s="1"/>
  <c r="Y32" i="357" a="1"/>
  <c r="Y32" i="357" s="1"/>
  <c r="Y31" i="357" a="1"/>
  <c r="Y31" i="357" s="1"/>
  <c r="D26" i="357" a="1"/>
  <c r="D26" i="357" s="1"/>
  <c r="D20" i="357" a="1"/>
  <c r="D20" i="357" s="1"/>
  <c r="D17" i="357" a="1"/>
  <c r="D17" i="357" s="1"/>
  <c r="D15" i="357" a="1"/>
  <c r="D15" i="357" s="1"/>
  <c r="D13" i="357" a="1"/>
  <c r="D13" i="357" s="1"/>
  <c r="D21" i="357" a="1"/>
  <c r="D21" i="357" s="1"/>
  <c r="D24" i="357" a="1"/>
  <c r="D24" i="357" s="1"/>
  <c r="Y11" i="357" a="1"/>
  <c r="Y11" i="357" s="1"/>
  <c r="W11" i="357" a="1"/>
  <c r="W11" i="357" s="1"/>
  <c r="X11" i="357" a="1"/>
  <c r="X11" i="357" s="1"/>
  <c r="X9" i="357" a="1"/>
  <c r="X9" i="357" s="1"/>
  <c r="W9" i="357" a="1"/>
  <c r="W9" i="357" s="1"/>
  <c r="Y9" i="357" a="1"/>
  <c r="Y9" i="357" s="1"/>
  <c r="X36" i="357" a="1"/>
  <c r="X36" i="357" s="1"/>
  <c r="K32" i="357" a="1"/>
  <c r="K32" i="357" s="1"/>
  <c r="L32" i="357" s="1" a="1"/>
  <c r="L32" i="357" s="1"/>
  <c r="W30" i="357" a="1"/>
  <c r="W30" i="357" s="1"/>
  <c r="Y33" i="357" a="1"/>
  <c r="Y33" i="357" s="1"/>
  <c r="D28" i="357" a="1"/>
  <c r="D28" i="357" s="1"/>
  <c r="W29" i="357" a="1"/>
  <c r="W29" i="357" s="1"/>
  <c r="D25" i="357" a="1"/>
  <c r="D25" i="357" s="1"/>
  <c r="K16" i="356" a="1"/>
  <c r="K16" i="356" s="1"/>
  <c r="L16" i="356" s="1" a="1"/>
  <c r="L16" i="356" s="1"/>
  <c r="Y27" i="356" a="1"/>
  <c r="Y27" i="356" s="1"/>
  <c r="W27" i="356" a="1"/>
  <c r="W27" i="356" s="1"/>
  <c r="H9" i="356" a="1"/>
  <c r="H9" i="356" s="1"/>
  <c r="AA9" i="356" s="1" a="1"/>
  <c r="AA9" i="356" s="1"/>
  <c r="X10" i="354" a="1"/>
  <c r="X10" i="354" s="1"/>
  <c r="W10" i="354" a="1"/>
  <c r="W10" i="354" s="1"/>
  <c r="D36" i="356" a="1"/>
  <c r="D36" i="356" s="1"/>
  <c r="D32" i="356" a="1"/>
  <c r="D32" i="356" s="1"/>
  <c r="D25" i="356" a="1"/>
  <c r="D25" i="356" s="1"/>
  <c r="K25" i="356" s="1" a="1"/>
  <c r="K25" i="356" s="1"/>
  <c r="L25" i="356" s="1" a="1"/>
  <c r="L25" i="356" s="1"/>
  <c r="D31" i="356" a="1"/>
  <c r="D31" i="356" s="1"/>
  <c r="D30" i="356" a="1"/>
  <c r="D30" i="356" s="1"/>
  <c r="W26" i="356" a="1"/>
  <c r="W26" i="356" s="1"/>
  <c r="X18" i="356" a="1"/>
  <c r="X18" i="356" s="1"/>
  <c r="Y18" i="356" a="1"/>
  <c r="Y18" i="356" s="1"/>
  <c r="W18" i="356" a="1"/>
  <c r="W18" i="356" s="1"/>
  <c r="X19" i="356" a="1"/>
  <c r="X19" i="356" s="1"/>
  <c r="Y19" i="356" a="1"/>
  <c r="Y19" i="356" s="1"/>
  <c r="W19" i="356" a="1"/>
  <c r="W19" i="356" s="1"/>
  <c r="D29" i="356" a="1"/>
  <c r="D29" i="356" s="1"/>
  <c r="K26" i="356" a="1"/>
  <c r="K26" i="356" s="1"/>
  <c r="L26" i="356" s="1" a="1"/>
  <c r="L26" i="356" s="1"/>
  <c r="Y26" i="356" a="1"/>
  <c r="Y26" i="356" s="1"/>
  <c r="K18" i="356" a="1"/>
  <c r="K18" i="356" s="1"/>
  <c r="L18" i="356" s="1" a="1"/>
  <c r="L18" i="356" s="1"/>
  <c r="X27" i="356" a="1"/>
  <c r="X27" i="356" s="1"/>
  <c r="X20" i="356" a="1"/>
  <c r="X20" i="356" s="1"/>
  <c r="Y20" i="356" a="1"/>
  <c r="Y20" i="356" s="1"/>
  <c r="W20" i="356" a="1"/>
  <c r="W20" i="356" s="1"/>
  <c r="X4" i="356"/>
  <c r="R31" i="356" s="1"/>
  <c r="X16" i="356" a="1"/>
  <c r="X16" i="356" s="1"/>
  <c r="W16" i="356" a="1"/>
  <c r="W16" i="356" s="1"/>
  <c r="Y16" i="356" a="1"/>
  <c r="Y16" i="356" s="1"/>
  <c r="X21" i="356" a="1"/>
  <c r="X21" i="356" s="1"/>
  <c r="Y21" i="356" a="1"/>
  <c r="Y21" i="356" s="1"/>
  <c r="W21" i="356" a="1"/>
  <c r="W21" i="356" s="1"/>
  <c r="X11" i="356" a="1"/>
  <c r="X11" i="356" s="1"/>
  <c r="W11" i="356" a="1"/>
  <c r="W11" i="356" s="1"/>
  <c r="Y11" i="356" a="1"/>
  <c r="Y11" i="356" s="1"/>
  <c r="W7" i="354" a="1"/>
  <c r="W7" i="354" s="1"/>
  <c r="X10" i="356" a="1"/>
  <c r="X10" i="356" s="1"/>
  <c r="W10" i="356" a="1"/>
  <c r="W10" i="356" s="1"/>
  <c r="Y10" i="356" a="1"/>
  <c r="Y10" i="356" s="1"/>
  <c r="D33" i="356" a="1"/>
  <c r="D33" i="356" s="1"/>
  <c r="B2" i="356"/>
  <c r="K21" i="356" a="1"/>
  <c r="K21" i="356" s="1"/>
  <c r="L21" i="356" s="1" a="1"/>
  <c r="L21" i="356" s="1"/>
  <c r="D35" i="356" a="1"/>
  <c r="D35" i="356" s="1"/>
  <c r="D34" i="356" a="1"/>
  <c r="D34" i="356" s="1"/>
  <c r="K27" i="356" a="1"/>
  <c r="K27" i="356" s="1"/>
  <c r="L27" i="356" s="1" a="1"/>
  <c r="L27" i="356" s="1"/>
  <c r="X22" i="356" a="1"/>
  <c r="X22" i="356" s="1"/>
  <c r="Y22" i="356" a="1"/>
  <c r="Y22" i="356" s="1"/>
  <c r="W22" i="356" a="1"/>
  <c r="W22" i="356" s="1"/>
  <c r="X14" i="356" a="1"/>
  <c r="X14" i="356" s="1"/>
  <c r="W14" i="356" a="1"/>
  <c r="W14" i="356" s="1"/>
  <c r="Y14" i="356" a="1"/>
  <c r="Y14" i="356" s="1"/>
  <c r="X13" i="356" a="1"/>
  <c r="X13" i="356" s="1"/>
  <c r="W13" i="356" a="1"/>
  <c r="W13" i="356" s="1"/>
  <c r="Y13" i="356" a="1"/>
  <c r="Y13" i="356" s="1"/>
  <c r="D28" i="356" a="1"/>
  <c r="D28" i="356" s="1"/>
  <c r="D24" i="356" a="1"/>
  <c r="D24" i="356" s="1"/>
  <c r="K20" i="356" a="1"/>
  <c r="K20" i="356" s="1"/>
  <c r="L20" i="356" s="1" a="1"/>
  <c r="L20" i="356" s="1"/>
  <c r="X23" i="356" a="1"/>
  <c r="X23" i="356" s="1"/>
  <c r="Y23" i="356" a="1"/>
  <c r="Y23" i="356" s="1"/>
  <c r="W23" i="356" a="1"/>
  <c r="W23" i="356" s="1"/>
  <c r="K10" i="356" a="1"/>
  <c r="K10" i="356" s="1"/>
  <c r="X12" i="356" a="1"/>
  <c r="X12" i="356" s="1"/>
  <c r="W12" i="356" a="1"/>
  <c r="W12" i="356" s="1"/>
  <c r="Y12" i="356" a="1"/>
  <c r="Y12" i="356" s="1"/>
  <c r="X9" i="356" a="1"/>
  <c r="X9" i="356" s="1"/>
  <c r="W9" i="356" a="1"/>
  <c r="W9" i="356" s="1"/>
  <c r="Y9" i="356" a="1"/>
  <c r="Y9" i="356" s="1"/>
  <c r="X15" i="356" a="1"/>
  <c r="X15" i="356" s="1"/>
  <c r="W15" i="356" a="1"/>
  <c r="W15" i="356" s="1"/>
  <c r="Y15" i="356" a="1"/>
  <c r="Y15" i="356" s="1"/>
  <c r="X17" i="356" a="1"/>
  <c r="X17" i="356" s="1"/>
  <c r="Y17" i="356" a="1"/>
  <c r="Y17" i="356" s="1"/>
  <c r="W17" i="356" a="1"/>
  <c r="W17" i="356" s="1"/>
  <c r="D35" i="355" a="1"/>
  <c r="D35" i="355" s="1"/>
  <c r="D26" i="355" a="1"/>
  <c r="D26" i="355" s="1"/>
  <c r="D16" i="355" a="1"/>
  <c r="D16" i="355" s="1"/>
  <c r="K16" i="355" s="1" a="1"/>
  <c r="K16" i="355" s="1"/>
  <c r="L16" i="355" s="1" a="1"/>
  <c r="L16" i="355" s="1"/>
  <c r="D34" i="355" a="1"/>
  <c r="D34" i="355" s="1"/>
  <c r="K34" i="355" s="1" a="1"/>
  <c r="K34" i="355" s="1"/>
  <c r="L34" i="355" s="1" a="1"/>
  <c r="L34" i="355" s="1"/>
  <c r="D32" i="355" a="1"/>
  <c r="D32" i="355" s="1"/>
  <c r="D15" i="355" a="1"/>
  <c r="D15" i="355" s="1"/>
  <c r="D12" i="355" a="1"/>
  <c r="D12" i="355" s="1"/>
  <c r="D18" i="355" a="1"/>
  <c r="D18" i="355" s="1"/>
  <c r="D27" i="355" a="1"/>
  <c r="D27" i="355" s="1"/>
  <c r="X7" i="355" a="1"/>
  <c r="X7" i="355" s="1"/>
  <c r="W7" i="355" a="1"/>
  <c r="W7" i="355" s="1"/>
  <c r="Y7" i="355" a="1"/>
  <c r="Y7" i="355" s="1"/>
  <c r="D33" i="355" a="1"/>
  <c r="D33" i="355" s="1"/>
  <c r="D29" i="355" a="1"/>
  <c r="D29" i="355" s="1"/>
  <c r="X9" i="354" a="1"/>
  <c r="X9" i="354" s="1"/>
  <c r="W9" i="354" a="1"/>
  <c r="W9" i="354" s="1"/>
  <c r="X8" i="354" a="1"/>
  <c r="X8" i="354" s="1"/>
  <c r="W8" i="354" a="1"/>
  <c r="W8" i="354" s="1"/>
  <c r="D20" i="355" a="1"/>
  <c r="D20" i="355" s="1"/>
  <c r="D28" i="355" a="1"/>
  <c r="D28" i="355" s="1"/>
  <c r="D23" i="355" a="1"/>
  <c r="D23" i="355" s="1"/>
  <c r="D10" i="355" a="1"/>
  <c r="D10" i="355" s="1"/>
  <c r="X4" i="355"/>
  <c r="R7" i="355" s="1"/>
  <c r="K7" i="355" a="1"/>
  <c r="K7" i="355" s="1"/>
  <c r="D25" i="355" a="1"/>
  <c r="D25" i="355" s="1"/>
  <c r="D14" i="355" a="1"/>
  <c r="D14" i="355" s="1"/>
  <c r="D36" i="355" a="1"/>
  <c r="D36" i="355" s="1"/>
  <c r="W17" i="355" a="1"/>
  <c r="W17" i="355" s="1"/>
  <c r="Y13" i="355" a="1"/>
  <c r="Y13" i="355" s="1"/>
  <c r="W13" i="355" a="1"/>
  <c r="W13" i="355" s="1"/>
  <c r="D30" i="355" a="1"/>
  <c r="D30" i="355" s="1"/>
  <c r="D24" i="355" a="1"/>
  <c r="D24" i="355" s="1"/>
  <c r="D19" i="355" a="1"/>
  <c r="D19" i="355" s="1"/>
  <c r="D11" i="355" a="1"/>
  <c r="D11" i="355" s="1"/>
  <c r="K20" i="355" a="1"/>
  <c r="K20" i="355" s="1"/>
  <c r="L20" i="355" s="1" a="1"/>
  <c r="L20" i="355" s="1"/>
  <c r="H8" i="355" a="1"/>
  <c r="H8" i="355" s="1"/>
  <c r="AA8" i="355" s="1" a="1"/>
  <c r="AA8" i="355" s="1"/>
  <c r="X17" i="355" a="1"/>
  <c r="X17" i="355" s="1"/>
  <c r="D9" i="355" a="1"/>
  <c r="D9" i="355" s="1"/>
  <c r="D21" i="355" a="1"/>
  <c r="D21" i="355" s="1"/>
  <c r="K21" i="355" s="1" a="1"/>
  <c r="K21" i="355" s="1"/>
  <c r="L21" i="355" s="1" a="1"/>
  <c r="L21" i="355" s="1"/>
  <c r="D8" i="355" a="1"/>
  <c r="D8" i="355" s="1"/>
  <c r="D31" i="355" a="1"/>
  <c r="D31" i="355" s="1"/>
  <c r="D22" i="355" a="1"/>
  <c r="D22" i="355" s="1"/>
  <c r="K17" i="355" a="1"/>
  <c r="K17" i="355" s="1"/>
  <c r="L17" i="355" s="1" a="1"/>
  <c r="L17" i="355" s="1"/>
  <c r="K13" i="355" a="1"/>
  <c r="K13" i="355" s="1"/>
  <c r="L13" i="355" s="1" a="1"/>
  <c r="L13" i="355" s="1"/>
  <c r="W13" i="354" a="1"/>
  <c r="W13" i="354" s="1"/>
  <c r="X13" i="354" a="1"/>
  <c r="X13" i="354" s="1"/>
  <c r="X16" i="354" a="1"/>
  <c r="X16" i="354" s="1"/>
  <c r="W16" i="354" a="1"/>
  <c r="W16" i="354" s="1"/>
  <c r="B2" i="354"/>
  <c r="X18" i="354" a="1"/>
  <c r="X18" i="354" s="1"/>
  <c r="Y18" i="354" a="1"/>
  <c r="Y18" i="354" s="1"/>
  <c r="W18" i="354" a="1"/>
  <c r="W18" i="354" s="1"/>
  <c r="X9" i="353" a="1"/>
  <c r="X9" i="353" s="1"/>
  <c r="W9" i="353" a="1"/>
  <c r="W9" i="353" s="1"/>
  <c r="D17" i="354" a="1"/>
  <c r="D17" i="354" s="1"/>
  <c r="K17" i="354" s="1" a="1"/>
  <c r="K17" i="354" s="1"/>
  <c r="L17" i="354" s="1" a="1"/>
  <c r="L17" i="354" s="1"/>
  <c r="D21" i="354" a="1"/>
  <c r="D21" i="354" s="1"/>
  <c r="D12" i="354" a="1"/>
  <c r="D12" i="354" s="1"/>
  <c r="K12" i="354" s="1" a="1"/>
  <c r="K12" i="354" s="1"/>
  <c r="L12" i="354" s="1" a="1"/>
  <c r="L12" i="354" s="1"/>
  <c r="D24" i="354" a="1"/>
  <c r="D24" i="354" s="1"/>
  <c r="D30" i="354" a="1"/>
  <c r="D30" i="354" s="1"/>
  <c r="D34" i="354" a="1"/>
  <c r="D34" i="354" s="1"/>
  <c r="D14" i="354" a="1"/>
  <c r="D14" i="354" s="1"/>
  <c r="D11" i="354" a="1"/>
  <c r="D11" i="354" s="1"/>
  <c r="K10" i="354" a="1"/>
  <c r="K10" i="354" s="1"/>
  <c r="K16" i="354" a="1"/>
  <c r="K16" i="354" s="1"/>
  <c r="L16" i="354" s="1" a="1"/>
  <c r="L16" i="354" s="1"/>
  <c r="Y16" i="354" a="1"/>
  <c r="Y16" i="354" s="1"/>
  <c r="Y8" i="354" a="1"/>
  <c r="Y8" i="354" s="1"/>
  <c r="H8" i="354" a="1"/>
  <c r="H8" i="354" s="1"/>
  <c r="D19" i="354" a="1"/>
  <c r="D19" i="354" s="1"/>
  <c r="D25" i="354" a="1"/>
  <c r="D25" i="354" s="1"/>
  <c r="D29" i="354" a="1"/>
  <c r="D29" i="354" s="1"/>
  <c r="D27" i="354" a="1"/>
  <c r="D27" i="354" s="1"/>
  <c r="K13" i="354" a="1"/>
  <c r="K13" i="354" s="1"/>
  <c r="L13" i="354" s="1" a="1"/>
  <c r="L13" i="354" s="1"/>
  <c r="X4" i="354"/>
  <c r="R18" i="354" s="1"/>
  <c r="K7" i="354" a="1"/>
  <c r="K7" i="354" s="1"/>
  <c r="D20" i="354" a="1"/>
  <c r="D20" i="354" s="1"/>
  <c r="D26" i="354" a="1"/>
  <c r="D26" i="354" s="1"/>
  <c r="D31" i="354" a="1"/>
  <c r="D31" i="354" s="1"/>
  <c r="D35" i="354" a="1"/>
  <c r="D35" i="354" s="1"/>
  <c r="Y13" i="354" a="1"/>
  <c r="Y13" i="354" s="1"/>
  <c r="K9" i="354" a="1"/>
  <c r="K9" i="354" s="1"/>
  <c r="Y7" i="354" a="1"/>
  <c r="Y7" i="354" s="1"/>
  <c r="Y9" i="354" a="1"/>
  <c r="Y9" i="354" s="1"/>
  <c r="D33" i="354" a="1"/>
  <c r="D33" i="354" s="1"/>
  <c r="D23" i="354" a="1"/>
  <c r="D23" i="354" s="1"/>
  <c r="D15" i="354" a="1"/>
  <c r="D15" i="354" s="1"/>
  <c r="D22" i="354" a="1"/>
  <c r="D22" i="354" s="1"/>
  <c r="D28" i="354" a="1"/>
  <c r="D28" i="354" s="1"/>
  <c r="D32" i="354" a="1"/>
  <c r="D32" i="354" s="1"/>
  <c r="D36" i="354" a="1"/>
  <c r="D36" i="354" s="1"/>
  <c r="K8" i="354" a="1"/>
  <c r="K8" i="354" s="1"/>
  <c r="K18" i="354" a="1"/>
  <c r="K18" i="354" s="1"/>
  <c r="L18" i="354" s="1" a="1"/>
  <c r="L18" i="354" s="1"/>
  <c r="Y10" i="354" a="1"/>
  <c r="Y10" i="354" s="1"/>
  <c r="X8" i="353" a="1"/>
  <c r="X8" i="353" s="1"/>
  <c r="W8" i="353" a="1"/>
  <c r="W8" i="353" s="1"/>
  <c r="X11" i="353" a="1"/>
  <c r="X11" i="353" s="1"/>
  <c r="Y11" i="353" a="1"/>
  <c r="Y11" i="353" s="1"/>
  <c r="W7" i="353" a="1"/>
  <c r="W7" i="353" s="1"/>
  <c r="Y8" i="353" a="1"/>
  <c r="Y8" i="353" s="1"/>
  <c r="Y7" i="353" a="1"/>
  <c r="Y7" i="353" s="1"/>
  <c r="D13" i="353" a="1"/>
  <c r="D13" i="353" s="1"/>
  <c r="D16" i="353" a="1"/>
  <c r="D16" i="353" s="1"/>
  <c r="D12" i="353" a="1"/>
  <c r="D12" i="353" s="1"/>
  <c r="D24" i="353" a="1"/>
  <c r="D24" i="353" s="1"/>
  <c r="D35" i="353" a="1"/>
  <c r="D35" i="353" s="1"/>
  <c r="D15" i="353" a="1"/>
  <c r="D15" i="353" s="1"/>
  <c r="Y19" i="353" a="1"/>
  <c r="Y19" i="353" s="1"/>
  <c r="X19" i="353" a="1"/>
  <c r="X19" i="353" s="1"/>
  <c r="K19" i="353" a="1"/>
  <c r="K19" i="353" s="1"/>
  <c r="L19" i="353" s="1" a="1"/>
  <c r="L19" i="353" s="1"/>
  <c r="W19" i="353" a="1"/>
  <c r="W19" i="353" s="1"/>
  <c r="D21" i="353" a="1"/>
  <c r="D21" i="353" s="1"/>
  <c r="D18" i="353" a="1"/>
  <c r="D18" i="353" s="1"/>
  <c r="D25" i="353" a="1"/>
  <c r="D25" i="353" s="1"/>
  <c r="D26" i="353" a="1"/>
  <c r="D26" i="353" s="1"/>
  <c r="D32" i="353" a="1"/>
  <c r="D32" i="353" s="1"/>
  <c r="D36" i="353" a="1"/>
  <c r="D36" i="353" s="1"/>
  <c r="D10" i="353" a="1"/>
  <c r="D10" i="353" s="1"/>
  <c r="K10" i="353" s="1" a="1"/>
  <c r="K10" i="353" s="1"/>
  <c r="K9" i="353" a="1"/>
  <c r="K9" i="353" s="1"/>
  <c r="D20" i="353" a="1"/>
  <c r="D20" i="353" s="1"/>
  <c r="D27" i="353" a="1"/>
  <c r="D27" i="353" s="1"/>
  <c r="D28" i="353" a="1"/>
  <c r="D28" i="353" s="1"/>
  <c r="D33" i="353" a="1"/>
  <c r="D33" i="353" s="1"/>
  <c r="D14" i="353" a="1"/>
  <c r="D14" i="353" s="1"/>
  <c r="K8" i="353" a="1"/>
  <c r="K8" i="353" s="1"/>
  <c r="D17" i="353" a="1"/>
  <c r="D17" i="353" s="1"/>
  <c r="D23" i="353" a="1"/>
  <c r="D23" i="353" s="1"/>
  <c r="D31" i="353" a="1"/>
  <c r="D31" i="353" s="1"/>
  <c r="K7" i="353" a="1"/>
  <c r="K7" i="353" s="1"/>
  <c r="X4" i="353"/>
  <c r="R16" i="353" s="1"/>
  <c r="W11" i="353" a="1"/>
  <c r="W11" i="353" s="1"/>
  <c r="K11" i="353" a="1"/>
  <c r="K11" i="353" s="1"/>
  <c r="L11" i="353" s="1" a="1"/>
  <c r="L11" i="353" s="1"/>
  <c r="D22" i="353" a="1"/>
  <c r="D22" i="353" s="1"/>
  <c r="D29" i="353" a="1"/>
  <c r="D29" i="353" s="1"/>
  <c r="D30" i="353" a="1"/>
  <c r="D30" i="353" s="1"/>
  <c r="D34" i="353" a="1"/>
  <c r="D34" i="353" s="1"/>
  <c r="B2" i="353"/>
  <c r="H8" i="353" a="1"/>
  <c r="H8" i="353" s="1"/>
  <c r="Y9" i="353" a="1"/>
  <c r="Y9" i="353" s="1"/>
  <c r="W27" i="352" a="1"/>
  <c r="W27" i="352" s="1"/>
  <c r="Y27" i="352" a="1"/>
  <c r="Y27" i="352" s="1"/>
  <c r="Y18" i="352" a="1"/>
  <c r="Y18" i="352" s="1"/>
  <c r="X27" i="352" a="1"/>
  <c r="X27" i="352" s="1"/>
  <c r="D17" i="352" a="1"/>
  <c r="D17" i="352" s="1"/>
  <c r="D35" i="352" a="1"/>
  <c r="D35" i="352" s="1"/>
  <c r="D33" i="352" a="1"/>
  <c r="D33" i="352" s="1"/>
  <c r="D16" i="352" a="1"/>
  <c r="D16" i="352" s="1"/>
  <c r="K7" i="352" a="1"/>
  <c r="K7" i="352" s="1"/>
  <c r="Y7" i="352" a="1"/>
  <c r="Y7" i="352" s="1"/>
  <c r="W7" i="352" a="1"/>
  <c r="W7" i="352" s="1"/>
  <c r="X7" i="352" a="1"/>
  <c r="X7" i="352" s="1"/>
  <c r="X19" i="352" a="1"/>
  <c r="X19" i="352" s="1"/>
  <c r="Y19" i="352" a="1"/>
  <c r="Y19" i="352" s="1"/>
  <c r="W19" i="352" a="1"/>
  <c r="W19" i="352" s="1"/>
  <c r="D29" i="352" a="1"/>
  <c r="D29" i="352" s="1"/>
  <c r="D24" i="352" a="1"/>
  <c r="D24" i="352" s="1"/>
  <c r="K24" i="352" s="1" a="1"/>
  <c r="K24" i="352" s="1"/>
  <c r="L24" i="352" s="1" a="1"/>
  <c r="L24" i="352" s="1"/>
  <c r="W25" i="352" a="1"/>
  <c r="W25" i="352" s="1"/>
  <c r="K27" i="352" a="1"/>
  <c r="K27" i="352" s="1"/>
  <c r="L27" i="352" s="1" a="1"/>
  <c r="L27" i="352" s="1"/>
  <c r="D36" i="352" a="1"/>
  <c r="D36" i="352" s="1"/>
  <c r="K36" i="352" s="1" a="1"/>
  <c r="K36" i="352" s="1"/>
  <c r="L36" i="352" s="1" a="1"/>
  <c r="L36" i="352" s="1"/>
  <c r="W30" i="352" a="1"/>
  <c r="W30" i="352" s="1"/>
  <c r="K22" i="352" a="1"/>
  <c r="K22" i="352" s="1"/>
  <c r="L22" i="352" s="1" a="1"/>
  <c r="L22" i="352" s="1"/>
  <c r="Y22" i="352" a="1"/>
  <c r="Y22" i="352" s="1"/>
  <c r="K23" i="352" a="1"/>
  <c r="K23" i="352" s="1"/>
  <c r="L23" i="352" s="1" a="1"/>
  <c r="L23" i="352" s="1"/>
  <c r="Y23" i="352" a="1"/>
  <c r="Y23" i="352" s="1"/>
  <c r="D13" i="352" a="1"/>
  <c r="D13" i="352" s="1"/>
  <c r="D11" i="352" a="1"/>
  <c r="D11" i="352" s="1"/>
  <c r="D9" i="352" a="1"/>
  <c r="D9" i="352" s="1"/>
  <c r="Y25" i="352" a="1"/>
  <c r="Y25" i="352" s="1"/>
  <c r="D32" i="352" a="1"/>
  <c r="D32" i="352" s="1"/>
  <c r="D34" i="352" a="1"/>
  <c r="D34" i="352" s="1"/>
  <c r="W22" i="352" a="1"/>
  <c r="W22" i="352" s="1"/>
  <c r="W23" i="352" a="1"/>
  <c r="W23" i="352" s="1"/>
  <c r="D31" i="352" a="1"/>
  <c r="D31" i="352" s="1"/>
  <c r="D28" i="352" a="1"/>
  <c r="D28" i="352" s="1"/>
  <c r="X30" i="352" a="1"/>
  <c r="X30" i="352" s="1"/>
  <c r="W18" i="352" a="1"/>
  <c r="W18" i="352" s="1"/>
  <c r="K19" i="352" a="1"/>
  <c r="K19" i="352" s="1"/>
  <c r="L19" i="352" s="1" a="1"/>
  <c r="L19" i="352" s="1"/>
  <c r="D26" i="352" a="1"/>
  <c r="D26" i="352" s="1"/>
  <c r="K26" i="352" s="1" a="1"/>
  <c r="K26" i="352" s="1"/>
  <c r="L26" i="352" s="1" a="1"/>
  <c r="L26" i="352" s="1"/>
  <c r="K25" i="352" a="1"/>
  <c r="K25" i="352" s="1"/>
  <c r="L25" i="352" s="1" a="1"/>
  <c r="L25" i="352" s="1"/>
  <c r="K30" i="352" a="1"/>
  <c r="K30" i="352" s="1"/>
  <c r="L30" i="352" s="1" a="1"/>
  <c r="L30" i="352" s="1"/>
  <c r="K18" i="352" a="1"/>
  <c r="K18" i="352" s="1"/>
  <c r="L18" i="352" s="1" a="1"/>
  <c r="L18" i="352" s="1"/>
  <c r="D14" i="352" a="1"/>
  <c r="D14" i="352" s="1"/>
  <c r="D12" i="352" a="1"/>
  <c r="D12" i="352" s="1"/>
  <c r="D10" i="352" a="1"/>
  <c r="D10" i="352" s="1"/>
  <c r="H8" i="352" a="1"/>
  <c r="H8" i="352" s="1"/>
  <c r="AA8" i="352" s="1" a="1"/>
  <c r="AA8" i="352" s="1"/>
  <c r="D8" i="352" a="1"/>
  <c r="D8" i="352" s="1"/>
  <c r="D21" i="352" a="1"/>
  <c r="D21" i="352" s="1"/>
  <c r="K21" i="352" s="1" a="1"/>
  <c r="K21" i="352" s="1"/>
  <c r="L21" i="352" s="1" a="1"/>
  <c r="L21" i="352" s="1"/>
  <c r="D20" i="352" a="1"/>
  <c r="D20" i="352" s="1"/>
  <c r="B2" i="352"/>
  <c r="X4" i="352"/>
  <c r="R21" i="352" s="1"/>
  <c r="D15" i="352" a="1"/>
  <c r="D15" i="352" s="1"/>
  <c r="H8" i="348" a="1"/>
  <c r="H8" i="348" s="1"/>
  <c r="AA8" i="348" s="1" a="1"/>
  <c r="AA8" i="348" s="1"/>
  <c r="Y7" i="349" a="1"/>
  <c r="Y7" i="349" s="1"/>
  <c r="W27" i="350" a="1"/>
  <c r="W27" i="350" s="1"/>
  <c r="Y27" i="350" a="1"/>
  <c r="Y27" i="350" s="1"/>
  <c r="W26" i="350" a="1"/>
  <c r="W26" i="350" s="1"/>
  <c r="Y14" i="350" a="1"/>
  <c r="Y14" i="350" s="1"/>
  <c r="K14" i="350" a="1"/>
  <c r="K14" i="350" s="1"/>
  <c r="L14" i="350" s="1" a="1"/>
  <c r="L14" i="350" s="1"/>
  <c r="X21" i="350" a="1"/>
  <c r="X21" i="350" s="1"/>
  <c r="W21" i="350" a="1"/>
  <c r="W21" i="350" s="1"/>
  <c r="Y35" i="350" a="1"/>
  <c r="Y35" i="350" s="1"/>
  <c r="K35" i="350" a="1"/>
  <c r="K35" i="350" s="1"/>
  <c r="L35" i="350" s="1" a="1"/>
  <c r="L35" i="350" s="1"/>
  <c r="Y25" i="350" a="1"/>
  <c r="Y25" i="350" s="1"/>
  <c r="W25" i="350" a="1"/>
  <c r="W25" i="350" s="1"/>
  <c r="Y7" i="350" a="1"/>
  <c r="Y7" i="350" s="1"/>
  <c r="D20" i="350" a="1"/>
  <c r="D20" i="350" s="1"/>
  <c r="K20" i="350" s="1" a="1"/>
  <c r="K20" i="350" s="1"/>
  <c r="L20" i="350" s="1" a="1"/>
  <c r="L20" i="350" s="1"/>
  <c r="Y15" i="350" a="1"/>
  <c r="Y15" i="350" s="1"/>
  <c r="W15" i="350" a="1"/>
  <c r="W15" i="350" s="1"/>
  <c r="K15" i="350" a="1"/>
  <c r="K15" i="350" s="1"/>
  <c r="L15" i="350" s="1" a="1"/>
  <c r="L15" i="350" s="1"/>
  <c r="X15" i="350" a="1"/>
  <c r="X15" i="350" s="1"/>
  <c r="D33" i="350" a="1"/>
  <c r="D33" i="350" s="1"/>
  <c r="D34" i="350" a="1"/>
  <c r="D34" i="350" s="1"/>
  <c r="H8" i="350" a="1"/>
  <c r="H8" i="350" s="1"/>
  <c r="AA8" i="350" s="1" a="1"/>
  <c r="AA8" i="350" s="1"/>
  <c r="D8" i="350" a="1"/>
  <c r="D8" i="350" s="1"/>
  <c r="D9" i="350" a="1"/>
  <c r="D9" i="350" s="1"/>
  <c r="K9" i="350" s="1" a="1"/>
  <c r="K9" i="350" s="1"/>
  <c r="D31" i="350" a="1"/>
  <c r="D31" i="350" s="1"/>
  <c r="D16" i="350" a="1"/>
  <c r="D16" i="350" s="1"/>
  <c r="D12" i="350" a="1"/>
  <c r="D12" i="350" s="1"/>
  <c r="D10" i="350" a="1"/>
  <c r="D10" i="350" s="1"/>
  <c r="K10" i="350" s="1" a="1"/>
  <c r="K10" i="350" s="1"/>
  <c r="D13" i="350" a="1"/>
  <c r="D13" i="350" s="1"/>
  <c r="D30" i="350" a="1"/>
  <c r="D30" i="350" s="1"/>
  <c r="Y29" i="350" a="1"/>
  <c r="Y29" i="350" s="1"/>
  <c r="K29" i="350" a="1"/>
  <c r="K29" i="350" s="1"/>
  <c r="L29" i="350" s="1" a="1"/>
  <c r="L29" i="350" s="1"/>
  <c r="W29" i="350" a="1"/>
  <c r="W29" i="350" s="1"/>
  <c r="X29" i="350" a="1"/>
  <c r="X29" i="350" s="1"/>
  <c r="X22" i="350" a="1"/>
  <c r="X22" i="350" s="1"/>
  <c r="Y22" i="350" a="1"/>
  <c r="Y22" i="350" s="1"/>
  <c r="W22" i="350" a="1"/>
  <c r="W22" i="350" s="1"/>
  <c r="D28" i="350" a="1"/>
  <c r="D28" i="350" s="1"/>
  <c r="K22" i="350" a="1"/>
  <c r="K22" i="350" s="1"/>
  <c r="L22" i="350" s="1" a="1"/>
  <c r="L22" i="350" s="1"/>
  <c r="W35" i="350" a="1"/>
  <c r="W35" i="350" s="1"/>
  <c r="X14" i="350" a="1"/>
  <c r="X14" i="350" s="1"/>
  <c r="W14" i="350" a="1"/>
  <c r="W14" i="350" s="1"/>
  <c r="X27" i="350" a="1"/>
  <c r="X27" i="350" s="1"/>
  <c r="K25" i="350" a="1"/>
  <c r="K25" i="350" s="1"/>
  <c r="L25" i="350" s="1" a="1"/>
  <c r="L25" i="350" s="1"/>
  <c r="K21" i="350" a="1"/>
  <c r="K21" i="350" s="1"/>
  <c r="L21" i="350" s="1" a="1"/>
  <c r="L21" i="350" s="1"/>
  <c r="K17" i="350" a="1"/>
  <c r="K17" i="350" s="1"/>
  <c r="L17" i="350" s="1" a="1"/>
  <c r="L17" i="350" s="1"/>
  <c r="Y17" i="350" a="1"/>
  <c r="Y17" i="350" s="1"/>
  <c r="Y23" i="350" a="1"/>
  <c r="Y23" i="350" s="1"/>
  <c r="Y26" i="350" a="1"/>
  <c r="Y26" i="350" s="1"/>
  <c r="Y21" i="350" a="1"/>
  <c r="Y21" i="350" s="1"/>
  <c r="X11" i="350" a="1"/>
  <c r="X11" i="350" s="1"/>
  <c r="Y11" i="350" a="1"/>
  <c r="Y11" i="350" s="1"/>
  <c r="D32" i="350" a="1"/>
  <c r="D32" i="350" s="1"/>
  <c r="W23" i="350" a="1"/>
  <c r="W23" i="350" s="1"/>
  <c r="W17" i="350" a="1"/>
  <c r="W17" i="350" s="1"/>
  <c r="X4" i="350"/>
  <c r="R13" i="350" s="1"/>
  <c r="K7" i="350" a="1"/>
  <c r="K7" i="350" s="1"/>
  <c r="K7" i="349" a="1"/>
  <c r="K7" i="349" s="1"/>
  <c r="D18" i="350" a="1"/>
  <c r="D18" i="350" s="1"/>
  <c r="K18" i="350" s="1" a="1"/>
  <c r="K18" i="350" s="1"/>
  <c r="L18" i="350" s="1" a="1"/>
  <c r="L18" i="350" s="1"/>
  <c r="K11" i="350" a="1"/>
  <c r="K11" i="350" s="1"/>
  <c r="L11" i="350" s="1" a="1"/>
  <c r="L11" i="350" s="1"/>
  <c r="K26" i="350" a="1"/>
  <c r="K26" i="350" s="1"/>
  <c r="L26" i="350" s="1" a="1"/>
  <c r="L26" i="350" s="1"/>
  <c r="D36" i="350" a="1"/>
  <c r="D36" i="350" s="1"/>
  <c r="X35" i="350" a="1"/>
  <c r="X35" i="350" s="1"/>
  <c r="K27" i="350" a="1"/>
  <c r="K27" i="350" s="1"/>
  <c r="L27" i="350" s="1" a="1"/>
  <c r="L27" i="350" s="1"/>
  <c r="D24" i="350" a="1"/>
  <c r="D24" i="350" s="1"/>
  <c r="K23" i="350" a="1"/>
  <c r="K23" i="350" s="1"/>
  <c r="L23" i="350" s="1" a="1"/>
  <c r="L23" i="350" s="1"/>
  <c r="D19" i="350" a="1"/>
  <c r="D19" i="350" s="1"/>
  <c r="B2" i="350"/>
  <c r="W7" i="350" a="1"/>
  <c r="W7" i="350" s="1"/>
  <c r="B2" i="349"/>
  <c r="K3" i="349" s="1" a="1"/>
  <c r="K3" i="349" s="1"/>
  <c r="C29" i="347" s="1"/>
  <c r="X4" i="349"/>
  <c r="R14" i="349" s="1"/>
  <c r="X7" i="349" a="1"/>
  <c r="X7" i="349" s="1"/>
  <c r="W25" i="349" a="1"/>
  <c r="W25" i="349" s="1"/>
  <c r="X25" i="349" a="1"/>
  <c r="X25" i="349" s="1"/>
  <c r="D8" i="349" a="1"/>
  <c r="D8" i="349" s="1"/>
  <c r="W8" i="349" s="1" a="1"/>
  <c r="W8" i="349" s="1"/>
  <c r="H8" i="349" a="1"/>
  <c r="H8" i="349" s="1"/>
  <c r="AA8" i="349" s="1" a="1"/>
  <c r="AA8" i="349" s="1"/>
  <c r="D9" i="349" a="1"/>
  <c r="D9" i="349" s="1"/>
  <c r="K9" i="349" s="1" a="1"/>
  <c r="K9" i="349" s="1"/>
  <c r="K25" i="349" a="1"/>
  <c r="K25" i="349" s="1"/>
  <c r="L25" i="349" s="1" a="1"/>
  <c r="L25" i="349" s="1"/>
  <c r="D27" i="349" a="1"/>
  <c r="D27" i="349" s="1"/>
  <c r="D30" i="349" a="1"/>
  <c r="D30" i="349" s="1"/>
  <c r="D34" i="349" a="1"/>
  <c r="D34" i="349" s="1"/>
  <c r="Y15" i="349" a="1"/>
  <c r="Y15" i="349" s="1"/>
  <c r="W15" i="349" a="1"/>
  <c r="W15" i="349" s="1"/>
  <c r="X15" i="349" a="1"/>
  <c r="X15" i="349" s="1"/>
  <c r="K15" i="349" a="1"/>
  <c r="K15" i="349" s="1"/>
  <c r="X18" i="349" a="1"/>
  <c r="X18" i="349" s="1"/>
  <c r="W18" i="349" a="1"/>
  <c r="W18" i="349" s="1"/>
  <c r="Y18" i="349" a="1"/>
  <c r="Y18" i="349" s="1"/>
  <c r="X12" i="349" a="1"/>
  <c r="X12" i="349" s="1"/>
  <c r="Y12" i="349" a="1"/>
  <c r="Y12" i="349" s="1"/>
  <c r="W12" i="349" a="1"/>
  <c r="W12" i="349" s="1"/>
  <c r="X10" i="349" a="1"/>
  <c r="X10" i="349" s="1"/>
  <c r="Y10" i="349" a="1"/>
  <c r="Y10" i="349" s="1"/>
  <c r="W10" i="349" a="1"/>
  <c r="W10" i="349" s="1"/>
  <c r="X8" i="349" a="1"/>
  <c r="X8" i="349" s="1"/>
  <c r="D22" i="349" a="1"/>
  <c r="D22" i="349" s="1"/>
  <c r="D14" i="349" a="1"/>
  <c r="D14" i="349" s="1"/>
  <c r="D24" i="349" a="1"/>
  <c r="D24" i="349" s="1"/>
  <c r="D31" i="349" a="1"/>
  <c r="D31" i="349" s="1"/>
  <c r="D35" i="349" a="1"/>
  <c r="D35" i="349" s="1"/>
  <c r="X20" i="349" a="1"/>
  <c r="X20" i="349" s="1"/>
  <c r="W20" i="349" a="1"/>
  <c r="W20" i="349" s="1"/>
  <c r="Y20" i="349" a="1"/>
  <c r="Y20" i="349" s="1"/>
  <c r="Y19" i="349" a="1"/>
  <c r="Y19" i="349" s="1"/>
  <c r="W19" i="349" a="1"/>
  <c r="W19" i="349" s="1"/>
  <c r="X19" i="349" a="1"/>
  <c r="X19" i="349" s="1"/>
  <c r="K19" i="349" a="1"/>
  <c r="K19" i="349" s="1"/>
  <c r="K12" i="349" a="1"/>
  <c r="K12" i="349" s="1"/>
  <c r="D29" i="349" a="1"/>
  <c r="D29" i="349" s="1"/>
  <c r="D26" i="349" a="1"/>
  <c r="D26" i="349" s="1"/>
  <c r="D32" i="349" a="1"/>
  <c r="D32" i="349" s="1"/>
  <c r="D36" i="349" a="1"/>
  <c r="D36" i="349" s="1"/>
  <c r="Y13" i="349" a="1"/>
  <c r="Y13" i="349" s="1"/>
  <c r="W13" i="349" a="1"/>
  <c r="W13" i="349" s="1"/>
  <c r="X13" i="349" a="1"/>
  <c r="X13" i="349" s="1"/>
  <c r="X11" i="349" a="1"/>
  <c r="X11" i="349" s="1"/>
  <c r="Y11" i="349" a="1"/>
  <c r="Y11" i="349" s="1"/>
  <c r="W11" i="349" a="1"/>
  <c r="W11" i="349" s="1"/>
  <c r="D21" i="349" a="1"/>
  <c r="D21" i="349" s="1"/>
  <c r="D16" i="349" a="1"/>
  <c r="D16" i="349" s="1"/>
  <c r="D23" i="349" a="1"/>
  <c r="D23" i="349" s="1"/>
  <c r="D28" i="349" a="1"/>
  <c r="D28" i="349" s="1"/>
  <c r="D33" i="349" a="1"/>
  <c r="D33" i="349" s="1"/>
  <c r="Y17" i="349" a="1"/>
  <c r="Y17" i="349" s="1"/>
  <c r="X17" i="349" a="1"/>
  <c r="X17" i="349" s="1"/>
  <c r="W17" i="349" a="1"/>
  <c r="W17" i="349" s="1"/>
  <c r="K17" i="349" a="1"/>
  <c r="K17" i="349" s="1"/>
  <c r="L17" i="349" s="1" a="1"/>
  <c r="L17" i="349" s="1"/>
  <c r="B2" i="348"/>
  <c r="J3" i="348" s="1" a="1"/>
  <c r="J3" i="348" s="1"/>
  <c r="B26" i="347" s="1"/>
  <c r="K16" i="348" a="1"/>
  <c r="K16" i="348" s="1"/>
  <c r="L16" i="348" s="1" a="1"/>
  <c r="L16" i="348" s="1"/>
  <c r="K9" i="348" a="1"/>
  <c r="K9" i="348" s="1"/>
  <c r="Y21" i="348" a="1"/>
  <c r="Y21" i="348" s="1"/>
  <c r="D20" i="348" a="1"/>
  <c r="D20" i="348" s="1"/>
  <c r="K20" i="348" s="1" a="1"/>
  <c r="K20" i="348" s="1"/>
  <c r="L20" i="348" s="1" a="1"/>
  <c r="L20" i="348" s="1"/>
  <c r="D24" i="348" a="1"/>
  <c r="D24" i="348" s="1"/>
  <c r="D35" i="348" a="1"/>
  <c r="D35" i="348" s="1"/>
  <c r="D25" i="348" a="1"/>
  <c r="D25" i="348" s="1"/>
  <c r="D29" i="348" a="1"/>
  <c r="D29" i="348" s="1"/>
  <c r="X21" i="348" a="1"/>
  <c r="X21" i="348" s="1"/>
  <c r="D33" i="348" a="1"/>
  <c r="D33" i="348" s="1"/>
  <c r="D19" i="348" a="1"/>
  <c r="D19" i="348" s="1"/>
  <c r="X4" i="348"/>
  <c r="R36" i="348" s="1"/>
  <c r="D15" i="348" a="1"/>
  <c r="D15" i="348" s="1"/>
  <c r="D17" i="348" a="1"/>
  <c r="D17" i="348" s="1"/>
  <c r="D26" i="348" a="1"/>
  <c r="D26" i="348" s="1"/>
  <c r="D22" i="348" a="1"/>
  <c r="D22" i="348" s="1"/>
  <c r="D31" i="348" a="1"/>
  <c r="D31" i="348" s="1"/>
  <c r="W12" i="348" a="1"/>
  <c r="W12" i="348" s="1"/>
  <c r="Y12" i="348" a="1"/>
  <c r="Y12" i="348" s="1"/>
  <c r="K21" i="348" a="1"/>
  <c r="K21" i="348" s="1"/>
  <c r="D18" i="348" a="1"/>
  <c r="D18" i="348" s="1"/>
  <c r="D13" i="348" a="1"/>
  <c r="D13" i="348" s="1"/>
  <c r="X12" i="348" a="1"/>
  <c r="X12" i="348" s="1"/>
  <c r="Y14" i="348" a="1"/>
  <c r="Y14" i="348" s="1"/>
  <c r="X14" i="348" a="1"/>
  <c r="X14" i="348" s="1"/>
  <c r="W14" i="348" a="1"/>
  <c r="W14" i="348" s="1"/>
  <c r="W11" i="348" a="1"/>
  <c r="W11" i="348" s="1"/>
  <c r="X11" i="348" a="1"/>
  <c r="X11" i="348" s="1"/>
  <c r="Y11" i="348" a="1"/>
  <c r="Y11" i="348" s="1"/>
  <c r="X8" i="348" a="1"/>
  <c r="X8" i="348" s="1"/>
  <c r="Y8" i="348" a="1"/>
  <c r="Y8" i="348" s="1"/>
  <c r="W8" i="348" a="1"/>
  <c r="W8" i="348" s="1"/>
  <c r="D36" i="348" a="1"/>
  <c r="D36" i="348" s="1"/>
  <c r="D34" i="348" a="1"/>
  <c r="D34" i="348" s="1"/>
  <c r="D32" i="348" a="1"/>
  <c r="D32" i="348" s="1"/>
  <c r="K32" i="348" s="1" a="1"/>
  <c r="K32" i="348" s="1"/>
  <c r="L32" i="348" s="1" a="1"/>
  <c r="L32" i="348" s="1"/>
  <c r="D30" i="348" a="1"/>
  <c r="D30" i="348" s="1"/>
  <c r="D28" i="348" a="1"/>
  <c r="D28" i="348" s="1"/>
  <c r="D27" i="348" a="1"/>
  <c r="D27" i="348" s="1"/>
  <c r="D23" i="348" a="1"/>
  <c r="D23" i="348" s="1"/>
  <c r="K12" i="348" a="1"/>
  <c r="K12" i="348" s="1"/>
  <c r="L12" i="348" s="1" a="1"/>
  <c r="L12" i="348" s="1"/>
  <c r="X9" i="348" a="1"/>
  <c r="X9" i="348" s="1"/>
  <c r="W9" i="348" a="1"/>
  <c r="W9" i="348" s="1"/>
  <c r="Y9" i="348" a="1"/>
  <c r="Y9" i="348" s="1"/>
  <c r="X16" i="348" a="1"/>
  <c r="X16" i="348" s="1"/>
  <c r="W16" i="348" a="1"/>
  <c r="W16" i="348" s="1"/>
  <c r="Y16" i="348" a="1"/>
  <c r="Y16" i="348" s="1"/>
  <c r="Y10" i="348" a="1"/>
  <c r="Y10" i="348" s="1"/>
  <c r="X10" i="348" a="1"/>
  <c r="X10" i="348" s="1"/>
  <c r="W10" i="348" a="1"/>
  <c r="W10" i="348" s="1"/>
  <c r="W7" i="346" a="1"/>
  <c r="W7" i="346" s="1"/>
  <c r="X31" i="346" a="1"/>
  <c r="X31" i="346" s="1"/>
  <c r="W31" i="346" a="1"/>
  <c r="W31" i="346" s="1"/>
  <c r="W27" i="346" a="1"/>
  <c r="W27" i="346" s="1"/>
  <c r="Y27" i="346" a="1"/>
  <c r="Y27" i="346" s="1"/>
  <c r="W35" i="346" a="1"/>
  <c r="W35" i="346" s="1"/>
  <c r="Y7" i="346" a="1"/>
  <c r="Y7" i="346" s="1"/>
  <c r="W32" i="346" a="1"/>
  <c r="W32" i="346" s="1"/>
  <c r="X9" i="346" a="1"/>
  <c r="X9" i="346" s="1"/>
  <c r="W9" i="346" a="1"/>
  <c r="W9" i="346" s="1"/>
  <c r="W26" i="346" a="1"/>
  <c r="W26" i="346" s="1"/>
  <c r="W8" i="346" a="1"/>
  <c r="W8" i="346" s="1"/>
  <c r="X10" i="346" a="1"/>
  <c r="X10" i="346" s="1"/>
  <c r="W10" i="346" a="1"/>
  <c r="W10" i="346" s="1"/>
  <c r="Y36" i="346" a="1"/>
  <c r="Y36" i="346" s="1"/>
  <c r="W36" i="346" a="1"/>
  <c r="W36" i="346" s="1"/>
  <c r="X36" i="346" a="1"/>
  <c r="X36" i="346" s="1"/>
  <c r="X34" i="346" a="1"/>
  <c r="X34" i="346" s="1"/>
  <c r="W34" i="346" a="1"/>
  <c r="W34" i="346" s="1"/>
  <c r="Y29" i="346" a="1"/>
  <c r="Y29" i="346" s="1"/>
  <c r="X27" i="346" a="1"/>
  <c r="X27" i="346" s="1"/>
  <c r="Y8" i="346" a="1"/>
  <c r="Y8" i="346" s="1"/>
  <c r="W33" i="346" a="1"/>
  <c r="W33" i="346" s="1"/>
  <c r="Y28" i="346" a="1"/>
  <c r="Y28" i="346" s="1"/>
  <c r="K32" i="346" a="1"/>
  <c r="K32" i="346" s="1"/>
  <c r="L32" i="346" s="1" a="1"/>
  <c r="L32" i="346" s="1"/>
  <c r="Y35" i="346" a="1"/>
  <c r="Y35" i="346" s="1"/>
  <c r="D21" i="346" a="1"/>
  <c r="D21" i="346" s="1"/>
  <c r="D17" i="346" a="1"/>
  <c r="D17" i="346" s="1"/>
  <c r="D13" i="346" a="1"/>
  <c r="D13" i="346" s="1"/>
  <c r="K35" i="346" a="1"/>
  <c r="K35" i="346" s="1"/>
  <c r="L35" i="346" s="1" a="1"/>
  <c r="L35" i="346" s="1"/>
  <c r="K31" i="346" a="1"/>
  <c r="K31" i="346" s="1"/>
  <c r="L31" i="346" s="1" a="1"/>
  <c r="L31" i="346" s="1"/>
  <c r="Y32" i="346" a="1"/>
  <c r="Y32" i="346" s="1"/>
  <c r="Y31" i="346" a="1"/>
  <c r="Y31" i="346" s="1"/>
  <c r="Y26" i="346" a="1"/>
  <c r="Y26" i="346" s="1"/>
  <c r="W23" i="346" a="1"/>
  <c r="W23" i="346" s="1"/>
  <c r="D20" i="346" a="1"/>
  <c r="D20" i="346" s="1"/>
  <c r="D16" i="346" a="1"/>
  <c r="D16" i="346" s="1"/>
  <c r="W24" i="346" a="1"/>
  <c r="W24" i="346" s="1"/>
  <c r="D25" i="346" a="1"/>
  <c r="D25" i="346" s="1"/>
  <c r="K25" i="346" s="1" a="1"/>
  <c r="K25" i="346" s="1"/>
  <c r="L25" i="346" s="1" a="1"/>
  <c r="L25" i="346" s="1"/>
  <c r="D11" i="346" a="1"/>
  <c r="D11" i="346" s="1"/>
  <c r="B2" i="346"/>
  <c r="Y10" i="346" a="1"/>
  <c r="Y10" i="346" s="1"/>
  <c r="K10" i="346" a="1"/>
  <c r="K10" i="346" s="1"/>
  <c r="K8" i="346" a="1"/>
  <c r="K8" i="346" s="1"/>
  <c r="K34" i="346" a="1"/>
  <c r="K34" i="346" s="1"/>
  <c r="L34" i="346" s="1" a="1"/>
  <c r="L34" i="346" s="1"/>
  <c r="Y33" i="346" a="1"/>
  <c r="Y33" i="346" s="1"/>
  <c r="W28" i="346" a="1"/>
  <c r="W28" i="346" s="1"/>
  <c r="K27" i="346" a="1"/>
  <c r="K27" i="346" s="1"/>
  <c r="L27" i="346" s="1" a="1"/>
  <c r="L27" i="346" s="1"/>
  <c r="W29" i="346" a="1"/>
  <c r="W29" i="346" s="1"/>
  <c r="D30" i="346" a="1"/>
  <c r="D30" i="346" s="1"/>
  <c r="K30" i="346" s="1" a="1"/>
  <c r="K30" i="346" s="1"/>
  <c r="L30" i="346" s="1" a="1"/>
  <c r="L30" i="346" s="1"/>
  <c r="K23" i="346" a="1"/>
  <c r="K23" i="346" s="1"/>
  <c r="L23" i="346" s="1" a="1"/>
  <c r="L23" i="346" s="1"/>
  <c r="Y23" i="346" a="1"/>
  <c r="Y23" i="346" s="1"/>
  <c r="D19" i="346" a="1"/>
  <c r="D19" i="346" s="1"/>
  <c r="D15" i="346" a="1"/>
  <c r="D15" i="346" s="1"/>
  <c r="K24" i="346" a="1"/>
  <c r="K24" i="346" s="1"/>
  <c r="L24" i="346" s="1" a="1"/>
  <c r="L24" i="346" s="1"/>
  <c r="Y24" i="346" a="1"/>
  <c r="Y24" i="346" s="1"/>
  <c r="H8" i="346" a="1"/>
  <c r="H8" i="346" s="1"/>
  <c r="K36" i="346" a="1"/>
  <c r="K36" i="346" s="1"/>
  <c r="L36" i="346" s="1" a="1"/>
  <c r="L36" i="346" s="1"/>
  <c r="K33" i="346" a="1"/>
  <c r="K33" i="346" s="1"/>
  <c r="L33" i="346" s="1" a="1"/>
  <c r="L33" i="346" s="1"/>
  <c r="Y34" i="346" a="1"/>
  <c r="Y34" i="346" s="1"/>
  <c r="K28" i="346" a="1"/>
  <c r="K28" i="346" s="1"/>
  <c r="L28" i="346" s="1" a="1"/>
  <c r="L28" i="346" s="1"/>
  <c r="K26" i="346" a="1"/>
  <c r="K26" i="346" s="1"/>
  <c r="L26" i="346" s="1" a="1"/>
  <c r="L26" i="346" s="1"/>
  <c r="K29" i="346" a="1"/>
  <c r="K29" i="346" s="1"/>
  <c r="L29" i="346" s="1" a="1"/>
  <c r="L29" i="346" s="1"/>
  <c r="D22" i="346" a="1"/>
  <c r="D22" i="346" s="1"/>
  <c r="D18" i="346" a="1"/>
  <c r="D18" i="346" s="1"/>
  <c r="D14" i="346" a="1"/>
  <c r="D14" i="346" s="1"/>
  <c r="D12" i="346" a="1"/>
  <c r="D12" i="346" s="1"/>
  <c r="Y9" i="346" a="1"/>
  <c r="Y9" i="346" s="1"/>
  <c r="K9" i="346" a="1"/>
  <c r="K9" i="346" s="1"/>
  <c r="K7" i="346" a="1"/>
  <c r="K7" i="346" s="1"/>
  <c r="X4" i="346"/>
  <c r="R12" i="346" s="1"/>
  <c r="W27" i="344" a="1"/>
  <c r="W27" i="344" s="1"/>
  <c r="X27" i="344" a="1"/>
  <c r="X27" i="344" s="1"/>
  <c r="W7" i="343" a="1"/>
  <c r="W7" i="343" s="1"/>
  <c r="X26" i="344" a="1"/>
  <c r="X26" i="344" s="1"/>
  <c r="W26" i="344" a="1"/>
  <c r="W26" i="344" s="1"/>
  <c r="X12" i="344" a="1"/>
  <c r="X12" i="344" s="1"/>
  <c r="W12" i="344" a="1"/>
  <c r="W12" i="344" s="1"/>
  <c r="X21" i="344" a="1"/>
  <c r="X21" i="344" s="1"/>
  <c r="W21" i="344" a="1"/>
  <c r="W21" i="344" s="1"/>
  <c r="X14" i="344" a="1"/>
  <c r="X14" i="344" s="1"/>
  <c r="W14" i="344" a="1"/>
  <c r="W14" i="344" s="1"/>
  <c r="X15" i="344" a="1"/>
  <c r="X15" i="344" s="1"/>
  <c r="W15" i="344" a="1"/>
  <c r="W15" i="344" s="1"/>
  <c r="W17" i="344" a="1"/>
  <c r="W17" i="344" s="1"/>
  <c r="W10" i="344" a="1"/>
  <c r="W10" i="344" s="1"/>
  <c r="W13" i="344" a="1"/>
  <c r="W13" i="344" s="1"/>
  <c r="H8" i="344" a="1"/>
  <c r="H8" i="344" s="1"/>
  <c r="AA8" i="344" s="1" a="1"/>
  <c r="AA8" i="344" s="1"/>
  <c r="X11" i="344" a="1"/>
  <c r="X11" i="344" s="1"/>
  <c r="W11" i="344" a="1"/>
  <c r="W11" i="344" s="1"/>
  <c r="X19" i="344" a="1"/>
  <c r="X19" i="344" s="1"/>
  <c r="W19" i="344" a="1"/>
  <c r="W19" i="344" s="1"/>
  <c r="X16" i="344" a="1"/>
  <c r="X16" i="344" s="1"/>
  <c r="W16" i="344" a="1"/>
  <c r="W16" i="344" s="1"/>
  <c r="X34" i="344" a="1"/>
  <c r="X34" i="344" s="1"/>
  <c r="W34" i="344" a="1"/>
  <c r="W34" i="344" s="1"/>
  <c r="Y34" i="344" a="1"/>
  <c r="Y34" i="344" s="1"/>
  <c r="X20" i="344" a="1"/>
  <c r="X20" i="344" s="1"/>
  <c r="W20" i="344" a="1"/>
  <c r="W20" i="344" s="1"/>
  <c r="Y23" i="344" a="1"/>
  <c r="Y23" i="344" s="1"/>
  <c r="Y32" i="344" a="1"/>
  <c r="Y32" i="344" s="1"/>
  <c r="W18" i="344" a="1"/>
  <c r="W18" i="344" s="1"/>
  <c r="K32" i="344" a="1"/>
  <c r="K32" i="344" s="1"/>
  <c r="L32" i="344" s="1" a="1"/>
  <c r="L32" i="344" s="1"/>
  <c r="X35" i="344" a="1"/>
  <c r="X35" i="344" s="1"/>
  <c r="K35" i="344" a="1"/>
  <c r="K35" i="344" s="1"/>
  <c r="L35" i="344" s="1" a="1"/>
  <c r="L35" i="344" s="1"/>
  <c r="W35" i="344" a="1"/>
  <c r="W35" i="344" s="1"/>
  <c r="Y35" i="344" a="1"/>
  <c r="Y35" i="344" s="1"/>
  <c r="D30" i="344" a="1"/>
  <c r="D30" i="344" s="1"/>
  <c r="K30" i="344" s="1" a="1"/>
  <c r="K30" i="344" s="1"/>
  <c r="L30" i="344" s="1" a="1"/>
  <c r="L30" i="344" s="1"/>
  <c r="X24" i="344" a="1"/>
  <c r="X24" i="344" s="1"/>
  <c r="Y24" i="344" a="1"/>
  <c r="Y24" i="344" s="1"/>
  <c r="W24" i="344" a="1"/>
  <c r="W24" i="344" s="1"/>
  <c r="H8" i="341" a="1"/>
  <c r="H8" i="341" s="1"/>
  <c r="AA8" i="341" s="1" a="1"/>
  <c r="AA8" i="341" s="1"/>
  <c r="Y21" i="343" a="1"/>
  <c r="Y21" i="343" s="1"/>
  <c r="X7" i="343" a="1"/>
  <c r="X7" i="343" s="1"/>
  <c r="K28" i="344" a="1"/>
  <c r="K28" i="344" s="1"/>
  <c r="L28" i="344" s="1" a="1"/>
  <c r="L28" i="344" s="1"/>
  <c r="Y28" i="344" a="1"/>
  <c r="Y28" i="344" s="1"/>
  <c r="K27" i="344" a="1"/>
  <c r="K27" i="344" s="1"/>
  <c r="L27" i="344" s="1" a="1"/>
  <c r="L27" i="344" s="1"/>
  <c r="Y27" i="344" a="1"/>
  <c r="Y27" i="344" s="1"/>
  <c r="K18" i="344" a="1"/>
  <c r="K18" i="344" s="1"/>
  <c r="L18" i="344" s="1" a="1"/>
  <c r="L18" i="344" s="1"/>
  <c r="K14" i="344" a="1"/>
  <c r="K14" i="344" s="1"/>
  <c r="L14" i="344" s="1" a="1"/>
  <c r="L14" i="344" s="1"/>
  <c r="K10" i="344" a="1"/>
  <c r="K10" i="344" s="1"/>
  <c r="W23" i="344" a="1"/>
  <c r="W23" i="344" s="1"/>
  <c r="Y16" i="344" a="1"/>
  <c r="Y16" i="344" s="1"/>
  <c r="Y20" i="344" a="1"/>
  <c r="Y20" i="344" s="1"/>
  <c r="Y11" i="344" a="1"/>
  <c r="Y11" i="344" s="1"/>
  <c r="X4" i="344"/>
  <c r="R22" i="344" s="1"/>
  <c r="K7" i="344" a="1"/>
  <c r="K7" i="344" s="1"/>
  <c r="Y7" i="344" a="1"/>
  <c r="Y7" i="344" s="1"/>
  <c r="Y14" i="344" a="1"/>
  <c r="Y14" i="344" s="1"/>
  <c r="D8" i="344" a="1"/>
  <c r="D8" i="344" s="1"/>
  <c r="K8" i="344" s="1" a="1"/>
  <c r="K8" i="344" s="1"/>
  <c r="Y18" i="344" a="1"/>
  <c r="Y18" i="344" s="1"/>
  <c r="Y13" i="344" a="1"/>
  <c r="Y13" i="344" s="1"/>
  <c r="B2" i="344"/>
  <c r="X21" i="343" a="1"/>
  <c r="X21" i="343" s="1"/>
  <c r="D33" i="344" a="1"/>
  <c r="D33" i="344" s="1"/>
  <c r="K26" i="344" a="1"/>
  <c r="K26" i="344" s="1"/>
  <c r="L26" i="344" s="1" a="1"/>
  <c r="L26" i="344" s="1"/>
  <c r="W32" i="344" a="1"/>
  <c r="W32" i="344" s="1"/>
  <c r="K21" i="344" a="1"/>
  <c r="K21" i="344" s="1"/>
  <c r="L21" i="344" s="1" a="1"/>
  <c r="L21" i="344" s="1"/>
  <c r="K17" i="344" a="1"/>
  <c r="K17" i="344" s="1"/>
  <c r="L17" i="344" s="1" a="1"/>
  <c r="L17" i="344" s="1"/>
  <c r="K13" i="344" a="1"/>
  <c r="K13" i="344" s="1"/>
  <c r="L13" i="344" s="1" a="1"/>
  <c r="L13" i="344" s="1"/>
  <c r="K23" i="344" a="1"/>
  <c r="K23" i="344" s="1"/>
  <c r="L23" i="344" s="1" a="1"/>
  <c r="L23" i="344" s="1"/>
  <c r="Y26" i="344" a="1"/>
  <c r="Y26" i="344" s="1"/>
  <c r="D22" i="344" a="1"/>
  <c r="D22" i="344" s="1"/>
  <c r="Y17" i="344" a="1"/>
  <c r="Y17" i="344" s="1"/>
  <c r="K20" i="344" a="1"/>
  <c r="K20" i="344" s="1"/>
  <c r="L20" i="344" s="1" a="1"/>
  <c r="L20" i="344" s="1"/>
  <c r="K16" i="344" a="1"/>
  <c r="K16" i="344" s="1"/>
  <c r="L16" i="344" s="1" a="1"/>
  <c r="L16" i="344" s="1"/>
  <c r="K12" i="344" a="1"/>
  <c r="K12" i="344" s="1"/>
  <c r="L12" i="344" s="1" a="1"/>
  <c r="L12" i="344" s="1"/>
  <c r="D25" i="344" a="1"/>
  <c r="D25" i="344" s="1"/>
  <c r="K25" i="344" s="1" a="1"/>
  <c r="K25" i="344" s="1"/>
  <c r="L25" i="344" s="1" a="1"/>
  <c r="L25" i="344" s="1"/>
  <c r="Y15" i="344" a="1"/>
  <c r="Y15" i="344" s="1"/>
  <c r="Y21" i="344" a="1"/>
  <c r="Y21" i="344" s="1"/>
  <c r="K7" i="343" a="1"/>
  <c r="K7" i="343" s="1"/>
  <c r="K13" i="343" a="1"/>
  <c r="K13" i="343" s="1"/>
  <c r="L13" i="343" s="1" a="1"/>
  <c r="L13" i="343" s="1"/>
  <c r="K34" i="344" a="1"/>
  <c r="K34" i="344" s="1"/>
  <c r="L34" i="344" s="1" a="1"/>
  <c r="L34" i="344" s="1"/>
  <c r="D36" i="344" a="1"/>
  <c r="D36" i="344" s="1"/>
  <c r="D31" i="344" a="1"/>
  <c r="D31" i="344" s="1"/>
  <c r="W28" i="344" a="1"/>
  <c r="W28" i="344" s="1"/>
  <c r="D29" i="344" a="1"/>
  <c r="D29" i="344" s="1"/>
  <c r="K19" i="344" a="1"/>
  <c r="K19" i="344" s="1"/>
  <c r="L19" i="344" s="1" a="1"/>
  <c r="L19" i="344" s="1"/>
  <c r="K15" i="344" a="1"/>
  <c r="K15" i="344" s="1"/>
  <c r="L15" i="344" s="1" a="1"/>
  <c r="L15" i="344" s="1"/>
  <c r="K11" i="344" a="1"/>
  <c r="K11" i="344" s="1"/>
  <c r="L11" i="344" s="1" a="1"/>
  <c r="L11" i="344" s="1"/>
  <c r="K24" i="344" a="1"/>
  <c r="K24" i="344" s="1"/>
  <c r="L24" i="344" s="1" a="1"/>
  <c r="L24" i="344" s="1"/>
  <c r="Y12" i="344" a="1"/>
  <c r="Y12" i="344" s="1"/>
  <c r="W7" i="344" a="1"/>
  <c r="W7" i="344" s="1"/>
  <c r="Y10" i="344" a="1"/>
  <c r="Y10" i="344" s="1"/>
  <c r="Y19" i="344" a="1"/>
  <c r="Y19" i="344" s="1"/>
  <c r="D9" i="344" a="1"/>
  <c r="D9" i="344" s="1"/>
  <c r="K9" i="344" s="1" a="1"/>
  <c r="K9" i="344" s="1"/>
  <c r="K21" i="343" a="1"/>
  <c r="K21" i="343" s="1"/>
  <c r="L21" i="343" s="1" a="1"/>
  <c r="L21" i="343" s="1"/>
  <c r="W30" i="343" a="1"/>
  <c r="W30" i="343" s="1"/>
  <c r="Y30" i="343" a="1"/>
  <c r="Y30" i="343" s="1"/>
  <c r="K30" i="343" a="1"/>
  <c r="K30" i="343" s="1"/>
  <c r="L30" i="343" s="1" a="1"/>
  <c r="L30" i="343" s="1"/>
  <c r="X4" i="343"/>
  <c r="R25" i="343" s="1"/>
  <c r="D8" i="343" a="1"/>
  <c r="D8" i="343" s="1"/>
  <c r="K8" i="343" s="1" a="1"/>
  <c r="K8" i="343" s="1"/>
  <c r="X13" i="343" a="1"/>
  <c r="X13" i="343" s="1"/>
  <c r="Y13" i="343" a="1"/>
  <c r="Y13" i="343" s="1"/>
  <c r="D33" i="343" a="1"/>
  <c r="D33" i="343" s="1"/>
  <c r="D29" i="343" a="1"/>
  <c r="D29" i="343" s="1"/>
  <c r="Y11" i="343" a="1"/>
  <c r="Y11" i="343" s="1"/>
  <c r="X11" i="343" a="1"/>
  <c r="X11" i="343" s="1"/>
  <c r="W11" i="343" a="1"/>
  <c r="W11" i="343" s="1"/>
  <c r="D31" i="343" a="1"/>
  <c r="D31" i="343" s="1"/>
  <c r="D36" i="343" a="1"/>
  <c r="D36" i="343" s="1"/>
  <c r="K36" i="343" s="1" a="1"/>
  <c r="K36" i="343" s="1"/>
  <c r="L36" i="343" s="1" a="1"/>
  <c r="L36" i="343" s="1"/>
  <c r="D28" i="343" a="1"/>
  <c r="D28" i="343" s="1"/>
  <c r="D22" i="343" a="1"/>
  <c r="D22" i="343" s="1"/>
  <c r="D20" i="343" a="1"/>
  <c r="D20" i="343" s="1"/>
  <c r="D16" i="343" a="1"/>
  <c r="D16" i="343" s="1"/>
  <c r="D12" i="343" a="1"/>
  <c r="D12" i="343" s="1"/>
  <c r="D27" i="343" a="1"/>
  <c r="D27" i="343" s="1"/>
  <c r="Y19" i="343" a="1"/>
  <c r="Y19" i="343" s="1"/>
  <c r="X19" i="343" a="1"/>
  <c r="X19" i="343" s="1"/>
  <c r="K19" i="343" a="1"/>
  <c r="K19" i="343" s="1"/>
  <c r="L19" i="343" s="1" a="1"/>
  <c r="L19" i="343" s="1"/>
  <c r="W19" i="343" a="1"/>
  <c r="W19" i="343" s="1"/>
  <c r="K11" i="343" a="1"/>
  <c r="K11" i="343" s="1"/>
  <c r="L11" i="343" s="1" a="1"/>
  <c r="L11" i="343" s="1"/>
  <c r="Y15" i="343" a="1"/>
  <c r="Y15" i="343" s="1"/>
  <c r="X15" i="343" a="1"/>
  <c r="X15" i="343" s="1"/>
  <c r="K15" i="343" a="1"/>
  <c r="K15" i="343" s="1"/>
  <c r="L15" i="343" s="1" a="1"/>
  <c r="L15" i="343" s="1"/>
  <c r="W15" i="343" a="1"/>
  <c r="W15" i="343" s="1"/>
  <c r="X10" i="343" a="1"/>
  <c r="X10" i="343" s="1"/>
  <c r="Y10" i="343" a="1"/>
  <c r="Y10" i="343" s="1"/>
  <c r="W10" i="343" a="1"/>
  <c r="W10" i="343" s="1"/>
  <c r="D34" i="343" a="1"/>
  <c r="D34" i="343" s="1"/>
  <c r="K34" i="343" s="1" a="1"/>
  <c r="K34" i="343" s="1"/>
  <c r="L34" i="343" s="1" a="1"/>
  <c r="L34" i="343" s="1"/>
  <c r="D32" i="343" a="1"/>
  <c r="D32" i="343" s="1"/>
  <c r="D26" i="343" a="1"/>
  <c r="D26" i="343" s="1"/>
  <c r="D23" i="343" a="1"/>
  <c r="D23" i="343" s="1"/>
  <c r="K7" i="317" a="1"/>
  <c r="K7" i="317" s="1"/>
  <c r="X30" i="343" a="1"/>
  <c r="X30" i="343" s="1"/>
  <c r="D35" i="343" a="1"/>
  <c r="D35" i="343" s="1"/>
  <c r="D24" i="343" a="1"/>
  <c r="D24" i="343" s="1"/>
  <c r="D25" i="343" a="1"/>
  <c r="D25" i="343" s="1"/>
  <c r="Y17" i="343" a="1"/>
  <c r="Y17" i="343" s="1"/>
  <c r="X17" i="343" a="1"/>
  <c r="X17" i="343" s="1"/>
  <c r="K17" i="343" a="1"/>
  <c r="K17" i="343" s="1"/>
  <c r="L17" i="343" s="1" a="1"/>
  <c r="L17" i="343" s="1"/>
  <c r="W17" i="343" a="1"/>
  <c r="W17" i="343" s="1"/>
  <c r="X9" i="343" a="1"/>
  <c r="X9" i="343" s="1"/>
  <c r="Y9" i="343" a="1"/>
  <c r="Y9" i="343" s="1"/>
  <c r="W9" i="343" a="1"/>
  <c r="W9" i="343" s="1"/>
  <c r="D18" i="343" a="1"/>
  <c r="D18" i="343" s="1"/>
  <c r="D14" i="343" a="1"/>
  <c r="D14" i="343" s="1"/>
  <c r="K10" i="343" a="1"/>
  <c r="K10" i="343" s="1"/>
  <c r="H9" i="343" a="1"/>
  <c r="H9" i="343" s="1"/>
  <c r="K7" i="342" a="1"/>
  <c r="K7" i="342" s="1"/>
  <c r="X21" i="342" a="1"/>
  <c r="X21" i="342" s="1"/>
  <c r="Y21" i="342" a="1"/>
  <c r="Y21" i="342" s="1"/>
  <c r="Y7" i="342" a="1"/>
  <c r="Y7" i="342" s="1"/>
  <c r="Y25" i="342" a="1"/>
  <c r="Y25" i="342" s="1"/>
  <c r="X25" i="342" a="1"/>
  <c r="X25" i="342" s="1"/>
  <c r="W25" i="342" a="1"/>
  <c r="W25" i="342" s="1"/>
  <c r="K25" i="342" a="1"/>
  <c r="K25" i="342" s="1"/>
  <c r="L25" i="342" s="1" a="1"/>
  <c r="L25" i="342" s="1"/>
  <c r="W22" i="342" a="1"/>
  <c r="W22" i="342" s="1"/>
  <c r="Y22" i="342" a="1"/>
  <c r="Y22" i="342" s="1"/>
  <c r="X22" i="342" a="1"/>
  <c r="X22" i="342" s="1"/>
  <c r="W14" i="342" a="1"/>
  <c r="W14" i="342" s="1"/>
  <c r="X14" i="342" a="1"/>
  <c r="X14" i="342" s="1"/>
  <c r="Y14" i="342" a="1"/>
  <c r="Y14" i="342" s="1"/>
  <c r="D31" i="342" a="1"/>
  <c r="D31" i="342" s="1"/>
  <c r="D9" i="342" a="1"/>
  <c r="D9" i="342" s="1"/>
  <c r="D28" i="342" a="1"/>
  <c r="D28" i="342" s="1"/>
  <c r="X13" i="342" a="1"/>
  <c r="X13" i="342" s="1"/>
  <c r="W13" i="342" a="1"/>
  <c r="W13" i="342" s="1"/>
  <c r="Y13" i="342" a="1"/>
  <c r="Y13" i="342" s="1"/>
  <c r="D36" i="342" a="1"/>
  <c r="D36" i="342" s="1"/>
  <c r="D32" i="342" a="1"/>
  <c r="D32" i="342" s="1"/>
  <c r="D10" i="342" a="1"/>
  <c r="D10" i="342" s="1"/>
  <c r="K10" i="342" s="1" a="1"/>
  <c r="K10" i="342" s="1"/>
  <c r="D26" i="342" a="1"/>
  <c r="D26" i="342" s="1"/>
  <c r="K22" i="342" a="1"/>
  <c r="K22" i="342" s="1"/>
  <c r="L22" i="342" s="1" a="1"/>
  <c r="L22" i="342" s="1"/>
  <c r="B2" i="342"/>
  <c r="D35" i="342" a="1"/>
  <c r="D35" i="342" s="1"/>
  <c r="D23" i="342" a="1"/>
  <c r="D23" i="342" s="1"/>
  <c r="X4" i="342"/>
  <c r="R14" i="342" s="1"/>
  <c r="K14" i="342" a="1"/>
  <c r="K14" i="342" s="1"/>
  <c r="L14" i="342" s="1" a="1"/>
  <c r="L14" i="342" s="1"/>
  <c r="H8" i="342" a="1"/>
  <c r="H8" i="342" s="1"/>
  <c r="AA8" i="342" s="1" a="1"/>
  <c r="AA8" i="342" s="1"/>
  <c r="D8" i="342" a="1"/>
  <c r="D8" i="342" s="1"/>
  <c r="D33" i="342" a="1"/>
  <c r="D33" i="342" s="1"/>
  <c r="D16" i="342" a="1"/>
  <c r="D16" i="342" s="1"/>
  <c r="D18" i="342" a="1"/>
  <c r="D18" i="342" s="1"/>
  <c r="K21" i="342" a="1"/>
  <c r="K21" i="342" s="1"/>
  <c r="L21" i="342" s="1" a="1"/>
  <c r="L21" i="342" s="1"/>
  <c r="K13" i="342" a="1"/>
  <c r="K13" i="342" s="1"/>
  <c r="L13" i="342" s="1" a="1"/>
  <c r="L13" i="342" s="1"/>
  <c r="K7" i="340" a="1"/>
  <c r="K7" i="340" s="1"/>
  <c r="D34" i="342" a="1"/>
  <c r="D34" i="342" s="1"/>
  <c r="D27" i="342" a="1"/>
  <c r="D27" i="342" s="1"/>
  <c r="D24" i="342" a="1"/>
  <c r="D24" i="342" s="1"/>
  <c r="K24" i="342" s="1" a="1"/>
  <c r="K24" i="342" s="1"/>
  <c r="L24" i="342" s="1" a="1"/>
  <c r="L24" i="342" s="1"/>
  <c r="D19" i="342" a="1"/>
  <c r="D19" i="342" s="1"/>
  <c r="D15" i="342" a="1"/>
  <c r="D15" i="342" s="1"/>
  <c r="D11" i="342" a="1"/>
  <c r="D11" i="342" s="1"/>
  <c r="D20" i="342" a="1"/>
  <c r="D20" i="342" s="1"/>
  <c r="D12" i="342" a="1"/>
  <c r="D12" i="342" s="1"/>
  <c r="W21" i="342" a="1"/>
  <c r="W21" i="342" s="1"/>
  <c r="K8" i="342" a="1"/>
  <c r="K8" i="342" s="1"/>
  <c r="D29" i="342" a="1"/>
  <c r="D29" i="342" s="1"/>
  <c r="D30" i="342" a="1"/>
  <c r="D30" i="342" s="1"/>
  <c r="D17" i="342" a="1"/>
  <c r="D17" i="342" s="1"/>
  <c r="K17" i="342" s="1" a="1"/>
  <c r="K17" i="342" s="1"/>
  <c r="L17" i="342" s="1" a="1"/>
  <c r="L17" i="342" s="1"/>
  <c r="X7" i="342" a="1"/>
  <c r="X7" i="342" s="1"/>
  <c r="K11" i="341" a="1"/>
  <c r="K11" i="341" s="1"/>
  <c r="L11" i="341" s="1" a="1"/>
  <c r="L11" i="341" s="1"/>
  <c r="Y13" i="341" a="1"/>
  <c r="Y13" i="341" s="1"/>
  <c r="W13" i="341" a="1"/>
  <c r="W13" i="341" s="1"/>
  <c r="Y11" i="341" a="1"/>
  <c r="Y11" i="341" s="1"/>
  <c r="W11" i="341" a="1"/>
  <c r="W11" i="341" s="1"/>
  <c r="Y15" i="341" a="1"/>
  <c r="Y15" i="341" s="1"/>
  <c r="W15" i="341" a="1"/>
  <c r="W15" i="341" s="1"/>
  <c r="K15" i="341" a="1"/>
  <c r="K15" i="341" s="1"/>
  <c r="L15" i="341" s="1" a="1"/>
  <c r="L15" i="341" s="1"/>
  <c r="D8" i="341" a="1"/>
  <c r="D8" i="341" s="1"/>
  <c r="X8" i="341" s="1" a="1"/>
  <c r="X8" i="341" s="1"/>
  <c r="Y7" i="341" a="1"/>
  <c r="Y7" i="341" s="1"/>
  <c r="X7" i="341" a="1"/>
  <c r="X7" i="341" s="1"/>
  <c r="W7" i="341" a="1"/>
  <c r="W7" i="341" s="1"/>
  <c r="D19" i="341" a="1"/>
  <c r="D19" i="341" s="1"/>
  <c r="D31" i="341" a="1"/>
  <c r="D31" i="341" s="1"/>
  <c r="X15" i="341" a="1"/>
  <c r="X15" i="341" s="1"/>
  <c r="X11" i="341" a="1"/>
  <c r="X11" i="341" s="1"/>
  <c r="Y9" i="341" a="1"/>
  <c r="Y9" i="341" s="1"/>
  <c r="D20" i="341" a="1"/>
  <c r="D20" i="341" s="1"/>
  <c r="D25" i="341" a="1"/>
  <c r="D25" i="341" s="1"/>
  <c r="D26" i="341" a="1"/>
  <c r="D26" i="341" s="1"/>
  <c r="D32" i="341" a="1"/>
  <c r="D32" i="341" s="1"/>
  <c r="D36" i="341" a="1"/>
  <c r="D36" i="341" s="1"/>
  <c r="W9" i="341" a="1"/>
  <c r="W9" i="341" s="1"/>
  <c r="D23" i="341" a="1"/>
  <c r="D23" i="341" s="1"/>
  <c r="D24" i="341" a="1"/>
  <c r="D24" i="341" s="1"/>
  <c r="D35" i="341" a="1"/>
  <c r="D35" i="341" s="1"/>
  <c r="K13" i="341" a="1"/>
  <c r="K13" i="341" s="1"/>
  <c r="L13" i="341" s="1" a="1"/>
  <c r="L13" i="341" s="1"/>
  <c r="D16" i="341" a="1"/>
  <c r="D16" i="341" s="1"/>
  <c r="D14" i="341" a="1"/>
  <c r="D14" i="341" s="1"/>
  <c r="D12" i="341" a="1"/>
  <c r="D12" i="341" s="1"/>
  <c r="D10" i="341" a="1"/>
  <c r="D10" i="341" s="1"/>
  <c r="X9" i="341" a="1"/>
  <c r="X9" i="341" s="1"/>
  <c r="X4" i="341"/>
  <c r="R12" i="341" s="1"/>
  <c r="K7" i="341" a="1"/>
  <c r="K7" i="341" s="1"/>
  <c r="B2" i="341"/>
  <c r="D21" i="341" a="1"/>
  <c r="D21" i="341" s="1"/>
  <c r="D27" i="341" a="1"/>
  <c r="D27" i="341" s="1"/>
  <c r="D28" i="341" a="1"/>
  <c r="D28" i="341" s="1"/>
  <c r="D33" i="341" a="1"/>
  <c r="D33" i="341" s="1"/>
  <c r="X13" i="341" a="1"/>
  <c r="X13" i="341" s="1"/>
  <c r="D18" i="341" a="1"/>
  <c r="D18" i="341" s="1"/>
  <c r="D17" i="341" a="1"/>
  <c r="D17" i="341" s="1"/>
  <c r="D22" i="341" a="1"/>
  <c r="D22" i="341" s="1"/>
  <c r="D29" i="341" a="1"/>
  <c r="D29" i="341" s="1"/>
  <c r="D30" i="341" a="1"/>
  <c r="D30" i="341" s="1"/>
  <c r="D34" i="341" a="1"/>
  <c r="D34" i="341" s="1"/>
  <c r="H8" i="340" a="1"/>
  <c r="H8" i="340" s="1"/>
  <c r="AA8" i="340" s="1" a="1"/>
  <c r="AA8" i="340" s="1"/>
  <c r="D8" i="340" a="1"/>
  <c r="D8" i="340" s="1"/>
  <c r="X8" i="340" s="1" a="1"/>
  <c r="X8" i="340" s="1"/>
  <c r="W7" i="340" a="1"/>
  <c r="W7" i="340" s="1"/>
  <c r="Y7" i="340" a="1"/>
  <c r="Y7" i="340" s="1"/>
  <c r="K32" i="340" a="1"/>
  <c r="K32" i="340" s="1"/>
  <c r="L32" i="340" s="1" a="1"/>
  <c r="L32" i="340" s="1"/>
  <c r="D14" i="340" a="1"/>
  <c r="D14" i="340" s="1"/>
  <c r="D18" i="340" a="1"/>
  <c r="D18" i="340" s="1"/>
  <c r="D9" i="340" a="1"/>
  <c r="D9" i="340" s="1"/>
  <c r="D21" i="340" a="1"/>
  <c r="D21" i="340" s="1"/>
  <c r="D13" i="340" a="1"/>
  <c r="D13" i="340" s="1"/>
  <c r="K13" i="340" s="1" a="1"/>
  <c r="K13" i="340" s="1"/>
  <c r="L13" i="340" s="1" a="1"/>
  <c r="L13" i="340" s="1"/>
  <c r="D10" i="340" a="1"/>
  <c r="D10" i="340" s="1"/>
  <c r="K10" i="340" s="1" a="1"/>
  <c r="K10" i="340" s="1"/>
  <c r="W11" i="340" a="1"/>
  <c r="W11" i="340" s="1"/>
  <c r="D34" i="340" a="1"/>
  <c r="D34" i="340" s="1"/>
  <c r="D30" i="340" a="1"/>
  <c r="D30" i="340" s="1"/>
  <c r="D31" i="340" a="1"/>
  <c r="D31" i="340" s="1"/>
  <c r="D36" i="340" a="1"/>
  <c r="D36" i="340" s="1"/>
  <c r="K36" i="340" s="1" a="1"/>
  <c r="K36" i="340" s="1"/>
  <c r="L36" i="340" s="1" a="1"/>
  <c r="L36" i="340" s="1"/>
  <c r="D28" i="340" a="1"/>
  <c r="D28" i="340" s="1"/>
  <c r="K19" i="340" a="1"/>
  <c r="K19" i="340" s="1"/>
  <c r="L19" i="340" s="1" a="1"/>
  <c r="L19" i="340" s="1"/>
  <c r="Y19" i="340" a="1"/>
  <c r="Y19" i="340" s="1"/>
  <c r="K11" i="340" a="1"/>
  <c r="K11" i="340" s="1"/>
  <c r="L11" i="340" s="1" a="1"/>
  <c r="L11" i="340" s="1"/>
  <c r="Y11" i="340" a="1"/>
  <c r="Y11" i="340" s="1"/>
  <c r="D27" i="340" a="1"/>
  <c r="D27" i="340" s="1"/>
  <c r="K16" i="340" a="1"/>
  <c r="K16" i="340" s="1"/>
  <c r="L16" i="340" s="1" a="1"/>
  <c r="L16" i="340" s="1"/>
  <c r="Y16" i="340" a="1"/>
  <c r="Y16" i="340" s="1"/>
  <c r="Y32" i="340" a="1"/>
  <c r="Y32" i="340" s="1"/>
  <c r="D22" i="340" a="1"/>
  <c r="D22" i="340" s="1"/>
  <c r="B2" i="340"/>
  <c r="D25" i="340" a="1"/>
  <c r="D25" i="340" s="1"/>
  <c r="W32" i="340" a="1"/>
  <c r="W32" i="340" s="1"/>
  <c r="D29" i="340" a="1"/>
  <c r="D29" i="340" s="1"/>
  <c r="K29" i="340" s="1" a="1"/>
  <c r="K29" i="340" s="1"/>
  <c r="L29" i="340" s="1" a="1"/>
  <c r="L29" i="340" s="1"/>
  <c r="W15" i="340" a="1"/>
  <c r="W15" i="340" s="1"/>
  <c r="D20" i="340" a="1"/>
  <c r="D20" i="340" s="1"/>
  <c r="K20" i="340" s="1" a="1"/>
  <c r="K20" i="340" s="1"/>
  <c r="L20" i="340" s="1" a="1"/>
  <c r="L20" i="340" s="1"/>
  <c r="W12" i="340" a="1"/>
  <c r="W12" i="340" s="1"/>
  <c r="D17" i="340" a="1"/>
  <c r="D17" i="340" s="1"/>
  <c r="D26" i="340" a="1"/>
  <c r="D26" i="340" s="1"/>
  <c r="D33" i="340" a="1"/>
  <c r="D33" i="340" s="1"/>
  <c r="W19" i="340" a="1"/>
  <c r="W19" i="340" s="1"/>
  <c r="W16" i="340" a="1"/>
  <c r="W16" i="340" s="1"/>
  <c r="D35" i="340" a="1"/>
  <c r="D35" i="340" s="1"/>
  <c r="D24" i="340" a="1"/>
  <c r="D24" i="340" s="1"/>
  <c r="K15" i="340" a="1"/>
  <c r="K15" i="340" s="1"/>
  <c r="L15" i="340" s="1" a="1"/>
  <c r="L15" i="340" s="1"/>
  <c r="Y15" i="340" a="1"/>
  <c r="Y15" i="340" s="1"/>
  <c r="D23" i="340" a="1"/>
  <c r="D23" i="340" s="1"/>
  <c r="K12" i="340" a="1"/>
  <c r="K12" i="340" s="1"/>
  <c r="L12" i="340" s="1" a="1"/>
  <c r="L12" i="340" s="1"/>
  <c r="Y12" i="340" a="1"/>
  <c r="Y12" i="340" s="1"/>
  <c r="K17" i="340" a="1"/>
  <c r="K17" i="340" s="1"/>
  <c r="L17" i="340" s="1" a="1"/>
  <c r="L17" i="340" s="1"/>
  <c r="X4" i="340"/>
  <c r="R20" i="340" s="1"/>
  <c r="K12" i="339" a="1"/>
  <c r="K12" i="339" s="1"/>
  <c r="L12" i="339" s="1" a="1"/>
  <c r="L12" i="339" s="1"/>
  <c r="W21" i="339" a="1"/>
  <c r="W21" i="339" s="1"/>
  <c r="K21" i="339" a="1"/>
  <c r="K21" i="339" s="1"/>
  <c r="L21" i="339" s="1" a="1"/>
  <c r="L21" i="339" s="1"/>
  <c r="Y21" i="339" a="1"/>
  <c r="Y21" i="339" s="1"/>
  <c r="X21" i="339" a="1"/>
  <c r="X21" i="339" s="1"/>
  <c r="D18" i="339" a="1"/>
  <c r="D18" i="339" s="1"/>
  <c r="D9" i="339" a="1"/>
  <c r="D9" i="339" s="1"/>
  <c r="K7" i="339" a="1"/>
  <c r="K7" i="339" s="1"/>
  <c r="X7" i="339" a="1"/>
  <c r="X7" i="339" s="1"/>
  <c r="Y7" i="339" a="1"/>
  <c r="Y7" i="339" s="1"/>
  <c r="W7" i="339" a="1"/>
  <c r="W7" i="339" s="1"/>
  <c r="Y14" i="339" a="1"/>
  <c r="Y14" i="339" s="1"/>
  <c r="X14" i="339" a="1"/>
  <c r="X14" i="339" s="1"/>
  <c r="K14" i="339" a="1"/>
  <c r="K14" i="339" s="1"/>
  <c r="L14" i="339" s="1" a="1"/>
  <c r="L14" i="339" s="1"/>
  <c r="W14" i="339" a="1"/>
  <c r="W14" i="339" s="1"/>
  <c r="H8" i="339" a="1"/>
  <c r="H8" i="339" s="1"/>
  <c r="AA8" i="339" s="1" a="1"/>
  <c r="AA8" i="339" s="1"/>
  <c r="D8" i="339" a="1"/>
  <c r="D8" i="339" s="1"/>
  <c r="D17" i="339" a="1"/>
  <c r="D17" i="339" s="1"/>
  <c r="D10" i="339" a="1"/>
  <c r="D10" i="339" s="1"/>
  <c r="D30" i="339" a="1"/>
  <c r="D30" i="339" s="1"/>
  <c r="D20" i="339" a="1"/>
  <c r="D20" i="339" s="1"/>
  <c r="D11" i="339" a="1"/>
  <c r="D11" i="339" s="1"/>
  <c r="D24" i="339" a="1"/>
  <c r="D24" i="339" s="1"/>
  <c r="D29" i="339" a="1"/>
  <c r="D29" i="339" s="1"/>
  <c r="D34" i="339" a="1"/>
  <c r="D34" i="339" s="1"/>
  <c r="Y12" i="339" a="1"/>
  <c r="Y12" i="339" s="1"/>
  <c r="X4" i="339"/>
  <c r="R20" i="339" s="1"/>
  <c r="D13" i="339" a="1"/>
  <c r="D13" i="339" s="1"/>
  <c r="D23" i="339" a="1"/>
  <c r="D23" i="339" s="1"/>
  <c r="D33" i="339" a="1"/>
  <c r="D33" i="339" s="1"/>
  <c r="D22" i="339" a="1"/>
  <c r="D22" i="339" s="1"/>
  <c r="D27" i="339" a="1"/>
  <c r="D27" i="339" s="1"/>
  <c r="D25" i="339" a="1"/>
  <c r="D25" i="339" s="1"/>
  <c r="D31" i="339" a="1"/>
  <c r="D31" i="339" s="1"/>
  <c r="D35" i="339" a="1"/>
  <c r="D35" i="339" s="1"/>
  <c r="X12" i="339" a="1"/>
  <c r="X12" i="339" s="1"/>
  <c r="D16" i="339" a="1"/>
  <c r="D16" i="339" s="1"/>
  <c r="D15" i="339" a="1"/>
  <c r="D15" i="339" s="1"/>
  <c r="D28" i="339" a="1"/>
  <c r="D28" i="339" s="1"/>
  <c r="D19" i="339" a="1"/>
  <c r="D19" i="339" s="1"/>
  <c r="B2" i="339"/>
  <c r="D26" i="339" a="1"/>
  <c r="D26" i="339" s="1"/>
  <c r="D32" i="339" a="1"/>
  <c r="D32" i="339" s="1"/>
  <c r="D36" i="339" a="1"/>
  <c r="D36" i="339" s="1"/>
  <c r="W12" i="339" a="1"/>
  <c r="W12" i="339" s="1"/>
  <c r="X4" i="329"/>
  <c r="R9" i="329" s="1"/>
  <c r="C26" i="321" a="1"/>
  <c r="C26" i="321" s="1"/>
  <c r="D26" i="321" s="1" a="1"/>
  <c r="D26" i="321" s="1"/>
  <c r="C31" i="321" a="1"/>
  <c r="C31" i="321" s="1"/>
  <c r="D31" i="321" s="1" a="1"/>
  <c r="D31" i="321" s="1"/>
  <c r="C27" i="321" a="1"/>
  <c r="C27" i="321" s="1"/>
  <c r="D27" i="321" s="1" a="1"/>
  <c r="D27" i="321" s="1"/>
  <c r="C34" i="321" a="1"/>
  <c r="C34" i="321" s="1"/>
  <c r="D34" i="321" s="1" a="1"/>
  <c r="D34" i="321" s="1"/>
  <c r="C18" i="321" a="1"/>
  <c r="C18" i="321" s="1"/>
  <c r="D18" i="321" s="1" a="1"/>
  <c r="D18" i="321" s="1"/>
  <c r="C22" i="321" a="1"/>
  <c r="C22" i="321" s="1"/>
  <c r="D22" i="321" s="1" a="1"/>
  <c r="D22" i="321" s="1"/>
  <c r="C35" i="321" a="1"/>
  <c r="C35" i="321" s="1"/>
  <c r="D35" i="321" s="1" a="1"/>
  <c r="D35" i="321" s="1"/>
  <c r="C21" i="321" a="1"/>
  <c r="C21" i="321" s="1"/>
  <c r="D21" i="321" s="1" a="1"/>
  <c r="D21" i="321" s="1"/>
  <c r="C19" i="320" a="1"/>
  <c r="C19" i="320" s="1"/>
  <c r="D19" i="320" s="1" a="1"/>
  <c r="D19" i="320" s="1"/>
  <c r="C15" i="320" a="1"/>
  <c r="C15" i="320" s="1"/>
  <c r="D15" i="320" s="1" a="1"/>
  <c r="D15" i="320" s="1"/>
  <c r="C32" i="320" a="1"/>
  <c r="C32" i="320" s="1"/>
  <c r="D32" i="320" s="1" a="1"/>
  <c r="D32" i="320" s="1"/>
  <c r="X7" i="331" a="1"/>
  <c r="X7" i="331" s="1"/>
  <c r="H8" i="331" a="1"/>
  <c r="H8" i="331" s="1"/>
  <c r="AA8" i="331" s="1" a="1"/>
  <c r="AA8" i="331" s="1"/>
  <c r="K7" i="335" a="1"/>
  <c r="K7" i="335" s="1"/>
  <c r="X7" i="335" a="1"/>
  <c r="X7" i="335" s="1"/>
  <c r="H8" i="335" a="1"/>
  <c r="H8" i="335" s="1"/>
  <c r="AA8" i="335" s="1" a="1"/>
  <c r="AA8" i="335" s="1"/>
  <c r="Y7" i="335" a="1"/>
  <c r="Y7" i="335" s="1"/>
  <c r="K20" i="335" a="1"/>
  <c r="K20" i="335" s="1"/>
  <c r="L20" i="335" s="1" a="1"/>
  <c r="L20" i="335" s="1"/>
  <c r="Y20" i="335" a="1"/>
  <c r="Y20" i="335" s="1"/>
  <c r="W20" i="335" a="1"/>
  <c r="W20" i="335" s="1"/>
  <c r="W17" i="335" a="1"/>
  <c r="W17" i="335" s="1"/>
  <c r="Y17" i="335" a="1"/>
  <c r="Y17" i="335" s="1"/>
  <c r="W13" i="335" a="1"/>
  <c r="W13" i="335" s="1"/>
  <c r="K13" i="335" a="1"/>
  <c r="K13" i="335" s="1"/>
  <c r="L13" i="335" s="1" a="1"/>
  <c r="L13" i="335" s="1"/>
  <c r="X13" i="335" a="1"/>
  <c r="X13" i="335" s="1"/>
  <c r="Y13" i="335" a="1"/>
  <c r="Y13" i="335" s="1"/>
  <c r="K17" i="335" a="1"/>
  <c r="K17" i="335" s="1"/>
  <c r="L17" i="335" s="1" a="1"/>
  <c r="L17" i="335" s="1"/>
  <c r="D16" i="335" a="1"/>
  <c r="D16" i="335" s="1"/>
  <c r="D22" i="335" a="1"/>
  <c r="D22" i="335" s="1"/>
  <c r="D18" i="335" a="1"/>
  <c r="D18" i="335" s="1"/>
  <c r="D14" i="335" a="1"/>
  <c r="D14" i="335" s="1"/>
  <c r="K14" i="335" s="1" a="1"/>
  <c r="K14" i="335" s="1"/>
  <c r="L14" i="335" s="1" a="1"/>
  <c r="L14" i="335" s="1"/>
  <c r="D19" i="335" a="1"/>
  <c r="D19" i="335" s="1"/>
  <c r="D21" i="335" a="1"/>
  <c r="D21" i="335" s="1"/>
  <c r="X20" i="335" a="1"/>
  <c r="X20" i="335" s="1"/>
  <c r="X17" i="335" a="1"/>
  <c r="X17" i="335" s="1"/>
  <c r="Y15" i="335" a="1"/>
  <c r="Y15" i="335" s="1"/>
  <c r="D26" i="335" a="1"/>
  <c r="D26" i="335" s="1"/>
  <c r="D23" i="335" a="1"/>
  <c r="D23" i="335" s="1"/>
  <c r="D31" i="335" a="1"/>
  <c r="D31" i="335" s="1"/>
  <c r="D35" i="335" a="1"/>
  <c r="D35" i="335" s="1"/>
  <c r="X4" i="335"/>
  <c r="R19" i="335" s="1"/>
  <c r="X11" i="335" a="1"/>
  <c r="X11" i="335" s="1"/>
  <c r="K11" i="335" a="1"/>
  <c r="K11" i="335" s="1"/>
  <c r="L11" i="335" s="1" a="1"/>
  <c r="L11" i="335" s="1"/>
  <c r="Y11" i="335" a="1"/>
  <c r="Y11" i="335" s="1"/>
  <c r="W11" i="335" a="1"/>
  <c r="W11" i="335" s="1"/>
  <c r="X9" i="335" a="1"/>
  <c r="X9" i="335" s="1"/>
  <c r="K9" i="335" a="1"/>
  <c r="K9" i="335" s="1"/>
  <c r="Y9" i="335" a="1"/>
  <c r="Y9" i="335" s="1"/>
  <c r="W9" i="335" a="1"/>
  <c r="W9" i="335" s="1"/>
  <c r="X15" i="335" a="1"/>
  <c r="X15" i="335" s="1"/>
  <c r="D24" i="335" a="1"/>
  <c r="D24" i="335" s="1"/>
  <c r="D25" i="335" a="1"/>
  <c r="D25" i="335" s="1"/>
  <c r="D32" i="335" a="1"/>
  <c r="D32" i="335" s="1"/>
  <c r="D36" i="335" a="1"/>
  <c r="D36" i="335" s="1"/>
  <c r="K15" i="335" a="1"/>
  <c r="K15" i="335" s="1"/>
  <c r="L15" i="335" s="1" a="1"/>
  <c r="L15" i="335" s="1"/>
  <c r="D28" i="335" a="1"/>
  <c r="D28" i="335" s="1"/>
  <c r="D27" i="335" a="1"/>
  <c r="D27" i="335" s="1"/>
  <c r="D33" i="335" a="1"/>
  <c r="D33" i="335" s="1"/>
  <c r="X12" i="335" a="1"/>
  <c r="X12" i="335" s="1"/>
  <c r="K12" i="335" a="1"/>
  <c r="K12" i="335" s="1"/>
  <c r="L12" i="335" s="1" a="1"/>
  <c r="L12" i="335" s="1"/>
  <c r="Y12" i="335" a="1"/>
  <c r="Y12" i="335" s="1"/>
  <c r="W12" i="335" a="1"/>
  <c r="W12" i="335" s="1"/>
  <c r="X10" i="335" a="1"/>
  <c r="X10" i="335" s="1"/>
  <c r="K10" i="335" a="1"/>
  <c r="K10" i="335" s="1"/>
  <c r="Y10" i="335" a="1"/>
  <c r="Y10" i="335" s="1"/>
  <c r="W10" i="335" a="1"/>
  <c r="W10" i="335" s="1"/>
  <c r="X8" i="335" a="1"/>
  <c r="X8" i="335" s="1"/>
  <c r="K8" i="335" a="1"/>
  <c r="K8" i="335" s="1"/>
  <c r="Y8" i="335" a="1"/>
  <c r="Y8" i="335" s="1"/>
  <c r="W8" i="335" a="1"/>
  <c r="W8" i="335" s="1"/>
  <c r="B2" i="335"/>
  <c r="D30" i="335" a="1"/>
  <c r="D30" i="335" s="1"/>
  <c r="D29" i="335" a="1"/>
  <c r="D29" i="335" s="1"/>
  <c r="D34" i="335" a="1"/>
  <c r="D34" i="335" s="1"/>
  <c r="W7" i="331" a="1"/>
  <c r="W7" i="331" s="1"/>
  <c r="K10" i="331" a="1"/>
  <c r="K10" i="331" s="1"/>
  <c r="X7" i="317" a="1"/>
  <c r="X7" i="317" s="1"/>
  <c r="K9" i="331" a="1"/>
  <c r="K9" i="331" s="1"/>
  <c r="K7" i="331" a="1"/>
  <c r="K7" i="331" s="1"/>
  <c r="X15" i="331" a="1"/>
  <c r="X15" i="331" s="1"/>
  <c r="Y15" i="331" a="1"/>
  <c r="Y15" i="331" s="1"/>
  <c r="X13" i="330" a="1"/>
  <c r="X13" i="330" s="1"/>
  <c r="W13" i="330" a="1"/>
  <c r="W13" i="330" s="1"/>
  <c r="Y22" i="331" a="1"/>
  <c r="Y22" i="331" s="1"/>
  <c r="X22" i="331" a="1"/>
  <c r="X22" i="331" s="1"/>
  <c r="W22" i="331" a="1"/>
  <c r="W22" i="331" s="1"/>
  <c r="K22" i="331" a="1"/>
  <c r="K22" i="331" s="1"/>
  <c r="L22" i="331" s="1" a="1"/>
  <c r="L22" i="331" s="1"/>
  <c r="D18" i="331" a="1"/>
  <c r="D18" i="331" s="1"/>
  <c r="K18" i="331" s="1" a="1"/>
  <c r="K18" i="331" s="1"/>
  <c r="L18" i="331" s="1" a="1"/>
  <c r="L18" i="331" s="1"/>
  <c r="D23" i="331" a="1"/>
  <c r="D23" i="331" s="1"/>
  <c r="D30" i="331" a="1"/>
  <c r="D30" i="331" s="1"/>
  <c r="X12" i="331" a="1"/>
  <c r="X12" i="331" s="1"/>
  <c r="Y12" i="331" a="1"/>
  <c r="Y12" i="331" s="1"/>
  <c r="W12" i="331" a="1"/>
  <c r="W12" i="331" s="1"/>
  <c r="X8" i="331" a="1"/>
  <c r="X8" i="331" s="1"/>
  <c r="Y8" i="331" a="1"/>
  <c r="Y8" i="331" s="1"/>
  <c r="W8" i="331" a="1"/>
  <c r="W8" i="331" s="1"/>
  <c r="D20" i="331" a="1"/>
  <c r="D20" i="331" s="1"/>
  <c r="K16" i="331" a="1"/>
  <c r="K16" i="331" s="1"/>
  <c r="L16" i="331" s="1" a="1"/>
  <c r="L16" i="331" s="1"/>
  <c r="Y16" i="331" a="1"/>
  <c r="Y16" i="331" s="1"/>
  <c r="B2" i="331"/>
  <c r="D25" i="331" a="1"/>
  <c r="D25" i="331" s="1"/>
  <c r="D31" i="331" a="1"/>
  <c r="D31" i="331" s="1"/>
  <c r="D35" i="331" a="1"/>
  <c r="D35" i="331" s="1"/>
  <c r="D17" i="331" a="1"/>
  <c r="D17" i="331" s="1"/>
  <c r="K17" i="331" s="1" a="1"/>
  <c r="K17" i="331" s="1"/>
  <c r="L17" i="331" s="1" a="1"/>
  <c r="L17" i="331" s="1"/>
  <c r="W16" i="331" a="1"/>
  <c r="W16" i="331" s="1"/>
  <c r="D34" i="331" a="1"/>
  <c r="D34" i="331" s="1"/>
  <c r="X14" i="331" a="1"/>
  <c r="X14" i="331" s="1"/>
  <c r="W14" i="331" a="1"/>
  <c r="W14" i="331" s="1"/>
  <c r="X10" i="331" a="1"/>
  <c r="X10" i="331" s="1"/>
  <c r="Y10" i="331" a="1"/>
  <c r="Y10" i="331" s="1"/>
  <c r="W10" i="331" a="1"/>
  <c r="W10" i="331" s="1"/>
  <c r="D19" i="331" a="1"/>
  <c r="D19" i="331" s="1"/>
  <c r="D21" i="331" a="1"/>
  <c r="D21" i="331" s="1"/>
  <c r="K21" i="331" s="1" a="1"/>
  <c r="K21" i="331" s="1"/>
  <c r="L21" i="331" s="1" a="1"/>
  <c r="L21" i="331" s="1"/>
  <c r="K12" i="331" a="1"/>
  <c r="K12" i="331" s="1"/>
  <c r="L12" i="331" s="1" a="1"/>
  <c r="L12" i="331" s="1"/>
  <c r="K8" i="331" a="1"/>
  <c r="K8" i="331" s="1"/>
  <c r="D26" i="331" a="1"/>
  <c r="D26" i="331" s="1"/>
  <c r="Y14" i="331" a="1"/>
  <c r="Y14" i="331" s="1"/>
  <c r="D27" i="331" a="1"/>
  <c r="D27" i="331" s="1"/>
  <c r="D32" i="331" a="1"/>
  <c r="D32" i="331" s="1"/>
  <c r="D36" i="331" a="1"/>
  <c r="D36" i="331" s="1"/>
  <c r="X13" i="331" a="1"/>
  <c r="X13" i="331" s="1"/>
  <c r="Y13" i="331" a="1"/>
  <c r="Y13" i="331" s="1"/>
  <c r="W13" i="331" a="1"/>
  <c r="W13" i="331" s="1"/>
  <c r="X11" i="331" a="1"/>
  <c r="X11" i="331" s="1"/>
  <c r="Y11" i="331" a="1"/>
  <c r="Y11" i="331" s="1"/>
  <c r="W11" i="331" a="1"/>
  <c r="W11" i="331" s="1"/>
  <c r="X9" i="331" a="1"/>
  <c r="X9" i="331" s="1"/>
  <c r="Y9" i="331" a="1"/>
  <c r="Y9" i="331" s="1"/>
  <c r="W9" i="331" a="1"/>
  <c r="W9" i="331" s="1"/>
  <c r="K15" i="331" a="1"/>
  <c r="K15" i="331" s="1"/>
  <c r="L15" i="331" s="1" a="1"/>
  <c r="L15" i="331" s="1"/>
  <c r="X4" i="331"/>
  <c r="R16" i="331" s="1"/>
  <c r="D24" i="331" a="1"/>
  <c r="D24" i="331" s="1"/>
  <c r="D28" i="331" a="1"/>
  <c r="D28" i="331" s="1"/>
  <c r="D29" i="331" a="1"/>
  <c r="D29" i="331" s="1"/>
  <c r="D33" i="331" a="1"/>
  <c r="D33" i="331" s="1"/>
  <c r="W7" i="330" a="1"/>
  <c r="W7" i="330" s="1"/>
  <c r="X11" i="330" a="1"/>
  <c r="X11" i="330" s="1"/>
  <c r="W11" i="330" a="1"/>
  <c r="W11" i="330" s="1"/>
  <c r="Y11" i="330" a="1"/>
  <c r="Y11" i="330" s="1"/>
  <c r="X12" i="330" a="1"/>
  <c r="X12" i="330" s="1"/>
  <c r="W12" i="330" a="1"/>
  <c r="W12" i="330" s="1"/>
  <c r="X8" i="330" a="1"/>
  <c r="X8" i="330" s="1"/>
  <c r="W8" i="330" a="1"/>
  <c r="W8" i="330" s="1"/>
  <c r="X21" i="330" a="1"/>
  <c r="X21" i="330" s="1"/>
  <c r="Y21" i="330" a="1"/>
  <c r="Y21" i="330" s="1"/>
  <c r="X20" i="330" a="1"/>
  <c r="X20" i="330" s="1"/>
  <c r="Y20" i="330" a="1"/>
  <c r="Y20" i="330" s="1"/>
  <c r="W27" i="330" a="1"/>
  <c r="W27" i="330" s="1"/>
  <c r="Y27" i="330" a="1"/>
  <c r="Y27" i="330" s="1"/>
  <c r="X23" i="330" a="1"/>
  <c r="X23" i="330" s="1"/>
  <c r="W23" i="330" a="1"/>
  <c r="W23" i="330" s="1"/>
  <c r="W9" i="330" a="1"/>
  <c r="W9" i="330" s="1"/>
  <c r="Y7" i="330" a="1"/>
  <c r="Y7" i="330" s="1"/>
  <c r="W26" i="330" a="1"/>
  <c r="W26" i="330" s="1"/>
  <c r="Y12" i="330" a="1"/>
  <c r="Y12" i="330" s="1"/>
  <c r="W22" i="330" a="1"/>
  <c r="W22" i="330" s="1"/>
  <c r="Y13" i="330" a="1"/>
  <c r="Y13" i="330" s="1"/>
  <c r="D29" i="330" a="1"/>
  <c r="D29" i="330" s="1"/>
  <c r="D35" i="330" a="1"/>
  <c r="D35" i="330" s="1"/>
  <c r="X18" i="330" a="1"/>
  <c r="X18" i="330" s="1"/>
  <c r="Y18" i="330" a="1"/>
  <c r="Y18" i="330" s="1"/>
  <c r="W18" i="330" a="1"/>
  <c r="W18" i="330" s="1"/>
  <c r="D19" i="330" a="1"/>
  <c r="D19" i="330" s="1"/>
  <c r="K19" i="330" s="1" a="1"/>
  <c r="K19" i="330" s="1"/>
  <c r="L19" i="330" s="1" a="1"/>
  <c r="L19" i="330" s="1"/>
  <c r="D33" i="330" a="1"/>
  <c r="D33" i="330" s="1"/>
  <c r="D30" i="330" a="1"/>
  <c r="D30" i="330" s="1"/>
  <c r="D34" i="330" a="1"/>
  <c r="D34" i="330" s="1"/>
  <c r="D32" i="330" a="1"/>
  <c r="D32" i="330" s="1"/>
  <c r="K26" i="330" a="1"/>
  <c r="K26" i="330" s="1"/>
  <c r="L26" i="330" s="1" a="1"/>
  <c r="L26" i="330" s="1"/>
  <c r="K22" i="330" a="1"/>
  <c r="K22" i="330" s="1"/>
  <c r="L22" i="330" s="1" a="1"/>
  <c r="L22" i="330" s="1"/>
  <c r="K20" i="330" a="1"/>
  <c r="K20" i="330" s="1"/>
  <c r="L20" i="330" s="1" a="1"/>
  <c r="L20" i="330" s="1"/>
  <c r="D36" i="330" a="1"/>
  <c r="D36" i="330" s="1"/>
  <c r="K13" i="330" a="1"/>
  <c r="K13" i="330" s="1"/>
  <c r="L13" i="330" s="1" a="1"/>
  <c r="L13" i="330" s="1"/>
  <c r="W10" i="330" a="1"/>
  <c r="W10" i="330" s="1"/>
  <c r="K9" i="330" a="1"/>
  <c r="K9" i="330" s="1"/>
  <c r="B2" i="330"/>
  <c r="X27" i="330" a="1"/>
  <c r="X27" i="330" s="1"/>
  <c r="W16" i="330" a="1"/>
  <c r="W16" i="330" s="1"/>
  <c r="Y23" i="330" a="1"/>
  <c r="Y23" i="330" s="1"/>
  <c r="K17" i="330" a="1"/>
  <c r="K17" i="330" s="1"/>
  <c r="L17" i="330" s="1" a="1"/>
  <c r="L17" i="330" s="1"/>
  <c r="Y17" i="330" a="1"/>
  <c r="Y17" i="330" s="1"/>
  <c r="W14" i="330" a="1"/>
  <c r="W14" i="330" s="1"/>
  <c r="Y22" i="330" a="1"/>
  <c r="Y22" i="330" s="1"/>
  <c r="Y26" i="330" a="1"/>
  <c r="Y26" i="330" s="1"/>
  <c r="K12" i="330" a="1"/>
  <c r="K12" i="330" s="1"/>
  <c r="L12" i="330" s="1" a="1"/>
  <c r="L12" i="330" s="1"/>
  <c r="K8" i="330" a="1"/>
  <c r="K8" i="330" s="1"/>
  <c r="X14" i="330" a="1"/>
  <c r="X14" i="330" s="1"/>
  <c r="D31" i="330" a="1"/>
  <c r="D31" i="330" s="1"/>
  <c r="D25" i="330" a="1"/>
  <c r="D25" i="330" s="1"/>
  <c r="K16" i="330" a="1"/>
  <c r="K16" i="330" s="1"/>
  <c r="L16" i="330" s="1" a="1"/>
  <c r="L16" i="330" s="1"/>
  <c r="Y16" i="330" a="1"/>
  <c r="Y16" i="330" s="1"/>
  <c r="W21" i="330" a="1"/>
  <c r="W21" i="330" s="1"/>
  <c r="K14" i="330" a="1"/>
  <c r="K14" i="330" s="1"/>
  <c r="L14" i="330" s="1" a="1"/>
  <c r="L14" i="330" s="1"/>
  <c r="K11" i="330" a="1"/>
  <c r="K11" i="330" s="1"/>
  <c r="L11" i="330" s="1" a="1"/>
  <c r="L11" i="330" s="1"/>
  <c r="K7" i="330" a="1"/>
  <c r="K7" i="330" s="1"/>
  <c r="X4" i="330"/>
  <c r="R13" i="330" s="1"/>
  <c r="Y9" i="330" a="1"/>
  <c r="Y9" i="330" s="1"/>
  <c r="Y10" i="330" a="1"/>
  <c r="Y10" i="330" s="1"/>
  <c r="D28" i="330" a="1"/>
  <c r="D28" i="330" s="1"/>
  <c r="W17" i="330" a="1"/>
  <c r="W17" i="330" s="1"/>
  <c r="K27" i="330" a="1"/>
  <c r="K27" i="330" s="1"/>
  <c r="L27" i="330" s="1" a="1"/>
  <c r="L27" i="330" s="1"/>
  <c r="D24" i="330" a="1"/>
  <c r="D24" i="330" s="1"/>
  <c r="K24" i="330" s="1" a="1"/>
  <c r="K24" i="330" s="1"/>
  <c r="L24" i="330" s="1" a="1"/>
  <c r="L24" i="330" s="1"/>
  <c r="K23" i="330" a="1"/>
  <c r="K23" i="330" s="1"/>
  <c r="L23" i="330" s="1" a="1"/>
  <c r="L23" i="330" s="1"/>
  <c r="W20" i="330" a="1"/>
  <c r="W20" i="330" s="1"/>
  <c r="K21" i="330" a="1"/>
  <c r="K21" i="330" s="1"/>
  <c r="L21" i="330" s="1" a="1"/>
  <c r="L21" i="330" s="1"/>
  <c r="K18" i="330" a="1"/>
  <c r="K18" i="330" s="1"/>
  <c r="L18" i="330" s="1" a="1"/>
  <c r="L18" i="330" s="1"/>
  <c r="K10" i="330" a="1"/>
  <c r="K10" i="330" s="1"/>
  <c r="D15" i="330" a="1"/>
  <c r="D15" i="330" s="1"/>
  <c r="Y8" i="330" a="1"/>
  <c r="Y8" i="330" s="1"/>
  <c r="H8" i="330" a="1"/>
  <c r="H8" i="330" s="1"/>
  <c r="X7" i="329" a="1"/>
  <c r="X7" i="329" s="1"/>
  <c r="K7" i="329" a="1"/>
  <c r="K7" i="329" s="1"/>
  <c r="W7" i="329" a="1"/>
  <c r="W7" i="329" s="1"/>
  <c r="H8" i="329" a="1"/>
  <c r="H8" i="329" s="1"/>
  <c r="AA8" i="329" s="1" a="1"/>
  <c r="AA8" i="329" s="1"/>
  <c r="D17" i="329" a="1"/>
  <c r="D17" i="329" s="1"/>
  <c r="D14" i="329" a="1"/>
  <c r="D14" i="329" s="1"/>
  <c r="D27" i="329" a="1"/>
  <c r="D27" i="329" s="1"/>
  <c r="D16" i="329" a="1"/>
  <c r="D16" i="329" s="1"/>
  <c r="D20" i="329" a="1"/>
  <c r="D20" i="329" s="1"/>
  <c r="D36" i="329" a="1"/>
  <c r="D36" i="329" s="1"/>
  <c r="D12" i="329" a="1"/>
  <c r="D12" i="329" s="1"/>
  <c r="D26" i="329" a="1"/>
  <c r="D26" i="329" s="1"/>
  <c r="D19" i="329" a="1"/>
  <c r="D19" i="329" s="1"/>
  <c r="D25" i="329" a="1"/>
  <c r="D25" i="329" s="1"/>
  <c r="D15" i="329" a="1"/>
  <c r="D15" i="329" s="1"/>
  <c r="D11" i="329" a="1"/>
  <c r="D11" i="329" s="1"/>
  <c r="D33" i="329" a="1"/>
  <c r="D33" i="329" s="1"/>
  <c r="W8" i="329" a="1"/>
  <c r="W8" i="329" s="1"/>
  <c r="Y8" i="329" a="1"/>
  <c r="Y8" i="329" s="1"/>
  <c r="D10" i="329" a="1"/>
  <c r="D10" i="329" s="1"/>
  <c r="D22" i="329" a="1"/>
  <c r="D22" i="329" s="1"/>
  <c r="D18" i="329" a="1"/>
  <c r="D18" i="329" s="1"/>
  <c r="D30" i="329" a="1"/>
  <c r="D30" i="329" s="1"/>
  <c r="D34" i="329" a="1"/>
  <c r="D34" i="329" s="1"/>
  <c r="D32" i="329" a="1"/>
  <c r="D32" i="329" s="1"/>
  <c r="D28" i="329" a="1"/>
  <c r="D28" i="329" s="1"/>
  <c r="D21" i="329" a="1"/>
  <c r="D21" i="329" s="1"/>
  <c r="D13" i="329" a="1"/>
  <c r="D13" i="329" s="1"/>
  <c r="D9" i="329" a="1"/>
  <c r="D9" i="329" s="1"/>
  <c r="K8" i="329" a="1"/>
  <c r="K8" i="329" s="1"/>
  <c r="D24" i="329" a="1"/>
  <c r="D24" i="329" s="1"/>
  <c r="D31" i="329" a="1"/>
  <c r="D31" i="329" s="1"/>
  <c r="D35" i="329" a="1"/>
  <c r="D35" i="329" s="1"/>
  <c r="Y29" i="329" a="1"/>
  <c r="Y29" i="329" s="1"/>
  <c r="X29" i="329" a="1"/>
  <c r="X29" i="329" s="1"/>
  <c r="W29" i="329" a="1"/>
  <c r="W29" i="329" s="1"/>
  <c r="Y23" i="329" a="1"/>
  <c r="Y23" i="329" s="1"/>
  <c r="X23" i="329" a="1"/>
  <c r="X23" i="329" s="1"/>
  <c r="W23" i="329" a="1"/>
  <c r="W23" i="329" s="1"/>
  <c r="D28" i="328" a="1"/>
  <c r="D28" i="328" s="1"/>
  <c r="D34" i="328" a="1"/>
  <c r="D34" i="328" s="1"/>
  <c r="K34" i="328" s="1" a="1"/>
  <c r="K34" i="328" s="1"/>
  <c r="L34" i="328" s="1" a="1"/>
  <c r="L34" i="328" s="1"/>
  <c r="D32" i="328" a="1"/>
  <c r="D32" i="328" s="1"/>
  <c r="Y35" i="328" a="1"/>
  <c r="Y35" i="328" s="1"/>
  <c r="X35" i="328" a="1"/>
  <c r="X35" i="328" s="1"/>
  <c r="W35" i="328" a="1"/>
  <c r="W35" i="328" s="1"/>
  <c r="K35" i="328" a="1"/>
  <c r="K35" i="328" s="1"/>
  <c r="L35" i="328" s="1" a="1"/>
  <c r="L35" i="328" s="1"/>
  <c r="D30" i="328" a="1"/>
  <c r="D30" i="328" s="1"/>
  <c r="D14" i="328" a="1"/>
  <c r="D14" i="328" s="1"/>
  <c r="D25" i="328" a="1"/>
  <c r="D25" i="328" s="1"/>
  <c r="H8" i="328" a="1"/>
  <c r="H8" i="328" s="1"/>
  <c r="AA8" i="328" s="1" a="1"/>
  <c r="AA8" i="328" s="1"/>
  <c r="D8" i="328" a="1"/>
  <c r="D8" i="328" s="1"/>
  <c r="W33" i="328" a="1"/>
  <c r="W33" i="328" s="1"/>
  <c r="W29" i="328" a="1"/>
  <c r="W29" i="328" s="1"/>
  <c r="D16" i="328" a="1"/>
  <c r="D16" i="328" s="1"/>
  <c r="X7" i="328" a="1"/>
  <c r="X7" i="328" s="1"/>
  <c r="D27" i="328" a="1"/>
  <c r="D27" i="328" s="1"/>
  <c r="D13" i="328" a="1"/>
  <c r="D13" i="328" s="1"/>
  <c r="D21" i="328" a="1"/>
  <c r="D21" i="328" s="1"/>
  <c r="X26" i="328" a="1"/>
  <c r="X26" i="328" s="1"/>
  <c r="Y26" i="328" a="1"/>
  <c r="Y26" i="328" s="1"/>
  <c r="W26" i="328" a="1"/>
  <c r="W26" i="328" s="1"/>
  <c r="X24" i="328" a="1"/>
  <c r="X24" i="328" s="1"/>
  <c r="Y24" i="328" a="1"/>
  <c r="Y24" i="328" s="1"/>
  <c r="W24" i="328" a="1"/>
  <c r="W24" i="328" s="1"/>
  <c r="D31" i="328" a="1"/>
  <c r="D31" i="328" s="1"/>
  <c r="D11" i="328" a="1"/>
  <c r="D11" i="328" s="1"/>
  <c r="K24" i="328" a="1"/>
  <c r="K24" i="328" s="1"/>
  <c r="L24" i="328" s="1" a="1"/>
  <c r="L24" i="328" s="1"/>
  <c r="X33" i="328" a="1"/>
  <c r="X33" i="328" s="1"/>
  <c r="X29" i="328" a="1"/>
  <c r="X29" i="328" s="1"/>
  <c r="D10" i="328" a="1"/>
  <c r="D10" i="328" s="1"/>
  <c r="D18" i="328" a="1"/>
  <c r="D18" i="328" s="1"/>
  <c r="K7" i="328" a="1"/>
  <c r="K7" i="328" s="1"/>
  <c r="B2" i="328"/>
  <c r="D15" i="328" a="1"/>
  <c r="D15" i="328" s="1"/>
  <c r="D36" i="328" a="1"/>
  <c r="D36" i="328" s="1"/>
  <c r="D19" i="328" a="1"/>
  <c r="D19" i="328" s="1"/>
  <c r="W7" i="317" a="1"/>
  <c r="W7" i="317" s="1"/>
  <c r="D9" i="328" a="1"/>
  <c r="D9" i="328" s="1"/>
  <c r="K33" i="328" a="1"/>
  <c r="K33" i="328" s="1"/>
  <c r="L33" i="328" s="1" a="1"/>
  <c r="L33" i="328" s="1"/>
  <c r="K29" i="328" a="1"/>
  <c r="K29" i="328" s="1"/>
  <c r="L29" i="328" s="1" a="1"/>
  <c r="L29" i="328" s="1"/>
  <c r="D12" i="328" a="1"/>
  <c r="D12" i="328" s="1"/>
  <c r="D20" i="328" a="1"/>
  <c r="D20" i="328" s="1"/>
  <c r="D23" i="328" a="1"/>
  <c r="D23" i="328" s="1"/>
  <c r="D17" i="328" a="1"/>
  <c r="D17" i="328" s="1"/>
  <c r="X4" i="328"/>
  <c r="W7" i="328" a="1"/>
  <c r="W7" i="328" s="1"/>
  <c r="X22" i="328" a="1"/>
  <c r="X22" i="328" s="1"/>
  <c r="Y22" i="328" a="1"/>
  <c r="Y22" i="328" s="1"/>
  <c r="W22" i="328" a="1"/>
  <c r="W22" i="328" s="1"/>
  <c r="K7" i="327" a="1"/>
  <c r="K7" i="327" s="1"/>
  <c r="Y35" i="327" a="1"/>
  <c r="Y35" i="327" s="1"/>
  <c r="D18" i="327" a="1"/>
  <c r="D18" i="327" s="1"/>
  <c r="K18" i="327" s="1" a="1"/>
  <c r="K18" i="327" s="1"/>
  <c r="L18" i="327" s="1" a="1"/>
  <c r="L18" i="327" s="1"/>
  <c r="D16" i="327" a="1"/>
  <c r="D16" i="327" s="1"/>
  <c r="K28" i="327" a="1"/>
  <c r="K28" i="327" s="1"/>
  <c r="L28" i="327" s="1" a="1"/>
  <c r="L28" i="327" s="1"/>
  <c r="D11" i="327" a="1"/>
  <c r="D11" i="327" s="1"/>
  <c r="D24" i="327" a="1"/>
  <c r="D24" i="327" s="1"/>
  <c r="W28" i="327" a="1"/>
  <c r="W28" i="327" s="1"/>
  <c r="D21" i="327" a="1"/>
  <c r="D21" i="327" s="1"/>
  <c r="K21" i="327" s="1" a="1"/>
  <c r="K21" i="327" s="1"/>
  <c r="L21" i="327" s="1" a="1"/>
  <c r="L21" i="327" s="1"/>
  <c r="D20" i="327" a="1"/>
  <c r="D20" i="327" s="1"/>
  <c r="K20" i="327" s="1" a="1"/>
  <c r="K20" i="327" s="1"/>
  <c r="L20" i="327" s="1" a="1"/>
  <c r="L20" i="327" s="1"/>
  <c r="X8" i="320" a="1"/>
  <c r="X8" i="320" s="1"/>
  <c r="W31" i="327" a="1"/>
  <c r="W31" i="327" s="1"/>
  <c r="W33" i="327" a="1"/>
  <c r="W33" i="327" s="1"/>
  <c r="Y28" i="327" a="1"/>
  <c r="Y28" i="327" s="1"/>
  <c r="D17" i="327" a="1"/>
  <c r="D17" i="327" s="1"/>
  <c r="D14" i="327" a="1"/>
  <c r="D14" i="327" s="1"/>
  <c r="K14" i="327" s="1" a="1"/>
  <c r="K14" i="327" s="1"/>
  <c r="L14" i="327" s="1" a="1"/>
  <c r="L14" i="327" s="1"/>
  <c r="Y25" i="327" a="1"/>
  <c r="Y25" i="327" s="1"/>
  <c r="X25" i="327" a="1"/>
  <c r="X25" i="327" s="1"/>
  <c r="W25" i="327" a="1"/>
  <c r="W25" i="327" s="1"/>
  <c r="Y33" i="327" a="1"/>
  <c r="Y33" i="327" s="1"/>
  <c r="X4" i="327"/>
  <c r="R30" i="327" s="1"/>
  <c r="K35" i="327" a="1"/>
  <c r="K35" i="327" s="1"/>
  <c r="L35" i="327" s="1" a="1"/>
  <c r="L35" i="327" s="1"/>
  <c r="W34" i="327" a="1"/>
  <c r="W34" i="327" s="1"/>
  <c r="W36" i="327" a="1"/>
  <c r="W36" i="327" s="1"/>
  <c r="K34" i="327" a="1"/>
  <c r="K34" i="327" s="1"/>
  <c r="L34" i="327" s="1" a="1"/>
  <c r="L34" i="327" s="1"/>
  <c r="Y34" i="327" a="1"/>
  <c r="Y34" i="327" s="1"/>
  <c r="D22" i="327" a="1"/>
  <c r="D22" i="327" s="1"/>
  <c r="D19" i="327" a="1"/>
  <c r="D19" i="327" s="1"/>
  <c r="D15" i="327" a="1"/>
  <c r="D15" i="327" s="1"/>
  <c r="D10" i="327" a="1"/>
  <c r="D10" i="327" s="1"/>
  <c r="Y7" i="327" a="1"/>
  <c r="Y7" i="327" s="1"/>
  <c r="W7" i="327" a="1"/>
  <c r="W7" i="327" s="1"/>
  <c r="D27" i="327" a="1"/>
  <c r="D27" i="327" s="1"/>
  <c r="D26" i="327" a="1"/>
  <c r="D26" i="327" s="1"/>
  <c r="K31" i="327" a="1"/>
  <c r="K31" i="327" s="1"/>
  <c r="L31" i="327" s="1" a="1"/>
  <c r="L31" i="327" s="1"/>
  <c r="Y31" i="327" a="1"/>
  <c r="Y31" i="327" s="1"/>
  <c r="K36" i="327" a="1"/>
  <c r="K36" i="327" s="1"/>
  <c r="L36" i="327" s="1" a="1"/>
  <c r="L36" i="327" s="1"/>
  <c r="Y36" i="327" a="1"/>
  <c r="Y36" i="327" s="1"/>
  <c r="D9" i="327" a="1"/>
  <c r="D9" i="327" s="1"/>
  <c r="W35" i="327" a="1"/>
  <c r="W35" i="327" s="1"/>
  <c r="D32" i="327" a="1"/>
  <c r="D32" i="327" s="1"/>
  <c r="K33" i="327" a="1"/>
  <c r="K33" i="327" s="1"/>
  <c r="L33" i="327" s="1" a="1"/>
  <c r="L33" i="327" s="1"/>
  <c r="D29" i="327" a="1"/>
  <c r="D29" i="327" s="1"/>
  <c r="D30" i="327" a="1"/>
  <c r="D30" i="327" s="1"/>
  <c r="D12" i="327" a="1"/>
  <c r="D12" i="327" s="1"/>
  <c r="H8" i="327" a="1"/>
  <c r="H8" i="327" s="1"/>
  <c r="AA8" i="327" s="1" a="1"/>
  <c r="AA8" i="327" s="1"/>
  <c r="D8" i="327" a="1"/>
  <c r="D8" i="327" s="1"/>
  <c r="D23" i="327" a="1"/>
  <c r="D23" i="327" s="1"/>
  <c r="D13" i="327" a="1"/>
  <c r="D13" i="327" s="1"/>
  <c r="O25" i="311"/>
  <c r="J25" i="311"/>
  <c r="J18" i="311"/>
  <c r="O18" i="311"/>
  <c r="J22" i="311"/>
  <c r="O22" i="311"/>
  <c r="O26" i="311"/>
  <c r="J26" i="311"/>
  <c r="J30" i="311"/>
  <c r="O30" i="311"/>
  <c r="O34" i="311"/>
  <c r="J34" i="311"/>
  <c r="J19" i="311"/>
  <c r="O19" i="311"/>
  <c r="J23" i="311"/>
  <c r="O23" i="311"/>
  <c r="J27" i="311"/>
  <c r="O27" i="311"/>
  <c r="J31" i="311"/>
  <c r="O31" i="311"/>
  <c r="J35" i="311"/>
  <c r="O35" i="311"/>
  <c r="O21" i="311"/>
  <c r="J21" i="311"/>
  <c r="O29" i="311"/>
  <c r="J29" i="311"/>
  <c r="O33" i="311"/>
  <c r="J33" i="311"/>
  <c r="J20" i="311"/>
  <c r="O20" i="311"/>
  <c r="J24" i="311"/>
  <c r="O24" i="311"/>
  <c r="J28" i="311"/>
  <c r="O28" i="311"/>
  <c r="J32" i="311"/>
  <c r="O32" i="311"/>
  <c r="J36" i="311"/>
  <c r="O36" i="311"/>
  <c r="C27" i="317" a="1"/>
  <c r="C27" i="317" s="1"/>
  <c r="D27" i="317" s="1" a="1"/>
  <c r="D27" i="317" s="1"/>
  <c r="C24" i="317" a="1"/>
  <c r="C24" i="317" s="1"/>
  <c r="D24" i="317" s="1" a="1"/>
  <c r="D24" i="317" s="1"/>
  <c r="C31" i="317" a="1"/>
  <c r="C31" i="317" s="1"/>
  <c r="D31" i="317" s="1" a="1"/>
  <c r="D31" i="317" s="1"/>
  <c r="C21" i="317" a="1"/>
  <c r="C21" i="317" s="1"/>
  <c r="D21" i="317" s="1" a="1"/>
  <c r="D21" i="317" s="1"/>
  <c r="J10" i="311"/>
  <c r="J11" i="311"/>
  <c r="J8" i="311"/>
  <c r="J12" i="311"/>
  <c r="J14" i="311"/>
  <c r="J17" i="311"/>
  <c r="J7" i="311"/>
  <c r="J15" i="311"/>
  <c r="J9" i="311"/>
  <c r="J13" i="311"/>
  <c r="J16" i="311"/>
  <c r="H8" i="321" a="1"/>
  <c r="H8" i="321" s="1"/>
  <c r="AA8" i="321" s="1" a="1"/>
  <c r="AA8" i="321" s="1"/>
  <c r="W8" i="321" a="1"/>
  <c r="W8" i="321" s="1"/>
  <c r="X4" i="321"/>
  <c r="R12" i="321" s="1"/>
  <c r="B2" i="321"/>
  <c r="J3" i="321" s="1" a="1"/>
  <c r="J3" i="321" s="1"/>
  <c r="B11" i="347" s="1"/>
  <c r="D28" i="321" a="1"/>
  <c r="D28" i="321" s="1"/>
  <c r="D17" i="321" a="1"/>
  <c r="D17" i="321" s="1"/>
  <c r="D20" i="321" a="1"/>
  <c r="D20" i="321" s="1"/>
  <c r="D30" i="321" a="1"/>
  <c r="D30" i="321" s="1"/>
  <c r="D13" i="321" a="1"/>
  <c r="D13" i="321" s="1"/>
  <c r="K13" i="321" s="1" a="1"/>
  <c r="K13" i="321" s="1"/>
  <c r="L13" i="321" s="1" a="1"/>
  <c r="L13" i="321" s="1"/>
  <c r="Y8" i="321" a="1"/>
  <c r="Y8" i="321" s="1"/>
  <c r="W10" i="321" a="1"/>
  <c r="W10" i="321" s="1"/>
  <c r="Y10" i="321" a="1"/>
  <c r="Y10" i="321" s="1"/>
  <c r="D32" i="321" a="1"/>
  <c r="D32" i="321" s="1"/>
  <c r="D12" i="321" a="1"/>
  <c r="D12" i="321" s="1"/>
  <c r="W8" i="320" a="1"/>
  <c r="W8" i="320" s="1"/>
  <c r="K8" i="320" a="1"/>
  <c r="K8" i="320" s="1"/>
  <c r="D29" i="321" a="1"/>
  <c r="D29" i="321" s="1"/>
  <c r="D24" i="321" a="1"/>
  <c r="D24" i="321" s="1"/>
  <c r="D19" i="321" a="1"/>
  <c r="D19" i="321" s="1"/>
  <c r="D33" i="321" a="1"/>
  <c r="D33" i="321" s="1"/>
  <c r="D15" i="321" a="1"/>
  <c r="D15" i="321" s="1"/>
  <c r="D11" i="321" a="1"/>
  <c r="D11" i="321" s="1"/>
  <c r="K10" i="321" a="1"/>
  <c r="K10" i="321" s="1"/>
  <c r="D23" i="321" a="1"/>
  <c r="D23" i="321" s="1"/>
  <c r="D25" i="321" a="1"/>
  <c r="D25" i="321" s="1"/>
  <c r="D36" i="321" a="1"/>
  <c r="D36" i="321" s="1"/>
  <c r="D16" i="321" a="1"/>
  <c r="D16" i="321" s="1"/>
  <c r="X10" i="321" a="1"/>
  <c r="X10" i="321" s="1"/>
  <c r="K8" i="321" a="1"/>
  <c r="K8" i="321" s="1"/>
  <c r="J14" i="320"/>
  <c r="W28" i="320" a="1"/>
  <c r="W28" i="320" s="1"/>
  <c r="D35" i="320" a="1"/>
  <c r="D35" i="320" s="1"/>
  <c r="K35" i="320" s="1" a="1"/>
  <c r="K35" i="320" s="1"/>
  <c r="L35" i="320" s="1" a="1"/>
  <c r="L35" i="320" s="1"/>
  <c r="D7" i="320" a="1"/>
  <c r="D7" i="320" s="1"/>
  <c r="K7" i="320" s="1" a="1"/>
  <c r="K7" i="320" s="1"/>
  <c r="H8" i="320" a="1"/>
  <c r="H8" i="320" s="1"/>
  <c r="AA8" i="320" s="1" a="1"/>
  <c r="AA8" i="320" s="1"/>
  <c r="D27" i="320" a="1"/>
  <c r="D27" i="320" s="1"/>
  <c r="K27" i="320" s="1" a="1"/>
  <c r="K27" i="320" s="1"/>
  <c r="L27" i="320" s="1" a="1"/>
  <c r="L27" i="320" s="1"/>
  <c r="D36" i="320" a="1"/>
  <c r="D36" i="320" s="1"/>
  <c r="W31" i="320" a="1"/>
  <c r="W31" i="320" s="1"/>
  <c r="X28" i="320" a="1"/>
  <c r="X28" i="320" s="1"/>
  <c r="D13" i="320" a="1"/>
  <c r="D13" i="320" s="1"/>
  <c r="D21" i="320" a="1"/>
  <c r="D21" i="320" s="1"/>
  <c r="D34" i="320" a="1"/>
  <c r="D34" i="320" s="1"/>
  <c r="D9" i="320" a="1"/>
  <c r="D9" i="320" s="1"/>
  <c r="D12" i="320" a="1"/>
  <c r="D12" i="320" s="1"/>
  <c r="D25" i="320" a="1"/>
  <c r="D25" i="320" s="1"/>
  <c r="K25" i="320" s="1" a="1"/>
  <c r="K25" i="320" s="1"/>
  <c r="L25" i="320" s="1" a="1"/>
  <c r="L25" i="320" s="1"/>
  <c r="K31" i="320" a="1"/>
  <c r="K31" i="320" s="1"/>
  <c r="L31" i="320" s="1" a="1"/>
  <c r="L31" i="320" s="1"/>
  <c r="D23" i="320" a="1"/>
  <c r="D23" i="320" s="1"/>
  <c r="K23" i="320" s="1" a="1"/>
  <c r="K23" i="320" s="1"/>
  <c r="L23" i="320" s="1" a="1"/>
  <c r="L23" i="320" s="1"/>
  <c r="D16" i="320" a="1"/>
  <c r="D16" i="320" s="1"/>
  <c r="X4" i="320"/>
  <c r="R10" i="320" s="1"/>
  <c r="D33" i="320" a="1"/>
  <c r="D33" i="320" s="1"/>
  <c r="D20" i="320" a="1"/>
  <c r="D20" i="320" s="1"/>
  <c r="Y31" i="320" a="1"/>
  <c r="Y31" i="320" s="1"/>
  <c r="D17" i="320" a="1"/>
  <c r="D17" i="320" s="1"/>
  <c r="D29" i="320" a="1"/>
  <c r="D29" i="320" s="1"/>
  <c r="D24" i="320" a="1"/>
  <c r="D24" i="320" s="1"/>
  <c r="D18" i="320" a="1"/>
  <c r="D18" i="320" s="1"/>
  <c r="D26" i="320" a="1"/>
  <c r="D26" i="320" s="1"/>
  <c r="K26" i="320" s="1" a="1"/>
  <c r="K26" i="320" s="1"/>
  <c r="L26" i="320" s="1" a="1"/>
  <c r="L26" i="320" s="1"/>
  <c r="K28" i="320" a="1"/>
  <c r="K28" i="320" s="1"/>
  <c r="L28" i="320" s="1" a="1"/>
  <c r="L28" i="320" s="1"/>
  <c r="B2" i="320"/>
  <c r="D30" i="320" a="1"/>
  <c r="D30" i="320" s="1"/>
  <c r="D22" i="320" a="1"/>
  <c r="D22" i="320" s="1"/>
  <c r="K22" i="320" s="1" a="1"/>
  <c r="K22" i="320" s="1"/>
  <c r="L22" i="320" s="1" a="1"/>
  <c r="L22" i="320" s="1"/>
  <c r="B2" i="317"/>
  <c r="K3" i="317" s="1" a="1"/>
  <c r="K3" i="317" s="1"/>
  <c r="C4" i="347" s="1"/>
  <c r="D19" i="317" a="1"/>
  <c r="D19" i="317" s="1"/>
  <c r="D18" i="317" a="1"/>
  <c r="D18" i="317" s="1"/>
  <c r="D28" i="317" a="1"/>
  <c r="D28" i="317" s="1"/>
  <c r="D11" i="317" a="1"/>
  <c r="D11" i="317" s="1"/>
  <c r="D26" i="317" a="1"/>
  <c r="D26" i="317" s="1"/>
  <c r="D22" i="317" a="1"/>
  <c r="D22" i="317" s="1"/>
  <c r="D23" i="317" a="1"/>
  <c r="D23" i="317" s="1"/>
  <c r="D32" i="317" a="1"/>
  <c r="D32" i="317" s="1"/>
  <c r="D12" i="317" a="1"/>
  <c r="D12" i="317" s="1"/>
  <c r="K12" i="317" s="1" a="1"/>
  <c r="K12" i="317" s="1"/>
  <c r="L12" i="317" s="1" a="1"/>
  <c r="L12" i="317" s="1"/>
  <c r="D35" i="317" a="1"/>
  <c r="D35" i="317" s="1"/>
  <c r="D29" i="317" a="1"/>
  <c r="D29" i="317" s="1"/>
  <c r="D10" i="317" a="1"/>
  <c r="D10" i="317" s="1"/>
  <c r="D17" i="317" a="1"/>
  <c r="D17" i="317" s="1"/>
  <c r="D13" i="317" a="1"/>
  <c r="D13" i="317" s="1"/>
  <c r="D25" i="317" a="1"/>
  <c r="D25" i="317" s="1"/>
  <c r="K25" i="317" s="1" a="1"/>
  <c r="K25" i="317" s="1"/>
  <c r="L25" i="317" s="1" a="1"/>
  <c r="L25" i="317" s="1"/>
  <c r="D33" i="317" a="1"/>
  <c r="D33" i="317" s="1"/>
  <c r="D30" i="317" a="1"/>
  <c r="D30" i="317" s="1"/>
  <c r="D36" i="317" a="1"/>
  <c r="D36" i="317" s="1"/>
  <c r="D8" i="317" a="1"/>
  <c r="D8" i="317" s="1"/>
  <c r="K8" i="317" s="1" a="1"/>
  <c r="K8" i="317" s="1"/>
  <c r="D20" i="317" a="1"/>
  <c r="D20" i="317" s="1"/>
  <c r="D34" i="317" a="1"/>
  <c r="D34" i="317" s="1"/>
  <c r="X4" i="317"/>
  <c r="R35" i="317" s="1"/>
  <c r="D15" i="317" a="1"/>
  <c r="D15" i="317" s="1"/>
  <c r="D14" i="317" a="1"/>
  <c r="D14" i="317" s="1"/>
  <c r="L9" i="311" a="1"/>
  <c r="L9" i="311" s="1"/>
  <c r="L8" i="311" a="1"/>
  <c r="L8" i="311" s="1"/>
  <c r="L10" i="311" a="1"/>
  <c r="L10" i="311" s="1"/>
  <c r="L7" i="311" a="1"/>
  <c r="L7" i="311" s="1"/>
  <c r="I17" i="311"/>
  <c r="N25" i="311" a="1"/>
  <c r="N25" i="311" s="1"/>
  <c r="I25" i="311"/>
  <c r="I8" i="311"/>
  <c r="N12" i="311" a="1"/>
  <c r="N12" i="311" s="1"/>
  <c r="I12" i="311"/>
  <c r="I21" i="311"/>
  <c r="N29" i="311" a="1"/>
  <c r="N29" i="311" s="1"/>
  <c r="I29" i="311"/>
  <c r="Z15" i="311"/>
  <c r="I15" i="311"/>
  <c r="Z19" i="311"/>
  <c r="I19" i="311"/>
  <c r="I23" i="311"/>
  <c r="I27" i="311"/>
  <c r="I9" i="311"/>
  <c r="Z13" i="311"/>
  <c r="I13" i="311"/>
  <c r="I7" i="311"/>
  <c r="I11" i="311"/>
  <c r="I18" i="311"/>
  <c r="N22" i="311" a="1"/>
  <c r="N22" i="311" s="1"/>
  <c r="I22" i="311"/>
  <c r="I26" i="311"/>
  <c r="Z16" i="311"/>
  <c r="I16" i="311"/>
  <c r="I20" i="311"/>
  <c r="Z24" i="311"/>
  <c r="I24" i="311"/>
  <c r="Z28" i="311"/>
  <c r="I28" i="311"/>
  <c r="I10" i="311"/>
  <c r="I14" i="311"/>
  <c r="N18" i="311" a="1"/>
  <c r="N18" i="311" s="1"/>
  <c r="Z10" i="311"/>
  <c r="Z14" i="311"/>
  <c r="I31" i="311"/>
  <c r="Z35" i="311"/>
  <c r="Z32" i="311"/>
  <c r="Z36" i="311"/>
  <c r="Z8" i="311"/>
  <c r="Z12" i="311"/>
  <c r="N33" i="311" a="1"/>
  <c r="N33" i="311" s="1"/>
  <c r="N10" i="311" a="1"/>
  <c r="N10" i="311" s="1"/>
  <c r="Z9" i="311"/>
  <c r="Z7" i="311"/>
  <c r="S36" i="311" a="1"/>
  <c r="S36" i="311" s="1"/>
  <c r="S32" i="311" a="1"/>
  <c r="S32" i="311" s="1"/>
  <c r="S28" i="311" a="1"/>
  <c r="S28" i="311" s="1"/>
  <c r="S24" i="311" a="1"/>
  <c r="S24" i="311" s="1"/>
  <c r="S20" i="311" a="1"/>
  <c r="S20" i="311" s="1"/>
  <c r="S16" i="311" a="1"/>
  <c r="S16" i="311" s="1"/>
  <c r="S11" i="311" a="1"/>
  <c r="S11" i="311" s="1"/>
  <c r="S35" i="311" a="1"/>
  <c r="S35" i="311" s="1"/>
  <c r="S31" i="311" a="1"/>
  <c r="S31" i="311" s="1"/>
  <c r="S27" i="311" a="1"/>
  <c r="S27" i="311" s="1"/>
  <c r="S23" i="311" a="1"/>
  <c r="S23" i="311" s="1"/>
  <c r="S19" i="311" a="1"/>
  <c r="S19" i="311" s="1"/>
  <c r="S14" i="311" a="1"/>
  <c r="S14" i="311" s="1"/>
  <c r="S10" i="311" a="1"/>
  <c r="S10" i="311" s="1"/>
  <c r="S25" i="311" a="1"/>
  <c r="S25" i="311" s="1"/>
  <c r="S12" i="311" a="1"/>
  <c r="S12" i="311" s="1"/>
  <c r="S7" i="311" a="1"/>
  <c r="S7" i="311" s="1"/>
  <c r="S34" i="311" a="1"/>
  <c r="S34" i="311" s="1"/>
  <c r="S30" i="311" a="1"/>
  <c r="S30" i="311" s="1"/>
  <c r="S26" i="311" a="1"/>
  <c r="S26" i="311" s="1"/>
  <c r="S22" i="311" a="1"/>
  <c r="S22" i="311" s="1"/>
  <c r="S18" i="311" a="1"/>
  <c r="S18" i="311" s="1"/>
  <c r="S13" i="311" a="1"/>
  <c r="S13" i="311" s="1"/>
  <c r="S9" i="311" a="1"/>
  <c r="S9" i="311" s="1"/>
  <c r="S15" i="311" a="1"/>
  <c r="S15" i="311" s="1"/>
  <c r="S33" i="311" a="1"/>
  <c r="S33" i="311" s="1"/>
  <c r="S29" i="311" a="1"/>
  <c r="S29" i="311" s="1"/>
  <c r="S21" i="311" a="1"/>
  <c r="S21" i="311" s="1"/>
  <c r="S17" i="311" a="1"/>
  <c r="S17" i="311" s="1"/>
  <c r="S8" i="311" a="1"/>
  <c r="S8" i="311" s="1"/>
  <c r="Z20" i="311"/>
  <c r="M10" i="311" a="1"/>
  <c r="M10" i="311" s="1"/>
  <c r="N9" i="311" a="1"/>
  <c r="N9" i="311" s="1"/>
  <c r="M12" i="311" a="1"/>
  <c r="M12" i="311" s="1"/>
  <c r="M9" i="311" a="1"/>
  <c r="M9" i="311" s="1"/>
  <c r="Z11" i="311"/>
  <c r="Z21" i="311"/>
  <c r="Z23" i="311"/>
  <c r="Z25" i="311"/>
  <c r="Z18" i="311"/>
  <c r="Z22" i="311"/>
  <c r="Z29" i="311"/>
  <c r="Z33" i="311"/>
  <c r="Z30" i="311"/>
  <c r="Z34" i="311"/>
  <c r="Z26" i="311"/>
  <c r="Z31" i="311"/>
  <c r="Z27" i="311"/>
  <c r="Z17" i="311"/>
  <c r="M23" i="311" a="1"/>
  <c r="M23" i="311" s="1"/>
  <c r="M31" i="311" a="1"/>
  <c r="M31" i="311" s="1"/>
  <c r="N19" i="311" a="1"/>
  <c r="N19" i="311" s="1"/>
  <c r="N27" i="311" a="1"/>
  <c r="N27" i="311" s="1"/>
  <c r="I32" i="311"/>
  <c r="N35" i="311" a="1"/>
  <c r="N35" i="311" s="1"/>
  <c r="I35" i="311"/>
  <c r="M17" i="311" a="1"/>
  <c r="M17" i="311" s="1"/>
  <c r="M24" i="311" a="1"/>
  <c r="M24" i="311" s="1"/>
  <c r="M32" i="311" a="1"/>
  <c r="M32" i="311" s="1"/>
  <c r="N30" i="311" a="1"/>
  <c r="N30" i="311" s="1"/>
  <c r="I36" i="311"/>
  <c r="M19" i="311" a="1"/>
  <c r="M19" i="311" s="1"/>
  <c r="M27" i="311" a="1"/>
  <c r="M27" i="311" s="1"/>
  <c r="M35" i="311" a="1"/>
  <c r="M35" i="311" s="1"/>
  <c r="N23" i="311" a="1"/>
  <c r="N23" i="311" s="1"/>
  <c r="N31" i="311" a="1"/>
  <c r="N31" i="311" s="1"/>
  <c r="M20" i="311" a="1"/>
  <c r="M20" i="311" s="1"/>
  <c r="M28" i="311" a="1"/>
  <c r="M28" i="311" s="1"/>
  <c r="M36" i="311" a="1"/>
  <c r="M36" i="311" s="1"/>
  <c r="N26" i="311" a="1"/>
  <c r="N26" i="311" s="1"/>
  <c r="N34" i="311" a="1"/>
  <c r="N34" i="311" s="1"/>
  <c r="I33" i="311"/>
  <c r="M21" i="311" a="1"/>
  <c r="M21" i="311" s="1"/>
  <c r="M25" i="311" a="1"/>
  <c r="M25" i="311" s="1"/>
  <c r="M29" i="311" a="1"/>
  <c r="M29" i="311" s="1"/>
  <c r="M33" i="311" a="1"/>
  <c r="M33" i="311" s="1"/>
  <c r="I30" i="311"/>
  <c r="I34" i="311"/>
  <c r="M18" i="311" a="1"/>
  <c r="M18" i="311" s="1"/>
  <c r="M22" i="311" a="1"/>
  <c r="M22" i="311" s="1"/>
  <c r="M26" i="311" a="1"/>
  <c r="M26" i="311" s="1"/>
  <c r="M30" i="311" a="1"/>
  <c r="M30" i="311" s="1"/>
  <c r="M34" i="311" a="1"/>
  <c r="M34" i="311" s="1"/>
  <c r="N20" i="311" a="1"/>
  <c r="N20" i="311" s="1"/>
  <c r="N24" i="311" a="1"/>
  <c r="N24" i="311" s="1"/>
  <c r="N28" i="311" a="1"/>
  <c r="N28" i="311" s="1"/>
  <c r="N32" i="311" a="1"/>
  <c r="N32" i="311" s="1"/>
  <c r="N36" i="311" a="1"/>
  <c r="N36" i="311" s="1"/>
  <c r="N21" i="311" a="1"/>
  <c r="N21" i="311" s="1"/>
  <c r="N17" i="311" a="1"/>
  <c r="N17" i="311" s="1"/>
  <c r="M16" i="311" a="1"/>
  <c r="M16" i="311" s="1"/>
  <c r="N16" i="311" a="1"/>
  <c r="N16" i="311" s="1"/>
  <c r="N15" i="311" a="1"/>
  <c r="N15" i="311" s="1"/>
  <c r="M15" i="311" a="1"/>
  <c r="M15" i="311" s="1"/>
  <c r="N8" i="311" a="1"/>
  <c r="N8" i="311" s="1"/>
  <c r="M8" i="311" a="1"/>
  <c r="M8" i="311" s="1"/>
  <c r="M14" i="311" a="1"/>
  <c r="M14" i="311" s="1"/>
  <c r="N14" i="311" a="1"/>
  <c r="N14" i="311" s="1"/>
  <c r="M11" i="311" a="1"/>
  <c r="M11" i="311" s="1"/>
  <c r="N11" i="311" a="1"/>
  <c r="N11" i="311" s="1"/>
  <c r="M7" i="311" a="1"/>
  <c r="M7" i="311" s="1"/>
  <c r="N7" i="311" a="1"/>
  <c r="N7" i="311" s="1"/>
  <c r="M13" i="311" a="1"/>
  <c r="M13" i="311" s="1"/>
  <c r="N13" i="311" a="1"/>
  <c r="N13" i="311" s="1"/>
  <c r="P33" i="311" a="1"/>
  <c r="P33" i="311" s="1"/>
  <c r="C33" i="311" s="1" a="1"/>
  <c r="C33" i="311" s="1"/>
  <c r="P21" i="311" a="1"/>
  <c r="P21" i="311" s="1"/>
  <c r="C21" i="311" s="1" a="1"/>
  <c r="C21" i="311" s="1"/>
  <c r="P9" i="311" a="1"/>
  <c r="P9" i="311" s="1"/>
  <c r="C9" i="311" s="1" a="1"/>
  <c r="C9" i="311" s="1"/>
  <c r="P25" i="311" a="1"/>
  <c r="P25" i="311" s="1"/>
  <c r="C25" i="311" s="1" a="1"/>
  <c r="C25" i="311" s="1"/>
  <c r="P13" i="311" a="1"/>
  <c r="P13" i="311" s="1"/>
  <c r="C13" i="311" s="1" a="1"/>
  <c r="C13" i="311" s="1"/>
  <c r="P29" i="311" a="1"/>
  <c r="P29" i="311" s="1"/>
  <c r="C29" i="311" s="1" a="1"/>
  <c r="C29" i="311" s="1"/>
  <c r="P36" i="311" a="1"/>
  <c r="P36" i="311" s="1"/>
  <c r="C36" i="311" s="1" a="1"/>
  <c r="C36" i="311" s="1"/>
  <c r="P17" i="311" a="1"/>
  <c r="P17" i="311" s="1"/>
  <c r="C17" i="311" s="1" a="1"/>
  <c r="C17" i="311" s="1"/>
  <c r="P10" i="311" a="1"/>
  <c r="P10" i="311" s="1"/>
  <c r="C10" i="311" s="1" a="1"/>
  <c r="C10" i="311" s="1"/>
  <c r="P14" i="311" a="1"/>
  <c r="P14" i="311" s="1"/>
  <c r="C14" i="311" s="1" a="1"/>
  <c r="C14" i="311" s="1"/>
  <c r="P18" i="311" a="1"/>
  <c r="P18" i="311" s="1"/>
  <c r="C18" i="311" s="1" a="1"/>
  <c r="C18" i="311" s="1"/>
  <c r="P22" i="311" a="1"/>
  <c r="P22" i="311" s="1"/>
  <c r="C22" i="311" s="1" a="1"/>
  <c r="C22" i="311" s="1"/>
  <c r="P26" i="311" a="1"/>
  <c r="P26" i="311" s="1"/>
  <c r="C26" i="311" s="1" a="1"/>
  <c r="C26" i="311" s="1"/>
  <c r="P30" i="311" a="1"/>
  <c r="P30" i="311" s="1"/>
  <c r="C30" i="311" s="1" a="1"/>
  <c r="C30" i="311" s="1"/>
  <c r="P34" i="311" a="1"/>
  <c r="P34" i="311" s="1"/>
  <c r="C34" i="311" s="1" a="1"/>
  <c r="C34" i="311" s="1"/>
  <c r="P7" i="311" a="1"/>
  <c r="P7" i="311" s="1"/>
  <c r="C7" i="311" s="1" a="1"/>
  <c r="C7" i="311" s="1"/>
  <c r="P11" i="311" a="1"/>
  <c r="P11" i="311" s="1"/>
  <c r="C11" i="311" s="1" a="1"/>
  <c r="C11" i="311" s="1"/>
  <c r="P15" i="311" a="1"/>
  <c r="P15" i="311" s="1"/>
  <c r="C15" i="311" s="1" a="1"/>
  <c r="C15" i="311" s="1"/>
  <c r="P19" i="311" a="1"/>
  <c r="P19" i="311" s="1"/>
  <c r="C19" i="311" s="1" a="1"/>
  <c r="C19" i="311" s="1"/>
  <c r="P23" i="311" a="1"/>
  <c r="P23" i="311" s="1"/>
  <c r="C23" i="311" s="1" a="1"/>
  <c r="C23" i="311" s="1"/>
  <c r="P27" i="311" a="1"/>
  <c r="P27" i="311" s="1"/>
  <c r="C27" i="311" s="1" a="1"/>
  <c r="C27" i="311" s="1"/>
  <c r="P31" i="311" a="1"/>
  <c r="P31" i="311" s="1"/>
  <c r="C31" i="311" s="1" a="1"/>
  <c r="C31" i="311" s="1"/>
  <c r="P35" i="311" a="1"/>
  <c r="P35" i="311" s="1"/>
  <c r="C35" i="311" s="1" a="1"/>
  <c r="C35" i="311" s="1"/>
  <c r="P8" i="311" a="1"/>
  <c r="P8" i="311" s="1"/>
  <c r="C8" i="311" s="1" a="1"/>
  <c r="C8" i="311" s="1"/>
  <c r="P12" i="311" a="1"/>
  <c r="P12" i="311" s="1"/>
  <c r="C12" i="311" s="1" a="1"/>
  <c r="C12" i="311" s="1"/>
  <c r="P16" i="311" a="1"/>
  <c r="P16" i="311" s="1"/>
  <c r="C16" i="311" s="1" a="1"/>
  <c r="C16" i="311" s="1"/>
  <c r="P20" i="311" a="1"/>
  <c r="P20" i="311" s="1"/>
  <c r="C20" i="311" s="1" a="1"/>
  <c r="C20" i="311" s="1"/>
  <c r="P24" i="311" a="1"/>
  <c r="P24" i="311" s="1"/>
  <c r="C24" i="311" s="1" a="1"/>
  <c r="C24" i="311" s="1"/>
  <c r="P28" i="311" a="1"/>
  <c r="P28" i="311" s="1"/>
  <c r="C28" i="311" s="1" a="1"/>
  <c r="C28" i="311" s="1"/>
  <c r="P32" i="311" a="1"/>
  <c r="P32" i="311" s="1"/>
  <c r="C32" i="311" s="1" a="1"/>
  <c r="C32" i="311" s="1"/>
  <c r="R32" i="403" l="1"/>
  <c r="R28" i="403"/>
  <c r="R35" i="403"/>
  <c r="R10" i="403"/>
  <c r="R14" i="402"/>
  <c r="R23" i="402"/>
  <c r="R36" i="402"/>
  <c r="R28" i="348"/>
  <c r="R19" i="403"/>
  <c r="R36" i="403"/>
  <c r="R11" i="403"/>
  <c r="R13" i="403"/>
  <c r="R16" i="403"/>
  <c r="R30" i="403"/>
  <c r="R29" i="403"/>
  <c r="R9" i="403"/>
  <c r="R14" i="403"/>
  <c r="R12" i="403"/>
  <c r="R26" i="403"/>
  <c r="R7" i="403"/>
  <c r="R15" i="403"/>
  <c r="R20" i="403"/>
  <c r="K3" i="329" a="1"/>
  <c r="K3" i="329" s="1"/>
  <c r="C15" i="347" s="1"/>
  <c r="T19" i="404"/>
  <c r="T15" i="404"/>
  <c r="T11" i="404"/>
  <c r="T26" i="404"/>
  <c r="T25" i="404"/>
  <c r="T14" i="404"/>
  <c r="T7" i="404"/>
  <c r="T23" i="404"/>
  <c r="T34" i="404"/>
  <c r="T24" i="404"/>
  <c r="T29" i="404"/>
  <c r="T16" i="404"/>
  <c r="T17" i="404"/>
  <c r="T30" i="404"/>
  <c r="T18" i="404"/>
  <c r="T13" i="404"/>
  <c r="T21" i="404"/>
  <c r="T22" i="404"/>
  <c r="T8" i="404"/>
  <c r="T36" i="404"/>
  <c r="T33" i="404"/>
  <c r="T12" i="404"/>
  <c r="T32" i="404"/>
  <c r="R34" i="404"/>
  <c r="T27" i="404"/>
  <c r="T10" i="404"/>
  <c r="R8" i="404"/>
  <c r="T20" i="404"/>
  <c r="T35" i="404"/>
  <c r="K3" i="406" a="1"/>
  <c r="K3" i="406" s="1"/>
  <c r="C58" i="347" s="1"/>
  <c r="R33" i="403"/>
  <c r="R34" i="403"/>
  <c r="R25" i="403"/>
  <c r="R24" i="403"/>
  <c r="R17" i="403"/>
  <c r="R18" i="403"/>
  <c r="R8" i="403"/>
  <c r="R22" i="403"/>
  <c r="R9" i="408"/>
  <c r="R26" i="408"/>
  <c r="R15" i="408"/>
  <c r="R8" i="408"/>
  <c r="R11" i="408"/>
  <c r="R7" i="408"/>
  <c r="R22" i="408"/>
  <c r="R34" i="408"/>
  <c r="R30" i="408"/>
  <c r="R25" i="408"/>
  <c r="R27" i="408"/>
  <c r="R16" i="408"/>
  <c r="R29" i="408"/>
  <c r="R28" i="408"/>
  <c r="R24" i="408"/>
  <c r="R18" i="408"/>
  <c r="R23" i="408"/>
  <c r="R14" i="408"/>
  <c r="R10" i="408"/>
  <c r="R12" i="408"/>
  <c r="R19" i="408"/>
  <c r="R20" i="408"/>
  <c r="R33" i="408"/>
  <c r="R32" i="408"/>
  <c r="R31" i="408"/>
  <c r="R36" i="408"/>
  <c r="R35" i="408"/>
  <c r="R13" i="408"/>
  <c r="R17" i="408"/>
  <c r="X36" i="408" a="1"/>
  <c r="X36" i="408" s="1"/>
  <c r="W36" i="408" a="1"/>
  <c r="W36" i="408" s="1"/>
  <c r="K36" i="408" a="1"/>
  <c r="K36" i="408" s="1"/>
  <c r="L36" i="408" s="1" a="1"/>
  <c r="L36" i="408" s="1"/>
  <c r="Y36" i="408" a="1"/>
  <c r="Y36" i="408" s="1"/>
  <c r="K27" i="408" a="1"/>
  <c r="K27" i="408" s="1"/>
  <c r="W27" i="408" a="1"/>
  <c r="W27" i="408" s="1"/>
  <c r="Y27" i="408" a="1"/>
  <c r="Y27" i="408" s="1"/>
  <c r="X27" i="408" a="1"/>
  <c r="X27" i="408" s="1"/>
  <c r="AA11" i="408" a="1"/>
  <c r="AA11" i="408" s="1"/>
  <c r="H12" i="408" a="1"/>
  <c r="H12" i="408" s="1"/>
  <c r="Y26" i="408" a="1"/>
  <c r="Y26" i="408" s="1"/>
  <c r="W26" i="408" a="1"/>
  <c r="W26" i="408" s="1"/>
  <c r="X26" i="408" a="1"/>
  <c r="X26" i="408" s="1"/>
  <c r="K26" i="408" a="1"/>
  <c r="K26" i="408" s="1"/>
  <c r="W35" i="408" a="1"/>
  <c r="W35" i="408" s="1"/>
  <c r="K35" i="408" a="1"/>
  <c r="K35" i="408" s="1"/>
  <c r="L35" i="408" s="1" a="1"/>
  <c r="L35" i="408" s="1"/>
  <c r="X35" i="408" a="1"/>
  <c r="X35" i="408" s="1"/>
  <c r="Y35" i="408" a="1"/>
  <c r="Y35" i="408" s="1"/>
  <c r="X24" i="408" a="1"/>
  <c r="X24" i="408" s="1"/>
  <c r="K24" i="408" a="1"/>
  <c r="K24" i="408" s="1"/>
  <c r="W24" i="408" a="1"/>
  <c r="W24" i="408" s="1"/>
  <c r="Y24" i="408" a="1"/>
  <c r="Y24" i="408" s="1"/>
  <c r="K3" i="408" a="1"/>
  <c r="K3" i="408" s="1"/>
  <c r="C42" i="347" s="1"/>
  <c r="J3" i="408" a="1"/>
  <c r="J3" i="408" s="1"/>
  <c r="B42" i="347" s="1"/>
  <c r="X33" i="408" a="1"/>
  <c r="X33" i="408" s="1"/>
  <c r="Y33" i="408" a="1"/>
  <c r="Y33" i="408" s="1"/>
  <c r="W33" i="408" a="1"/>
  <c r="W33" i="408" s="1"/>
  <c r="K33" i="408" a="1"/>
  <c r="K33" i="408" s="1"/>
  <c r="L33" i="408" s="1" a="1"/>
  <c r="L33" i="408" s="1"/>
  <c r="Y32" i="408" a="1"/>
  <c r="Y32" i="408" s="1"/>
  <c r="X32" i="408" a="1"/>
  <c r="X32" i="408" s="1"/>
  <c r="W32" i="408" a="1"/>
  <c r="W32" i="408" s="1"/>
  <c r="K32" i="408" a="1"/>
  <c r="K32" i="408" s="1"/>
  <c r="W31" i="408" a="1"/>
  <c r="W31" i="408" s="1"/>
  <c r="K31" i="408" a="1"/>
  <c r="K31" i="408" s="1"/>
  <c r="L31" i="408" s="1" a="1"/>
  <c r="L31" i="408" s="1"/>
  <c r="Y31" i="408" a="1"/>
  <c r="Y31" i="408" s="1"/>
  <c r="X31" i="408" a="1"/>
  <c r="X31" i="408" s="1"/>
  <c r="H9" i="407" a="1"/>
  <c r="H9" i="407" s="1"/>
  <c r="X29" i="408" a="1"/>
  <c r="X29" i="408" s="1"/>
  <c r="W29" i="408" a="1"/>
  <c r="W29" i="408" s="1"/>
  <c r="Y29" i="408" a="1"/>
  <c r="Y29" i="408" s="1"/>
  <c r="K28" i="408" a="1"/>
  <c r="K28" i="408" s="1"/>
  <c r="Y28" i="408" a="1"/>
  <c r="Y28" i="408" s="1"/>
  <c r="X28" i="408" a="1"/>
  <c r="X28" i="408" s="1"/>
  <c r="W28" i="408" a="1"/>
  <c r="W28" i="408" s="1"/>
  <c r="R32" i="402"/>
  <c r="R17" i="402"/>
  <c r="R29" i="402"/>
  <c r="J3" i="399" a="1"/>
  <c r="J3" i="399" s="1"/>
  <c r="B24" i="347" s="1"/>
  <c r="K3" i="398" a="1"/>
  <c r="K3" i="398" s="1"/>
  <c r="C19" i="347" s="1"/>
  <c r="R17" i="407"/>
  <c r="R18" i="407"/>
  <c r="R9" i="407"/>
  <c r="R15" i="407"/>
  <c r="R19" i="407"/>
  <c r="R10" i="407"/>
  <c r="R8" i="407"/>
  <c r="X27" i="407" a="1"/>
  <c r="X27" i="407" s="1"/>
  <c r="K27" i="407" a="1"/>
  <c r="K27" i="407" s="1"/>
  <c r="W27" i="407" a="1"/>
  <c r="W27" i="407" s="1"/>
  <c r="Y27" i="407" a="1"/>
  <c r="Y27" i="407" s="1"/>
  <c r="Y9" i="407" a="1"/>
  <c r="Y9" i="407" s="1"/>
  <c r="X9" i="407" a="1"/>
  <c r="X9" i="407" s="1"/>
  <c r="W9" i="407" a="1"/>
  <c r="W9" i="407" s="1"/>
  <c r="X23" i="407" a="1"/>
  <c r="X23" i="407" s="1"/>
  <c r="K23" i="407" a="1"/>
  <c r="K23" i="407" s="1"/>
  <c r="Y23" i="407" a="1"/>
  <c r="Y23" i="407" s="1"/>
  <c r="W23" i="407" a="1"/>
  <c r="W23" i="407" s="1"/>
  <c r="W16" i="407" a="1"/>
  <c r="W16" i="407" s="1"/>
  <c r="X16" i="407" a="1"/>
  <c r="X16" i="407" s="1"/>
  <c r="Y16" i="407" a="1"/>
  <c r="Y16" i="407" s="1"/>
  <c r="K16" i="407" a="1"/>
  <c r="K16" i="407" s="1"/>
  <c r="X32" i="407" a="1"/>
  <c r="X32" i="407" s="1"/>
  <c r="W32" i="407" a="1"/>
  <c r="W32" i="407" s="1"/>
  <c r="Y32" i="407" a="1"/>
  <c r="Y32" i="407" s="1"/>
  <c r="K32" i="407" a="1"/>
  <c r="K32" i="407" s="1"/>
  <c r="L32" i="407" s="1" a="1"/>
  <c r="L32" i="407" s="1"/>
  <c r="Y20" i="407" a="1"/>
  <c r="Y20" i="407" s="1"/>
  <c r="X20" i="407" a="1"/>
  <c r="X20" i="407" s="1"/>
  <c r="K20" i="407" a="1"/>
  <c r="K20" i="407" s="1"/>
  <c r="W20" i="407" a="1"/>
  <c r="W20" i="407" s="1"/>
  <c r="Y26" i="407" a="1"/>
  <c r="Y26" i="407" s="1"/>
  <c r="X26" i="407" a="1"/>
  <c r="X26" i="407" s="1"/>
  <c r="W26" i="407" a="1"/>
  <c r="W26" i="407" s="1"/>
  <c r="K26" i="407" a="1"/>
  <c r="K26" i="407" s="1"/>
  <c r="X22" i="407" a="1"/>
  <c r="X22" i="407" s="1"/>
  <c r="Y22" i="407" a="1"/>
  <c r="Y22" i="407" s="1"/>
  <c r="W22" i="407" a="1"/>
  <c r="W22" i="407" s="1"/>
  <c r="K22" i="407" a="1"/>
  <c r="K22" i="407" s="1"/>
  <c r="W10" i="407" a="1"/>
  <c r="W10" i="407" s="1"/>
  <c r="Y10" i="407" a="1"/>
  <c r="Y10" i="407" s="1"/>
  <c r="X10" i="407" a="1"/>
  <c r="X10" i="407" s="1"/>
  <c r="W21" i="407" a="1"/>
  <c r="W21" i="407" s="1"/>
  <c r="X21" i="407" a="1"/>
  <c r="X21" i="407" s="1"/>
  <c r="Y21" i="407" a="1"/>
  <c r="Y21" i="407" s="1"/>
  <c r="K21" i="407" a="1"/>
  <c r="K21" i="407" s="1"/>
  <c r="W19" i="407" a="1"/>
  <c r="W19" i="407" s="1"/>
  <c r="X19" i="407" a="1"/>
  <c r="X19" i="407" s="1"/>
  <c r="K19" i="407" a="1"/>
  <c r="K19" i="407" s="1"/>
  <c r="Y19" i="407" a="1"/>
  <c r="Y19" i="407" s="1"/>
  <c r="R29" i="407"/>
  <c r="R21" i="407"/>
  <c r="R23" i="407"/>
  <c r="R32" i="407"/>
  <c r="R20" i="407"/>
  <c r="R33" i="407"/>
  <c r="R26" i="407"/>
  <c r="R31" i="407"/>
  <c r="R22" i="407"/>
  <c r="R27" i="407"/>
  <c r="R36" i="407"/>
  <c r="R35" i="407"/>
  <c r="R30" i="407"/>
  <c r="R34" i="407"/>
  <c r="R24" i="407"/>
  <c r="R28" i="407"/>
  <c r="R25" i="407"/>
  <c r="X29" i="407" a="1"/>
  <c r="X29" i="407" s="1"/>
  <c r="K29" i="407" a="1"/>
  <c r="K29" i="407" s="1"/>
  <c r="W29" i="407" a="1"/>
  <c r="W29" i="407" s="1"/>
  <c r="Y29" i="407" a="1"/>
  <c r="Y29" i="407" s="1"/>
  <c r="W12" i="407" a="1"/>
  <c r="W12" i="407" s="1"/>
  <c r="X12" i="407" a="1"/>
  <c r="X12" i="407" s="1"/>
  <c r="Y12" i="407" a="1"/>
  <c r="Y12" i="407" s="1"/>
  <c r="K12" i="407" a="1"/>
  <c r="K12" i="407" s="1"/>
  <c r="Y24" i="407" a="1"/>
  <c r="Y24" i="407" s="1"/>
  <c r="X24" i="407" a="1"/>
  <c r="X24" i="407" s="1"/>
  <c r="W24" i="407" a="1"/>
  <c r="W24" i="407" s="1"/>
  <c r="K24" i="407" a="1"/>
  <c r="K24" i="407" s="1"/>
  <c r="R14" i="407"/>
  <c r="Y17" i="407" a="1"/>
  <c r="Y17" i="407" s="1"/>
  <c r="W17" i="407" a="1"/>
  <c r="W17" i="407" s="1"/>
  <c r="K17" i="407" a="1"/>
  <c r="K17" i="407" s="1"/>
  <c r="X17" i="407" a="1"/>
  <c r="X17" i="407" s="1"/>
  <c r="W11" i="407" a="1"/>
  <c r="W11" i="407" s="1"/>
  <c r="Y11" i="407" a="1"/>
  <c r="Y11" i="407" s="1"/>
  <c r="X11" i="407" a="1"/>
  <c r="X11" i="407" s="1"/>
  <c r="X31" i="407" a="1"/>
  <c r="X31" i="407" s="1"/>
  <c r="K31" i="407" a="1"/>
  <c r="K31" i="407" s="1"/>
  <c r="L31" i="407" s="1" a="1"/>
  <c r="L31" i="407" s="1"/>
  <c r="W31" i="407" a="1"/>
  <c r="W31" i="407" s="1"/>
  <c r="Y31" i="407" a="1"/>
  <c r="Y31" i="407" s="1"/>
  <c r="Y30" i="407" a="1"/>
  <c r="Y30" i="407" s="1"/>
  <c r="X30" i="407" a="1"/>
  <c r="X30" i="407" s="1"/>
  <c r="W30" i="407" a="1"/>
  <c r="W30" i="407" s="1"/>
  <c r="K30" i="407" a="1"/>
  <c r="K30" i="407" s="1"/>
  <c r="L30" i="407" s="1" a="1"/>
  <c r="L30" i="407" s="1"/>
  <c r="R13" i="407"/>
  <c r="R7" i="407"/>
  <c r="Y28" i="407" a="1"/>
  <c r="Y28" i="407" s="1"/>
  <c r="X28" i="407" a="1"/>
  <c r="X28" i="407" s="1"/>
  <c r="W28" i="407" a="1"/>
  <c r="W28" i="407" s="1"/>
  <c r="K28" i="407" a="1"/>
  <c r="K28" i="407" s="1"/>
  <c r="L28" i="407" s="1" a="1"/>
  <c r="L28" i="407" s="1"/>
  <c r="Y18" i="407" a="1"/>
  <c r="Y18" i="407" s="1"/>
  <c r="K18" i="407" a="1"/>
  <c r="K18" i="407" s="1"/>
  <c r="X18" i="407" a="1"/>
  <c r="X18" i="407" s="1"/>
  <c r="W18" i="407" a="1"/>
  <c r="W18" i="407" s="1"/>
  <c r="R11" i="407"/>
  <c r="X34" i="407" a="1"/>
  <c r="X34" i="407" s="1"/>
  <c r="W34" i="407" a="1"/>
  <c r="W34" i="407" s="1"/>
  <c r="Y34" i="407" a="1"/>
  <c r="Y34" i="407" s="1"/>
  <c r="K34" i="407" a="1"/>
  <c r="K34" i="407" s="1"/>
  <c r="L34" i="407" s="1" a="1"/>
  <c r="L34" i="407" s="1"/>
  <c r="R16" i="407"/>
  <c r="H9" i="387" a="1"/>
  <c r="H9" i="387" s="1"/>
  <c r="H10" i="387" s="1" a="1"/>
  <c r="H10" i="387" s="1"/>
  <c r="H11" i="387" s="1" a="1"/>
  <c r="H11" i="387" s="1"/>
  <c r="X35" i="407" a="1"/>
  <c r="X35" i="407" s="1"/>
  <c r="W35" i="407" a="1"/>
  <c r="W35" i="407" s="1"/>
  <c r="Y35" i="407" a="1"/>
  <c r="Y35" i="407" s="1"/>
  <c r="K35" i="407" a="1"/>
  <c r="K35" i="407" s="1"/>
  <c r="L35" i="407" s="1" a="1"/>
  <c r="L35" i="407" s="1"/>
  <c r="Y36" i="407" a="1"/>
  <c r="Y36" i="407" s="1"/>
  <c r="W36" i="407" a="1"/>
  <c r="W36" i="407" s="1"/>
  <c r="K36" i="407" a="1"/>
  <c r="K36" i="407" s="1"/>
  <c r="L36" i="407" s="1" a="1"/>
  <c r="L36" i="407" s="1"/>
  <c r="X36" i="407" a="1"/>
  <c r="X36" i="407" s="1"/>
  <c r="K3" i="407" a="1"/>
  <c r="K3" i="407" s="1"/>
  <c r="C12" i="347" s="1"/>
  <c r="J3" i="407" a="1"/>
  <c r="J3" i="407" s="1"/>
  <c r="B12" i="347" s="1"/>
  <c r="X33" i="407" a="1"/>
  <c r="X33" i="407" s="1"/>
  <c r="W33" i="407" a="1"/>
  <c r="W33" i="407" s="1"/>
  <c r="Y33" i="407" a="1"/>
  <c r="Y33" i="407" s="1"/>
  <c r="K33" i="407" a="1"/>
  <c r="K33" i="407" s="1"/>
  <c r="L33" i="407" s="1" a="1"/>
  <c r="L33" i="407" s="1"/>
  <c r="Y13" i="407" a="1"/>
  <c r="Y13" i="407" s="1"/>
  <c r="W13" i="407" a="1"/>
  <c r="W13" i="407" s="1"/>
  <c r="K13" i="407" a="1"/>
  <c r="K13" i="407" s="1"/>
  <c r="X13" i="407" a="1"/>
  <c r="X13" i="407" s="1"/>
  <c r="K9" i="407" a="1"/>
  <c r="K9" i="407" s="1"/>
  <c r="J3" i="396" a="1"/>
  <c r="J3" i="396" s="1"/>
  <c r="B7" i="347" s="1"/>
  <c r="R33" i="393"/>
  <c r="R14" i="393"/>
  <c r="R31" i="393"/>
  <c r="R34" i="393"/>
  <c r="R28" i="393"/>
  <c r="R8" i="393"/>
  <c r="R27" i="393"/>
  <c r="R7" i="393"/>
  <c r="R29" i="393"/>
  <c r="R23" i="393"/>
  <c r="R17" i="393"/>
  <c r="R12" i="393"/>
  <c r="R21" i="393"/>
  <c r="R36" i="393"/>
  <c r="R15" i="393"/>
  <c r="R19" i="393"/>
  <c r="R29" i="394"/>
  <c r="X30" i="406" a="1"/>
  <c r="X30" i="406" s="1"/>
  <c r="W30" i="406" a="1"/>
  <c r="W30" i="406" s="1"/>
  <c r="Y30" i="406" a="1"/>
  <c r="Y30" i="406" s="1"/>
  <c r="K30" i="406" a="1"/>
  <c r="K30" i="406" s="1"/>
  <c r="L30" i="406" s="1" a="1"/>
  <c r="L30" i="406" s="1"/>
  <c r="X16" i="406" a="1"/>
  <c r="X16" i="406" s="1"/>
  <c r="Y16" i="406" a="1"/>
  <c r="Y16" i="406" s="1"/>
  <c r="W16" i="406" a="1"/>
  <c r="W16" i="406" s="1"/>
  <c r="AA9" i="406" a="1"/>
  <c r="AA9" i="406" s="1"/>
  <c r="H10" i="406" a="1"/>
  <c r="H10" i="406" s="1"/>
  <c r="X19" i="406" a="1"/>
  <c r="X19" i="406" s="1"/>
  <c r="K19" i="406" a="1"/>
  <c r="K19" i="406" s="1"/>
  <c r="W19" i="406" a="1"/>
  <c r="W19" i="406" s="1"/>
  <c r="Y19" i="406" a="1"/>
  <c r="Y19" i="406" s="1"/>
  <c r="K16" i="406" a="1"/>
  <c r="K16" i="406" s="1"/>
  <c r="L16" i="406" s="1" a="1"/>
  <c r="L16" i="406" s="1"/>
  <c r="X28" i="406" a="1"/>
  <c r="X28" i="406" s="1"/>
  <c r="W28" i="406" a="1"/>
  <c r="W28" i="406" s="1"/>
  <c r="Y28" i="406" a="1"/>
  <c r="Y28" i="406" s="1"/>
  <c r="K28" i="406" a="1"/>
  <c r="K28" i="406" s="1"/>
  <c r="L28" i="406" s="1" a="1"/>
  <c r="L28" i="406" s="1"/>
  <c r="X31" i="406" a="1"/>
  <c r="X31" i="406" s="1"/>
  <c r="W31" i="406" a="1"/>
  <c r="W31" i="406" s="1"/>
  <c r="K31" i="406" a="1"/>
  <c r="K31" i="406" s="1"/>
  <c r="L31" i="406" s="1" a="1"/>
  <c r="L31" i="406" s="1"/>
  <c r="Y31" i="406" a="1"/>
  <c r="Y31" i="406" s="1"/>
  <c r="Y29" i="406" a="1"/>
  <c r="Y29" i="406" s="1"/>
  <c r="X29" i="406" a="1"/>
  <c r="X29" i="406" s="1"/>
  <c r="K29" i="406" a="1"/>
  <c r="K29" i="406" s="1"/>
  <c r="L29" i="406" s="1" a="1"/>
  <c r="L29" i="406" s="1"/>
  <c r="W29" i="406" a="1"/>
  <c r="W29" i="406" s="1"/>
  <c r="R30" i="406"/>
  <c r="R28" i="406"/>
  <c r="R26" i="406"/>
  <c r="R24" i="406"/>
  <c r="R8" i="406"/>
  <c r="R12" i="406"/>
  <c r="R22" i="406"/>
  <c r="R35" i="406"/>
  <c r="R9" i="406"/>
  <c r="R21" i="406"/>
  <c r="R32" i="406"/>
  <c r="R7" i="406"/>
  <c r="R20" i="406"/>
  <c r="R23" i="406"/>
  <c r="R31" i="406"/>
  <c r="R29" i="406"/>
  <c r="R25" i="406"/>
  <c r="R10" i="406"/>
  <c r="R19" i="406"/>
  <c r="R33" i="406"/>
  <c r="R34" i="406"/>
  <c r="R36" i="406"/>
  <c r="R11" i="406"/>
  <c r="R18" i="406"/>
  <c r="R27" i="406"/>
  <c r="X35" i="406" a="1"/>
  <c r="X35" i="406" s="1"/>
  <c r="Y35" i="406" a="1"/>
  <c r="Y35" i="406" s="1"/>
  <c r="W35" i="406" a="1"/>
  <c r="W35" i="406" s="1"/>
  <c r="K35" i="406" a="1"/>
  <c r="K35" i="406" s="1"/>
  <c r="L35" i="406" s="1" a="1"/>
  <c r="L35" i="406" s="1"/>
  <c r="Y23" i="406" a="1"/>
  <c r="Y23" i="406" s="1"/>
  <c r="X23" i="406" a="1"/>
  <c r="X23" i="406" s="1"/>
  <c r="W23" i="406" a="1"/>
  <c r="W23" i="406" s="1"/>
  <c r="K23" i="406" a="1"/>
  <c r="K23" i="406" s="1"/>
  <c r="Y20" i="406" a="1"/>
  <c r="Y20" i="406" s="1"/>
  <c r="X20" i="406" a="1"/>
  <c r="X20" i="406" s="1"/>
  <c r="W20" i="406" a="1"/>
  <c r="W20" i="406" s="1"/>
  <c r="K20" i="406" a="1"/>
  <c r="K20" i="406" s="1"/>
  <c r="L20" i="406" s="1" a="1"/>
  <c r="L20" i="406" s="1"/>
  <c r="R13" i="406"/>
  <c r="W24" i="406" a="1"/>
  <c r="W24" i="406" s="1"/>
  <c r="X24" i="406" a="1"/>
  <c r="X24" i="406" s="1"/>
  <c r="Y24" i="406" a="1"/>
  <c r="Y24" i="406" s="1"/>
  <c r="K24" i="406" a="1"/>
  <c r="K24" i="406" s="1"/>
  <c r="R17" i="406"/>
  <c r="X26" i="406" a="1"/>
  <c r="X26" i="406" s="1"/>
  <c r="W26" i="406" a="1"/>
  <c r="W26" i="406" s="1"/>
  <c r="Y26" i="406" a="1"/>
  <c r="Y26" i="406" s="1"/>
  <c r="K26" i="406" a="1"/>
  <c r="K26" i="406" s="1"/>
  <c r="L26" i="406" s="1" a="1"/>
  <c r="L26" i="406" s="1"/>
  <c r="Y18" i="406" a="1"/>
  <c r="Y18" i="406" s="1"/>
  <c r="X18" i="406" a="1"/>
  <c r="X18" i="406" s="1"/>
  <c r="K18" i="406" a="1"/>
  <c r="K18" i="406" s="1"/>
  <c r="L18" i="406" s="1" a="1"/>
  <c r="L18" i="406" s="1"/>
  <c r="W18" i="406" a="1"/>
  <c r="W18" i="406" s="1"/>
  <c r="X33" i="406" a="1"/>
  <c r="X33" i="406" s="1"/>
  <c r="Y33" i="406" a="1"/>
  <c r="Y33" i="406" s="1"/>
  <c r="W33" i="406" a="1"/>
  <c r="W33" i="406" s="1"/>
  <c r="K33" i="406" a="1"/>
  <c r="K33" i="406" s="1"/>
  <c r="L33" i="406" s="1" a="1"/>
  <c r="L33" i="406" s="1"/>
  <c r="H9" i="400" a="1"/>
  <c r="H9" i="400" s="1"/>
  <c r="AA9" i="400" s="1" a="1"/>
  <c r="AA9" i="400" s="1"/>
  <c r="R14" i="406"/>
  <c r="X34" i="406" a="1"/>
  <c r="X34" i="406" s="1"/>
  <c r="Y34" i="406" a="1"/>
  <c r="Y34" i="406" s="1"/>
  <c r="W34" i="406" a="1"/>
  <c r="W34" i="406" s="1"/>
  <c r="K34" i="406" a="1"/>
  <c r="K34" i="406" s="1"/>
  <c r="L34" i="406" s="1" a="1"/>
  <c r="L34" i="406" s="1"/>
  <c r="X21" i="406" a="1"/>
  <c r="X21" i="406" s="1"/>
  <c r="K21" i="406" a="1"/>
  <c r="K21" i="406" s="1"/>
  <c r="W21" i="406" a="1"/>
  <c r="W21" i="406" s="1"/>
  <c r="Y21" i="406" a="1"/>
  <c r="Y21" i="406" s="1"/>
  <c r="R15" i="406"/>
  <c r="Y36" i="406" a="1"/>
  <c r="Y36" i="406" s="1"/>
  <c r="W36" i="406" a="1"/>
  <c r="W36" i="406" s="1"/>
  <c r="K36" i="406" a="1"/>
  <c r="K36" i="406" s="1"/>
  <c r="L36" i="406" s="1" a="1"/>
  <c r="L36" i="406" s="1"/>
  <c r="X36" i="406" a="1"/>
  <c r="X36" i="406" s="1"/>
  <c r="Y27" i="406" a="1"/>
  <c r="Y27" i="406" s="1"/>
  <c r="X27" i="406" a="1"/>
  <c r="X27" i="406" s="1"/>
  <c r="K27" i="406" a="1"/>
  <c r="K27" i="406" s="1"/>
  <c r="L27" i="406" s="1" a="1"/>
  <c r="L27" i="406" s="1"/>
  <c r="W27" i="406" a="1"/>
  <c r="W27" i="406" s="1"/>
  <c r="Y22" i="406" a="1"/>
  <c r="Y22" i="406" s="1"/>
  <c r="X22" i="406" a="1"/>
  <c r="X22" i="406" s="1"/>
  <c r="W22" i="406" a="1"/>
  <c r="W22" i="406" s="1"/>
  <c r="K22" i="406" a="1"/>
  <c r="K22" i="406" s="1"/>
  <c r="X32" i="406" a="1"/>
  <c r="X32" i="406" s="1"/>
  <c r="Y32" i="406" a="1"/>
  <c r="Y32" i="406" s="1"/>
  <c r="W32" i="406" a="1"/>
  <c r="W32" i="406" s="1"/>
  <c r="K32" i="406" a="1"/>
  <c r="K32" i="406" s="1"/>
  <c r="L32" i="406" s="1" a="1"/>
  <c r="L32" i="406" s="1"/>
  <c r="R30" i="375"/>
  <c r="R18" i="375"/>
  <c r="R33" i="375"/>
  <c r="R13" i="405"/>
  <c r="R28" i="405"/>
  <c r="R36" i="405"/>
  <c r="R30" i="405"/>
  <c r="R10" i="405"/>
  <c r="R7" i="405"/>
  <c r="R14" i="405"/>
  <c r="R32" i="405"/>
  <c r="R31" i="405"/>
  <c r="R34" i="405"/>
  <c r="R8" i="405"/>
  <c r="R26" i="405"/>
  <c r="R24" i="405"/>
  <c r="R18" i="405"/>
  <c r="R33" i="405"/>
  <c r="R20" i="405"/>
  <c r="R23" i="405"/>
  <c r="R11" i="405"/>
  <c r="R15" i="405"/>
  <c r="R22" i="405"/>
  <c r="R12" i="405"/>
  <c r="R27" i="405"/>
  <c r="AA9" i="405" a="1"/>
  <c r="AA9" i="405" s="1"/>
  <c r="H10" i="405" a="1"/>
  <c r="H10" i="405" s="1"/>
  <c r="X32" i="405" a="1"/>
  <c r="X32" i="405" s="1"/>
  <c r="W32" i="405" a="1"/>
  <c r="W32" i="405" s="1"/>
  <c r="Y32" i="405" a="1"/>
  <c r="Y32" i="405" s="1"/>
  <c r="K32" i="405" a="1"/>
  <c r="K32" i="405" s="1"/>
  <c r="Y25" i="405" a="1"/>
  <c r="Y25" i="405" s="1"/>
  <c r="X25" i="405" a="1"/>
  <c r="X25" i="405" s="1"/>
  <c r="W25" i="405" a="1"/>
  <c r="W25" i="405" s="1"/>
  <c r="K25" i="405" a="1"/>
  <c r="K25" i="405" s="1"/>
  <c r="Y9" i="321" a="1"/>
  <c r="Y9" i="321" s="1"/>
  <c r="X26" i="405" a="1"/>
  <c r="X26" i="405" s="1"/>
  <c r="K26" i="405" a="1"/>
  <c r="K26" i="405" s="1"/>
  <c r="W26" i="405" a="1"/>
  <c r="W26" i="405" s="1"/>
  <c r="Y26" i="405" a="1"/>
  <c r="Y26" i="405" s="1"/>
  <c r="X30" i="405" a="1"/>
  <c r="X30" i="405" s="1"/>
  <c r="K30" i="405" a="1"/>
  <c r="K30" i="405" s="1"/>
  <c r="W30" i="405" a="1"/>
  <c r="W30" i="405" s="1"/>
  <c r="Y30" i="405" a="1"/>
  <c r="Y30" i="405" s="1"/>
  <c r="X22" i="405" a="1"/>
  <c r="X22" i="405" s="1"/>
  <c r="K22" i="405" a="1"/>
  <c r="K22" i="405" s="1"/>
  <c r="W22" i="405" a="1"/>
  <c r="W22" i="405" s="1"/>
  <c r="Y22" i="405" a="1"/>
  <c r="Y22" i="405" s="1"/>
  <c r="X28" i="405" a="1"/>
  <c r="X28" i="405" s="1"/>
  <c r="K28" i="405" a="1"/>
  <c r="K28" i="405" s="1"/>
  <c r="W28" i="405" a="1"/>
  <c r="W28" i="405" s="1"/>
  <c r="Y28" i="405" a="1"/>
  <c r="Y28" i="405" s="1"/>
  <c r="Y36" i="405" a="1"/>
  <c r="Y36" i="405" s="1"/>
  <c r="W36" i="405" a="1"/>
  <c r="W36" i="405" s="1"/>
  <c r="X36" i="405" a="1"/>
  <c r="X36" i="405" s="1"/>
  <c r="K36" i="405" a="1"/>
  <c r="K36" i="405" s="1"/>
  <c r="Y31" i="405" a="1"/>
  <c r="Y31" i="405" s="1"/>
  <c r="X31" i="405" a="1"/>
  <c r="X31" i="405" s="1"/>
  <c r="W31" i="405" a="1"/>
  <c r="W31" i="405" s="1"/>
  <c r="K31" i="405" a="1"/>
  <c r="K31" i="405" s="1"/>
  <c r="X33" i="405" a="1"/>
  <c r="X33" i="405" s="1"/>
  <c r="Y33" i="405" a="1"/>
  <c r="Y33" i="405" s="1"/>
  <c r="W33" i="405" a="1"/>
  <c r="W33" i="405" s="1"/>
  <c r="K33" i="405" a="1"/>
  <c r="K33" i="405" s="1"/>
  <c r="X20" i="405" a="1"/>
  <c r="X20" i="405" s="1"/>
  <c r="K20" i="405" a="1"/>
  <c r="K20" i="405" s="1"/>
  <c r="W20" i="405" a="1"/>
  <c r="W20" i="405" s="1"/>
  <c r="Y20" i="405" a="1"/>
  <c r="Y20" i="405" s="1"/>
  <c r="W24" i="405" a="1"/>
  <c r="W24" i="405" s="1"/>
  <c r="Y24" i="405" a="1"/>
  <c r="Y24" i="405" s="1"/>
  <c r="K24" i="405" a="1"/>
  <c r="K24" i="405" s="1"/>
  <c r="X24" i="405" a="1"/>
  <c r="X24" i="405" s="1"/>
  <c r="X35" i="405" a="1"/>
  <c r="X35" i="405" s="1"/>
  <c r="Y35" i="405" a="1"/>
  <c r="Y35" i="405" s="1"/>
  <c r="W35" i="405" a="1"/>
  <c r="W35" i="405" s="1"/>
  <c r="K35" i="405" a="1"/>
  <c r="K35" i="405" s="1"/>
  <c r="X18" i="405" a="1"/>
  <c r="X18" i="405" s="1"/>
  <c r="K18" i="405" a="1"/>
  <c r="K18" i="405" s="1"/>
  <c r="W18" i="405" a="1"/>
  <c r="W18" i="405" s="1"/>
  <c r="Y18" i="405" a="1"/>
  <c r="Y18" i="405" s="1"/>
  <c r="Y29" i="405" a="1"/>
  <c r="Y29" i="405" s="1"/>
  <c r="X29" i="405" a="1"/>
  <c r="X29" i="405" s="1"/>
  <c r="W29" i="405" a="1"/>
  <c r="W29" i="405" s="1"/>
  <c r="K29" i="405" a="1"/>
  <c r="K29" i="405" s="1"/>
  <c r="X34" i="405" a="1"/>
  <c r="X34" i="405" s="1"/>
  <c r="Y34" i="405" a="1"/>
  <c r="Y34" i="405" s="1"/>
  <c r="W34" i="405" a="1"/>
  <c r="W34" i="405" s="1"/>
  <c r="K34" i="405" a="1"/>
  <c r="K34" i="405" s="1"/>
  <c r="R24" i="404"/>
  <c r="R7" i="404"/>
  <c r="K3" i="404" a="1"/>
  <c r="K3" i="404" s="1"/>
  <c r="C55" i="347" s="1"/>
  <c r="R20" i="404"/>
  <c r="R15" i="404"/>
  <c r="R13" i="404"/>
  <c r="W28" i="404" a="1"/>
  <c r="W28" i="404" s="1"/>
  <c r="Y28" i="404" a="1"/>
  <c r="Y28" i="404" s="1"/>
  <c r="X28" i="404" a="1"/>
  <c r="X28" i="404" s="1"/>
  <c r="K28" i="404" a="1"/>
  <c r="K28" i="404" s="1"/>
  <c r="K34" i="404" a="1"/>
  <c r="K34" i="404" s="1"/>
  <c r="W34" i="404" a="1"/>
  <c r="W34" i="404" s="1"/>
  <c r="X34" i="404" a="1"/>
  <c r="X34" i="404" s="1"/>
  <c r="Y34" i="404" a="1"/>
  <c r="Y34" i="404" s="1"/>
  <c r="Y10" i="404" a="1"/>
  <c r="Y10" i="404" s="1"/>
  <c r="K10" i="404" a="1"/>
  <c r="K10" i="404" s="1"/>
  <c r="W10" i="404" a="1"/>
  <c r="W10" i="404" s="1"/>
  <c r="X10" i="404" a="1"/>
  <c r="X10" i="404" s="1"/>
  <c r="R32" i="404"/>
  <c r="R31" i="404"/>
  <c r="R28" i="404"/>
  <c r="R35" i="404"/>
  <c r="R33" i="404"/>
  <c r="Y36" i="404" a="1"/>
  <c r="Y36" i="404" s="1"/>
  <c r="X36" i="404" a="1"/>
  <c r="X36" i="404" s="1"/>
  <c r="W36" i="404" a="1"/>
  <c r="W36" i="404" s="1"/>
  <c r="R26" i="404"/>
  <c r="Y16" i="404" a="1"/>
  <c r="Y16" i="404" s="1"/>
  <c r="K16" i="404" a="1"/>
  <c r="K16" i="404" s="1"/>
  <c r="W16" i="404" a="1"/>
  <c r="W16" i="404" s="1"/>
  <c r="X16" i="404" a="1"/>
  <c r="X16" i="404" s="1"/>
  <c r="Y35" i="404" a="1"/>
  <c r="Y35" i="404" s="1"/>
  <c r="W35" i="404" a="1"/>
  <c r="W35" i="404" s="1"/>
  <c r="X35" i="404" a="1"/>
  <c r="X35" i="404" s="1"/>
  <c r="K35" i="404" a="1"/>
  <c r="K35" i="404" s="1"/>
  <c r="W32" i="404" a="1"/>
  <c r="W32" i="404" s="1"/>
  <c r="Y32" i="404" a="1"/>
  <c r="Y32" i="404" s="1"/>
  <c r="X32" i="404" a="1"/>
  <c r="X32" i="404" s="1"/>
  <c r="K32" i="404" a="1"/>
  <c r="K32" i="404" s="1"/>
  <c r="W13" i="404" a="1"/>
  <c r="W13" i="404" s="1"/>
  <c r="X13" i="404" a="1"/>
  <c r="X13" i="404" s="1"/>
  <c r="Y13" i="404" a="1"/>
  <c r="Y13" i="404" s="1"/>
  <c r="R10" i="404"/>
  <c r="R30" i="404"/>
  <c r="R29" i="404"/>
  <c r="K36" i="404" a="1"/>
  <c r="K36" i="404" s="1"/>
  <c r="R22" i="404"/>
  <c r="R14" i="404"/>
  <c r="R21" i="404"/>
  <c r="R25" i="404"/>
  <c r="Y11" i="404" a="1"/>
  <c r="Y11" i="404" s="1"/>
  <c r="W11" i="404" a="1"/>
  <c r="W11" i="404" s="1"/>
  <c r="X11" i="404" a="1"/>
  <c r="X11" i="404" s="1"/>
  <c r="W9" i="321" a="1"/>
  <c r="W9" i="321" s="1"/>
  <c r="K8" i="366" a="1"/>
  <c r="K8" i="366" s="1"/>
  <c r="W12" i="404" a="1"/>
  <c r="W12" i="404" s="1"/>
  <c r="X12" i="404" a="1"/>
  <c r="X12" i="404" s="1"/>
  <c r="Y12" i="404" a="1"/>
  <c r="Y12" i="404" s="1"/>
  <c r="R23" i="404"/>
  <c r="R27" i="404"/>
  <c r="R12" i="404"/>
  <c r="R9" i="404"/>
  <c r="Y30" i="404" a="1"/>
  <c r="Y30" i="404" s="1"/>
  <c r="X30" i="404" a="1"/>
  <c r="X30" i="404" s="1"/>
  <c r="W30" i="404" a="1"/>
  <c r="W30" i="404" s="1"/>
  <c r="R16" i="404"/>
  <c r="H9" i="404" a="1"/>
  <c r="H9" i="404" s="1"/>
  <c r="R17" i="404"/>
  <c r="R36" i="404"/>
  <c r="K13" i="404" a="1"/>
  <c r="K13" i="404" s="1"/>
  <c r="Y18" i="404" a="1"/>
  <c r="Y18" i="404" s="1"/>
  <c r="W18" i="404" a="1"/>
  <c r="W18" i="404" s="1"/>
  <c r="X18" i="404" a="1"/>
  <c r="X18" i="404" s="1"/>
  <c r="W31" i="404" a="1"/>
  <c r="W31" i="404" s="1"/>
  <c r="X31" i="404" a="1"/>
  <c r="X31" i="404" s="1"/>
  <c r="Y31" i="404" a="1"/>
  <c r="Y31" i="404" s="1"/>
  <c r="K31" i="404" a="1"/>
  <c r="K31" i="404" s="1"/>
  <c r="Y33" i="404" a="1"/>
  <c r="Y33" i="404" s="1"/>
  <c r="K33" i="404" a="1"/>
  <c r="K33" i="404" s="1"/>
  <c r="W33" i="404" a="1"/>
  <c r="W33" i="404" s="1"/>
  <c r="X33" i="404" a="1"/>
  <c r="X33" i="404" s="1"/>
  <c r="R13" i="382"/>
  <c r="R31" i="382"/>
  <c r="R15" i="382"/>
  <c r="R24" i="382"/>
  <c r="R36" i="382"/>
  <c r="K8" i="403" a="1"/>
  <c r="K8" i="403" s="1"/>
  <c r="W8" i="403" a="1"/>
  <c r="W8" i="403" s="1"/>
  <c r="Y8" i="403" a="1"/>
  <c r="Y8" i="403" s="1"/>
  <c r="H9" i="403" a="1"/>
  <c r="H9" i="403" s="1"/>
  <c r="Y9" i="402" a="1"/>
  <c r="Y9" i="402" s="1"/>
  <c r="J3" i="403" a="1"/>
  <c r="J3" i="403" s="1"/>
  <c r="B48" i="347" s="1"/>
  <c r="K3" i="403" a="1"/>
  <c r="K3" i="403" s="1"/>
  <c r="C48" i="347" s="1"/>
  <c r="X32" i="403" a="1"/>
  <c r="X32" i="403" s="1"/>
  <c r="W32" i="403" a="1"/>
  <c r="W32" i="403" s="1"/>
  <c r="K32" i="403" a="1"/>
  <c r="K32" i="403" s="1"/>
  <c r="L32" i="403" s="1" a="1"/>
  <c r="L32" i="403" s="1"/>
  <c r="Y32" i="403" a="1"/>
  <c r="Y32" i="403" s="1"/>
  <c r="W35" i="403" a="1"/>
  <c r="W35" i="403" s="1"/>
  <c r="X35" i="403" a="1"/>
  <c r="X35" i="403" s="1"/>
  <c r="Y35" i="403" a="1"/>
  <c r="Y35" i="403" s="1"/>
  <c r="K35" i="403" a="1"/>
  <c r="K35" i="403" s="1"/>
  <c r="L35" i="403" s="1" a="1"/>
  <c r="L35" i="403" s="1"/>
  <c r="X36" i="403" a="1"/>
  <c r="X36" i="403" s="1"/>
  <c r="Y36" i="403" a="1"/>
  <c r="Y36" i="403" s="1"/>
  <c r="W36" i="403" a="1"/>
  <c r="W36" i="403" s="1"/>
  <c r="K36" i="403" a="1"/>
  <c r="K36" i="403" s="1"/>
  <c r="L36" i="403" s="1" a="1"/>
  <c r="L36" i="403" s="1"/>
  <c r="X9" i="402" a="1"/>
  <c r="X9" i="402" s="1"/>
  <c r="W31" i="403" a="1"/>
  <c r="W31" i="403" s="1"/>
  <c r="K31" i="403" a="1"/>
  <c r="K31" i="403" s="1"/>
  <c r="L31" i="403" s="1" a="1"/>
  <c r="L31" i="403" s="1"/>
  <c r="X31" i="403" a="1"/>
  <c r="X31" i="403" s="1"/>
  <c r="Y31" i="403" a="1"/>
  <c r="Y31" i="403" s="1"/>
  <c r="W24" i="403" a="1"/>
  <c r="W24" i="403" s="1"/>
  <c r="Y24" i="403" a="1"/>
  <c r="Y24" i="403" s="1"/>
  <c r="K24" i="403" a="1"/>
  <c r="K24" i="403" s="1"/>
  <c r="L24" i="403" s="1" a="1"/>
  <c r="L24" i="403" s="1"/>
  <c r="X24" i="403" a="1"/>
  <c r="X24" i="403" s="1"/>
  <c r="W28" i="403" a="1"/>
  <c r="W28" i="403" s="1"/>
  <c r="K28" i="403" a="1"/>
  <c r="K28" i="403" s="1"/>
  <c r="L28" i="403" s="1" a="1"/>
  <c r="L28" i="403" s="1"/>
  <c r="Y28" i="403" a="1"/>
  <c r="Y28" i="403" s="1"/>
  <c r="X28" i="403" a="1"/>
  <c r="X28" i="403" s="1"/>
  <c r="W29" i="403" a="1"/>
  <c r="W29" i="403" s="1"/>
  <c r="X29" i="403" a="1"/>
  <c r="X29" i="403" s="1"/>
  <c r="K29" i="403" a="1"/>
  <c r="K29" i="403" s="1"/>
  <c r="L29" i="403" s="1" a="1"/>
  <c r="L29" i="403" s="1"/>
  <c r="Y29" i="403" a="1"/>
  <c r="Y29" i="403" s="1"/>
  <c r="K33" i="403" a="1"/>
  <c r="K33" i="403" s="1"/>
  <c r="L33" i="403" s="1" a="1"/>
  <c r="L33" i="403" s="1"/>
  <c r="Y33" i="403" a="1"/>
  <c r="Y33" i="403" s="1"/>
  <c r="X33" i="403" a="1"/>
  <c r="X33" i="403" s="1"/>
  <c r="W33" i="403" a="1"/>
  <c r="W33" i="403" s="1"/>
  <c r="R15" i="402"/>
  <c r="R22" i="402"/>
  <c r="R19" i="402"/>
  <c r="R18" i="402"/>
  <c r="R35" i="402"/>
  <c r="R9" i="402"/>
  <c r="R21" i="402"/>
  <c r="R13" i="402"/>
  <c r="R25" i="402"/>
  <c r="R31" i="402"/>
  <c r="R10" i="402"/>
  <c r="W9" i="402" a="1"/>
  <c r="W9" i="402" s="1"/>
  <c r="R30" i="402"/>
  <c r="R20" i="402"/>
  <c r="H9" i="402" a="1"/>
  <c r="H9" i="402" s="1"/>
  <c r="AA9" i="402" s="1" a="1"/>
  <c r="AA9" i="402" s="1"/>
  <c r="R24" i="402"/>
  <c r="R11" i="402"/>
  <c r="R26" i="402"/>
  <c r="R34" i="402"/>
  <c r="R28" i="402"/>
  <c r="R16" i="402"/>
  <c r="R12" i="402"/>
  <c r="R27" i="402"/>
  <c r="R33" i="402"/>
  <c r="X20" i="402" a="1"/>
  <c r="X20" i="402" s="1"/>
  <c r="W20" i="402" a="1"/>
  <c r="W20" i="402" s="1"/>
  <c r="Y20" i="402" a="1"/>
  <c r="Y20" i="402" s="1"/>
  <c r="K20" i="402" a="1"/>
  <c r="K20" i="402" s="1"/>
  <c r="L20" i="402" s="1" a="1"/>
  <c r="L20" i="402" s="1"/>
  <c r="W21" i="402" a="1"/>
  <c r="W21" i="402" s="1"/>
  <c r="Y21" i="402" a="1"/>
  <c r="Y21" i="402" s="1"/>
  <c r="K21" i="402" a="1"/>
  <c r="K21" i="402" s="1"/>
  <c r="L21" i="402" s="1" a="1"/>
  <c r="L21" i="402" s="1"/>
  <c r="X21" i="402" a="1"/>
  <c r="X21" i="402" s="1"/>
  <c r="W26" i="402" a="1"/>
  <c r="W26" i="402" s="1"/>
  <c r="Y26" i="402" a="1"/>
  <c r="Y26" i="402" s="1"/>
  <c r="X26" i="402" a="1"/>
  <c r="X26" i="402" s="1"/>
  <c r="K26" i="402" a="1"/>
  <c r="K26" i="402" s="1"/>
  <c r="L26" i="402" s="1" a="1"/>
  <c r="L26" i="402" s="1"/>
  <c r="Y15" i="402" a="1"/>
  <c r="Y15" i="402" s="1"/>
  <c r="W15" i="402" a="1"/>
  <c r="W15" i="402" s="1"/>
  <c r="X15" i="402" a="1"/>
  <c r="X15" i="402" s="1"/>
  <c r="K15" i="402" a="1"/>
  <c r="K15" i="402" s="1"/>
  <c r="L15" i="402" s="1" a="1"/>
  <c r="L15" i="402" s="1"/>
  <c r="X23" i="402" a="1"/>
  <c r="X23" i="402" s="1"/>
  <c r="Y23" i="402" a="1"/>
  <c r="Y23" i="402" s="1"/>
  <c r="W23" i="402" a="1"/>
  <c r="W23" i="402" s="1"/>
  <c r="K23" i="402" a="1"/>
  <c r="K23" i="402" s="1"/>
  <c r="L23" i="402" s="1" a="1"/>
  <c r="L23" i="402" s="1"/>
  <c r="X32" i="402" a="1"/>
  <c r="X32" i="402" s="1"/>
  <c r="Y32" i="402" a="1"/>
  <c r="Y32" i="402" s="1"/>
  <c r="W32" i="402" a="1"/>
  <c r="W32" i="402" s="1"/>
  <c r="K32" i="402" a="1"/>
  <c r="K32" i="402" s="1"/>
  <c r="L32" i="402" s="1" a="1"/>
  <c r="L32" i="402" s="1"/>
  <c r="Y29" i="402" a="1"/>
  <c r="Y29" i="402" s="1"/>
  <c r="W29" i="402" a="1"/>
  <c r="W29" i="402" s="1"/>
  <c r="X29" i="402" a="1"/>
  <c r="X29" i="402" s="1"/>
  <c r="K29" i="402" a="1"/>
  <c r="K29" i="402" s="1"/>
  <c r="L29" i="402" s="1" a="1"/>
  <c r="L29" i="402" s="1"/>
  <c r="W24" i="402" a="1"/>
  <c r="W24" i="402" s="1"/>
  <c r="Y24" i="402" a="1"/>
  <c r="Y24" i="402" s="1"/>
  <c r="K24" i="402" a="1"/>
  <c r="K24" i="402" s="1"/>
  <c r="L24" i="402" s="1" a="1"/>
  <c r="L24" i="402" s="1"/>
  <c r="X24" i="402" a="1"/>
  <c r="X24" i="402" s="1"/>
  <c r="H9" i="399" a="1"/>
  <c r="H9" i="399" s="1"/>
  <c r="AA9" i="399" s="1" a="1"/>
  <c r="AA9" i="399" s="1"/>
  <c r="Y14" i="402" a="1"/>
  <c r="Y14" i="402" s="1"/>
  <c r="W14" i="402" a="1"/>
  <c r="W14" i="402" s="1"/>
  <c r="X14" i="402" a="1"/>
  <c r="X14" i="402" s="1"/>
  <c r="K14" i="402" a="1"/>
  <c r="K14" i="402" s="1"/>
  <c r="L14" i="402" s="1" a="1"/>
  <c r="L14" i="402" s="1"/>
  <c r="Y36" i="402" a="1"/>
  <c r="Y36" i="402" s="1"/>
  <c r="W36" i="402" a="1"/>
  <c r="W36" i="402" s="1"/>
  <c r="X36" i="402" a="1"/>
  <c r="X36" i="402" s="1"/>
  <c r="K36" i="402" a="1"/>
  <c r="K36" i="402" s="1"/>
  <c r="L36" i="402" s="1" a="1"/>
  <c r="L36" i="402" s="1"/>
  <c r="W28" i="402" a="1"/>
  <c r="W28" i="402" s="1"/>
  <c r="Y28" i="402" a="1"/>
  <c r="Y28" i="402" s="1"/>
  <c r="X28" i="402" a="1"/>
  <c r="X28" i="402" s="1"/>
  <c r="K28" i="402" a="1"/>
  <c r="K28" i="402" s="1"/>
  <c r="L28" i="402" s="1" a="1"/>
  <c r="L28" i="402" s="1"/>
  <c r="X33" i="402" a="1"/>
  <c r="X33" i="402" s="1"/>
  <c r="W33" i="402" a="1"/>
  <c r="W33" i="402" s="1"/>
  <c r="Y33" i="402" a="1"/>
  <c r="Y33" i="402" s="1"/>
  <c r="K33" i="402" a="1"/>
  <c r="K33" i="402" s="1"/>
  <c r="X31" i="402" a="1"/>
  <c r="X31" i="402" s="1"/>
  <c r="Y31" i="402" a="1"/>
  <c r="Y31" i="402" s="1"/>
  <c r="W31" i="402" a="1"/>
  <c r="W31" i="402" s="1"/>
  <c r="K31" i="402" a="1"/>
  <c r="K31" i="402" s="1"/>
  <c r="L31" i="402" s="1" a="1"/>
  <c r="L31" i="402" s="1"/>
  <c r="X18" i="402" a="1"/>
  <c r="X18" i="402" s="1"/>
  <c r="W18" i="402" a="1"/>
  <c r="W18" i="402" s="1"/>
  <c r="Y18" i="402" a="1"/>
  <c r="Y18" i="402" s="1"/>
  <c r="K18" i="402" a="1"/>
  <c r="K18" i="402" s="1"/>
  <c r="L18" i="402" s="1" a="1"/>
  <c r="L18" i="402" s="1"/>
  <c r="Y30" i="402" a="1"/>
  <c r="Y30" i="402" s="1"/>
  <c r="X30" i="402" a="1"/>
  <c r="X30" i="402" s="1"/>
  <c r="W30" i="402" a="1"/>
  <c r="W30" i="402" s="1"/>
  <c r="K30" i="402" a="1"/>
  <c r="K30" i="402" s="1"/>
  <c r="L30" i="402" s="1" a="1"/>
  <c r="L30" i="402" s="1"/>
  <c r="W17" i="402" a="1"/>
  <c r="W17" i="402" s="1"/>
  <c r="Y17" i="402" a="1"/>
  <c r="Y17" i="402" s="1"/>
  <c r="K17" i="402" a="1"/>
  <c r="K17" i="402" s="1"/>
  <c r="L17" i="402" s="1" a="1"/>
  <c r="L17" i="402" s="1"/>
  <c r="X17" i="402" a="1"/>
  <c r="X17" i="402" s="1"/>
  <c r="X16" i="402" a="1"/>
  <c r="X16" i="402" s="1"/>
  <c r="W16" i="402" a="1"/>
  <c r="W16" i="402" s="1"/>
  <c r="Y16" i="402" a="1"/>
  <c r="Y16" i="402" s="1"/>
  <c r="K16" i="402" a="1"/>
  <c r="K16" i="402" s="1"/>
  <c r="L16" i="402" s="1" a="1"/>
  <c r="L16" i="402" s="1"/>
  <c r="X35" i="402" a="1"/>
  <c r="X35" i="402" s="1"/>
  <c r="Y35" i="402" a="1"/>
  <c r="Y35" i="402" s="1"/>
  <c r="W35" i="402" a="1"/>
  <c r="W35" i="402" s="1"/>
  <c r="K35" i="402" a="1"/>
  <c r="K35" i="402" s="1"/>
  <c r="Y22" i="402" a="1"/>
  <c r="Y22" i="402" s="1"/>
  <c r="X22" i="402" a="1"/>
  <c r="X22" i="402" s="1"/>
  <c r="W22" i="402" a="1"/>
  <c r="W22" i="402" s="1"/>
  <c r="K22" i="402" a="1"/>
  <c r="K22" i="402" s="1"/>
  <c r="L22" i="402" s="1" a="1"/>
  <c r="L22" i="402" s="1"/>
  <c r="X27" i="402" a="1"/>
  <c r="X27" i="402" s="1"/>
  <c r="Y27" i="402" a="1"/>
  <c r="Y27" i="402" s="1"/>
  <c r="W27" i="402" a="1"/>
  <c r="W27" i="402" s="1"/>
  <c r="K27" i="402" a="1"/>
  <c r="K27" i="402" s="1"/>
  <c r="L27" i="402" s="1" a="1"/>
  <c r="L27" i="402" s="1"/>
  <c r="W19" i="402" a="1"/>
  <c r="W19" i="402" s="1"/>
  <c r="Y19" i="402" a="1"/>
  <c r="Y19" i="402" s="1"/>
  <c r="X19" i="402" a="1"/>
  <c r="X19" i="402" s="1"/>
  <c r="K19" i="402" a="1"/>
  <c r="K19" i="402" s="1"/>
  <c r="L19" i="402" s="1" a="1"/>
  <c r="L19" i="402" s="1"/>
  <c r="Y13" i="402" a="1"/>
  <c r="Y13" i="402" s="1"/>
  <c r="W13" i="402" a="1"/>
  <c r="W13" i="402" s="1"/>
  <c r="X13" i="402" a="1"/>
  <c r="X13" i="402" s="1"/>
  <c r="K13" i="402" a="1"/>
  <c r="K13" i="402" s="1"/>
  <c r="L13" i="402" s="1" a="1"/>
  <c r="L13" i="402" s="1"/>
  <c r="X34" i="402" a="1"/>
  <c r="X34" i="402" s="1"/>
  <c r="Y34" i="402" a="1"/>
  <c r="Y34" i="402" s="1"/>
  <c r="W34" i="402" a="1"/>
  <c r="W34" i="402" s="1"/>
  <c r="K34" i="402" a="1"/>
  <c r="K34" i="402" s="1"/>
  <c r="L34" i="402" s="1" a="1"/>
  <c r="L34" i="402" s="1"/>
  <c r="J3" i="401" a="1"/>
  <c r="J3" i="401" s="1"/>
  <c r="B40" i="347" s="1"/>
  <c r="R20" i="401"/>
  <c r="R22" i="401"/>
  <c r="R15" i="401"/>
  <c r="H9" i="401" a="1"/>
  <c r="H9" i="401" s="1"/>
  <c r="R19" i="401"/>
  <c r="X35" i="401" a="1"/>
  <c r="X35" i="401" s="1"/>
  <c r="Y35" i="401" a="1"/>
  <c r="Y35" i="401" s="1"/>
  <c r="W35" i="401" a="1"/>
  <c r="W35" i="401" s="1"/>
  <c r="K35" i="401" a="1"/>
  <c r="K35" i="401" s="1"/>
  <c r="L35" i="401" s="1" a="1"/>
  <c r="L35" i="401" s="1"/>
  <c r="X32" i="401" a="1"/>
  <c r="X32" i="401" s="1"/>
  <c r="Y32" i="401" a="1"/>
  <c r="Y32" i="401" s="1"/>
  <c r="W32" i="401" a="1"/>
  <c r="W32" i="401" s="1"/>
  <c r="K32" i="401" a="1"/>
  <c r="K32" i="401" s="1"/>
  <c r="L32" i="401" s="1" a="1"/>
  <c r="L32" i="401" s="1"/>
  <c r="R27" i="401"/>
  <c r="R18" i="401"/>
  <c r="R17" i="401"/>
  <c r="R29" i="401"/>
  <c r="R25" i="401"/>
  <c r="R23" i="401"/>
  <c r="R11" i="401"/>
  <c r="R12" i="401"/>
  <c r="R10" i="401"/>
  <c r="R7" i="401"/>
  <c r="R13" i="401"/>
  <c r="R9" i="401"/>
  <c r="R8" i="401"/>
  <c r="R14" i="401"/>
  <c r="R33" i="401"/>
  <c r="R32" i="401"/>
  <c r="R26" i="401"/>
  <c r="R30" i="401"/>
  <c r="R36" i="401"/>
  <c r="R31" i="401"/>
  <c r="R34" i="401"/>
  <c r="R24" i="401"/>
  <c r="R28" i="401"/>
  <c r="R35" i="401"/>
  <c r="X29" i="401" a="1"/>
  <c r="X29" i="401" s="1"/>
  <c r="W29" i="401" a="1"/>
  <c r="W29" i="401" s="1"/>
  <c r="Y29" i="401" a="1"/>
  <c r="Y29" i="401" s="1"/>
  <c r="K29" i="401" a="1"/>
  <c r="K29" i="401" s="1"/>
  <c r="L29" i="401" s="1" a="1"/>
  <c r="L29" i="401" s="1"/>
  <c r="Y28" i="401" a="1"/>
  <c r="Y28" i="401" s="1"/>
  <c r="W28" i="401" a="1"/>
  <c r="W28" i="401" s="1"/>
  <c r="K28" i="401" a="1"/>
  <c r="K28" i="401" s="1"/>
  <c r="L28" i="401" s="1" a="1"/>
  <c r="L28" i="401" s="1"/>
  <c r="X28" i="401" a="1"/>
  <c r="X28" i="401" s="1"/>
  <c r="X14" i="401" a="1"/>
  <c r="X14" i="401" s="1"/>
  <c r="Y14" i="401" a="1"/>
  <c r="Y14" i="401" s="1"/>
  <c r="W14" i="401" a="1"/>
  <c r="W14" i="401" s="1"/>
  <c r="K14" i="401" a="1"/>
  <c r="K14" i="401" s="1"/>
  <c r="L14" i="401" s="1" a="1"/>
  <c r="L14" i="401" s="1"/>
  <c r="X23" i="401" a="1"/>
  <c r="X23" i="401" s="1"/>
  <c r="W23" i="401" a="1"/>
  <c r="W23" i="401" s="1"/>
  <c r="Y23" i="401" a="1"/>
  <c r="Y23" i="401" s="1"/>
  <c r="K23" i="401" a="1"/>
  <c r="K23" i="401" s="1"/>
  <c r="L23" i="401" s="1" a="1"/>
  <c r="L23" i="401" s="1"/>
  <c r="X27" i="401" a="1"/>
  <c r="X27" i="401" s="1"/>
  <c r="W27" i="401" a="1"/>
  <c r="W27" i="401" s="1"/>
  <c r="Y27" i="401" a="1"/>
  <c r="Y27" i="401" s="1"/>
  <c r="K27" i="401" a="1"/>
  <c r="K27" i="401" s="1"/>
  <c r="L27" i="401" s="1" a="1"/>
  <c r="L27" i="401" s="1"/>
  <c r="Y26" i="401" a="1"/>
  <c r="Y26" i="401" s="1"/>
  <c r="W26" i="401" a="1"/>
  <c r="W26" i="401" s="1"/>
  <c r="K26" i="401" a="1"/>
  <c r="K26" i="401" s="1"/>
  <c r="L26" i="401" s="1" a="1"/>
  <c r="L26" i="401" s="1"/>
  <c r="X26" i="401" a="1"/>
  <c r="X26" i="401" s="1"/>
  <c r="W17" i="401" a="1"/>
  <c r="W17" i="401" s="1"/>
  <c r="X17" i="401" a="1"/>
  <c r="X17" i="401" s="1"/>
  <c r="Y17" i="401" a="1"/>
  <c r="Y17" i="401" s="1"/>
  <c r="K17" i="401" a="1"/>
  <c r="K17" i="401" s="1"/>
  <c r="L17" i="401" s="1" a="1"/>
  <c r="L17" i="401" s="1"/>
  <c r="R21" i="401"/>
  <c r="X31" i="401" a="1"/>
  <c r="X31" i="401" s="1"/>
  <c r="W31" i="401" a="1"/>
  <c r="W31" i="401" s="1"/>
  <c r="Y31" i="401" a="1"/>
  <c r="Y31" i="401" s="1"/>
  <c r="K31" i="401" a="1"/>
  <c r="K31" i="401" s="1"/>
  <c r="L31" i="401" s="1" a="1"/>
  <c r="L31" i="401" s="1"/>
  <c r="Y30" i="401" a="1"/>
  <c r="Y30" i="401" s="1"/>
  <c r="W30" i="401" a="1"/>
  <c r="W30" i="401" s="1"/>
  <c r="K30" i="401" a="1"/>
  <c r="K30" i="401" s="1"/>
  <c r="L30" i="401" s="1" a="1"/>
  <c r="L30" i="401" s="1"/>
  <c r="X30" i="401" a="1"/>
  <c r="X30" i="401" s="1"/>
  <c r="Y16" i="401" a="1"/>
  <c r="Y16" i="401" s="1"/>
  <c r="W16" i="401" a="1"/>
  <c r="W16" i="401" s="1"/>
  <c r="X16" i="401" a="1"/>
  <c r="X16" i="401" s="1"/>
  <c r="Y19" i="401" a="1"/>
  <c r="Y19" i="401" s="1"/>
  <c r="W19" i="401" a="1"/>
  <c r="W19" i="401" s="1"/>
  <c r="X19" i="401" a="1"/>
  <c r="X19" i="401" s="1"/>
  <c r="X33" i="401" a="1"/>
  <c r="X33" i="401" s="1"/>
  <c r="W33" i="401" a="1"/>
  <c r="W33" i="401" s="1"/>
  <c r="Y33" i="401" a="1"/>
  <c r="Y33" i="401" s="1"/>
  <c r="K33" i="401" a="1"/>
  <c r="K33" i="401" s="1"/>
  <c r="L33" i="401" s="1" a="1"/>
  <c r="L33" i="401" s="1"/>
  <c r="W18" i="401" a="1"/>
  <c r="W18" i="401" s="1"/>
  <c r="X18" i="401" a="1"/>
  <c r="X18" i="401" s="1"/>
  <c r="K18" i="401" a="1"/>
  <c r="K18" i="401" s="1"/>
  <c r="L18" i="401" s="1" a="1"/>
  <c r="L18" i="401" s="1"/>
  <c r="Y18" i="401" a="1"/>
  <c r="Y18" i="401" s="1"/>
  <c r="X22" i="401" a="1"/>
  <c r="X22" i="401" s="1"/>
  <c r="W22" i="401" a="1"/>
  <c r="W22" i="401" s="1"/>
  <c r="Y22" i="401" a="1"/>
  <c r="Y22" i="401" s="1"/>
  <c r="X34" i="401" a="1"/>
  <c r="X34" i="401" s="1"/>
  <c r="Y34" i="401" a="1"/>
  <c r="Y34" i="401" s="1"/>
  <c r="W34" i="401" a="1"/>
  <c r="W34" i="401" s="1"/>
  <c r="K34" i="401" a="1"/>
  <c r="K34" i="401" s="1"/>
  <c r="L34" i="401" s="1" a="1"/>
  <c r="L34" i="401" s="1"/>
  <c r="Y36" i="401" a="1"/>
  <c r="Y36" i="401" s="1"/>
  <c r="W36" i="401" a="1"/>
  <c r="W36" i="401" s="1"/>
  <c r="X36" i="401" a="1"/>
  <c r="X36" i="401" s="1"/>
  <c r="K36" i="401" a="1"/>
  <c r="K36" i="401" s="1"/>
  <c r="L36" i="401" s="1" a="1"/>
  <c r="L36" i="401" s="1"/>
  <c r="X25" i="401" a="1"/>
  <c r="X25" i="401" s="1"/>
  <c r="W25" i="401" a="1"/>
  <c r="W25" i="401" s="1"/>
  <c r="Y25" i="401" a="1"/>
  <c r="Y25" i="401" s="1"/>
  <c r="K25" i="401" a="1"/>
  <c r="K25" i="401" s="1"/>
  <c r="L25" i="401" s="1" a="1"/>
  <c r="L25" i="401" s="1"/>
  <c r="X15" i="401" a="1"/>
  <c r="X15" i="401" s="1"/>
  <c r="W15" i="401" a="1"/>
  <c r="W15" i="401" s="1"/>
  <c r="Y15" i="401" a="1"/>
  <c r="Y15" i="401" s="1"/>
  <c r="X20" i="401" a="1"/>
  <c r="X20" i="401" s="1"/>
  <c r="Y20" i="401" a="1"/>
  <c r="Y20" i="401" s="1"/>
  <c r="W20" i="401" a="1"/>
  <c r="W20" i="401" s="1"/>
  <c r="Y24" i="401" a="1"/>
  <c r="Y24" i="401" s="1"/>
  <c r="W24" i="401" a="1"/>
  <c r="W24" i="401" s="1"/>
  <c r="K24" i="401" a="1"/>
  <c r="K24" i="401" s="1"/>
  <c r="L24" i="401" s="1" a="1"/>
  <c r="L24" i="401" s="1"/>
  <c r="X24" i="401" a="1"/>
  <c r="X24" i="401" s="1"/>
  <c r="K22" i="401" a="1"/>
  <c r="K22" i="401" s="1"/>
  <c r="L22" i="401" s="1" a="1"/>
  <c r="L22" i="401" s="1"/>
  <c r="H10" i="400" a="1"/>
  <c r="H10" i="400" s="1"/>
  <c r="AA10" i="400" s="1" a="1"/>
  <c r="AA10" i="400" s="1"/>
  <c r="X35" i="400" a="1"/>
  <c r="X35" i="400" s="1"/>
  <c r="Y35" i="400" a="1"/>
  <c r="Y35" i="400" s="1"/>
  <c r="W35" i="400" a="1"/>
  <c r="W35" i="400" s="1"/>
  <c r="K35" i="400" a="1"/>
  <c r="K35" i="400" s="1"/>
  <c r="X34" i="400" a="1"/>
  <c r="X34" i="400" s="1"/>
  <c r="Y34" i="400" a="1"/>
  <c r="Y34" i="400" s="1"/>
  <c r="W34" i="400" a="1"/>
  <c r="W34" i="400" s="1"/>
  <c r="K34" i="400" a="1"/>
  <c r="K34" i="400" s="1"/>
  <c r="L34" i="400" s="1" a="1"/>
  <c r="L34" i="400" s="1"/>
  <c r="X8" i="366" a="1"/>
  <c r="X8" i="366" s="1"/>
  <c r="X15" i="400" a="1"/>
  <c r="X15" i="400" s="1"/>
  <c r="W15" i="400" a="1"/>
  <c r="W15" i="400" s="1"/>
  <c r="Y15" i="400" a="1"/>
  <c r="Y15" i="400" s="1"/>
  <c r="X32" i="400" a="1"/>
  <c r="X32" i="400" s="1"/>
  <c r="Y32" i="400" a="1"/>
  <c r="Y32" i="400" s="1"/>
  <c r="W32" i="400" a="1"/>
  <c r="W32" i="400" s="1"/>
  <c r="K32" i="400" a="1"/>
  <c r="K32" i="400" s="1"/>
  <c r="L32" i="400" s="1" a="1"/>
  <c r="L32" i="400" s="1"/>
  <c r="W22" i="400" a="1"/>
  <c r="W22" i="400" s="1"/>
  <c r="Y22" i="400" a="1"/>
  <c r="Y22" i="400" s="1"/>
  <c r="K22" i="400" a="1"/>
  <c r="K22" i="400" s="1"/>
  <c r="L22" i="400" s="1" a="1"/>
  <c r="L22" i="400" s="1"/>
  <c r="X22" i="400" a="1"/>
  <c r="X22" i="400" s="1"/>
  <c r="W20" i="400" a="1"/>
  <c r="W20" i="400" s="1"/>
  <c r="Y20" i="400" a="1"/>
  <c r="Y20" i="400" s="1"/>
  <c r="K20" i="400" a="1"/>
  <c r="K20" i="400" s="1"/>
  <c r="L20" i="400" s="1" a="1"/>
  <c r="L20" i="400" s="1"/>
  <c r="X20" i="400" a="1"/>
  <c r="X20" i="400" s="1"/>
  <c r="R28" i="400"/>
  <c r="R26" i="400"/>
  <c r="R24" i="400"/>
  <c r="R9" i="400"/>
  <c r="R8" i="400"/>
  <c r="R7" i="400"/>
  <c r="R18" i="400"/>
  <c r="R20" i="400"/>
  <c r="R34" i="400"/>
  <c r="R36" i="400"/>
  <c r="R14" i="400"/>
  <c r="R12" i="400"/>
  <c r="R10" i="400"/>
  <c r="R19" i="400"/>
  <c r="R33" i="400"/>
  <c r="R25" i="400"/>
  <c r="R29" i="400"/>
  <c r="R32" i="400"/>
  <c r="R23" i="400"/>
  <c r="R31" i="400"/>
  <c r="R13" i="400"/>
  <c r="R11" i="400"/>
  <c r="R21" i="400"/>
  <c r="R30" i="400"/>
  <c r="R35" i="400"/>
  <c r="R22" i="400"/>
  <c r="R27" i="400"/>
  <c r="Y23" i="400" a="1"/>
  <c r="Y23" i="400" s="1"/>
  <c r="X23" i="400" a="1"/>
  <c r="X23" i="400" s="1"/>
  <c r="W23" i="400" a="1"/>
  <c r="W23" i="400" s="1"/>
  <c r="K23" i="400" a="1"/>
  <c r="K23" i="400" s="1"/>
  <c r="L23" i="400" s="1" a="1"/>
  <c r="L23" i="400" s="1"/>
  <c r="X24" i="400" a="1"/>
  <c r="X24" i="400" s="1"/>
  <c r="W24" i="400" a="1"/>
  <c r="W24" i="400" s="1"/>
  <c r="Y24" i="400" a="1"/>
  <c r="Y24" i="400" s="1"/>
  <c r="K24" i="400" a="1"/>
  <c r="K24" i="400" s="1"/>
  <c r="L24" i="400" s="1" a="1"/>
  <c r="L24" i="400" s="1"/>
  <c r="W18" i="400" a="1"/>
  <c r="W18" i="400" s="1"/>
  <c r="Y18" i="400" a="1"/>
  <c r="Y18" i="400" s="1"/>
  <c r="K18" i="400" a="1"/>
  <c r="K18" i="400" s="1"/>
  <c r="X18" i="400" a="1"/>
  <c r="X18" i="400" s="1"/>
  <c r="Y36" i="400" a="1"/>
  <c r="Y36" i="400" s="1"/>
  <c r="W36" i="400" a="1"/>
  <c r="W36" i="400" s="1"/>
  <c r="X36" i="400" a="1"/>
  <c r="X36" i="400" s="1"/>
  <c r="K36" i="400" a="1"/>
  <c r="K36" i="400" s="1"/>
  <c r="L36" i="400" s="1" a="1"/>
  <c r="L36" i="400" s="1"/>
  <c r="X33" i="400" a="1"/>
  <c r="X33" i="400" s="1"/>
  <c r="Y33" i="400" a="1"/>
  <c r="Y33" i="400" s="1"/>
  <c r="W33" i="400" a="1"/>
  <c r="W33" i="400" s="1"/>
  <c r="K33" i="400" a="1"/>
  <c r="K33" i="400" s="1"/>
  <c r="L33" i="400" s="1" a="1"/>
  <c r="L33" i="400" s="1"/>
  <c r="W8" i="366" a="1"/>
  <c r="W8" i="366" s="1"/>
  <c r="R16" i="400"/>
  <c r="Y30" i="400" a="1"/>
  <c r="Y30" i="400" s="1"/>
  <c r="W30" i="400" a="1"/>
  <c r="W30" i="400" s="1"/>
  <c r="X30" i="400" a="1"/>
  <c r="X30" i="400" s="1"/>
  <c r="K30" i="400" a="1"/>
  <c r="K30" i="400" s="1"/>
  <c r="L30" i="400" s="1" a="1"/>
  <c r="L30" i="400" s="1"/>
  <c r="X28" i="400" a="1"/>
  <c r="X28" i="400" s="1"/>
  <c r="W28" i="400" a="1"/>
  <c r="W28" i="400" s="1"/>
  <c r="Y28" i="400" a="1"/>
  <c r="Y28" i="400" s="1"/>
  <c r="K28" i="400" a="1"/>
  <c r="K28" i="400" s="1"/>
  <c r="L28" i="400" s="1" a="1"/>
  <c r="L28" i="400" s="1"/>
  <c r="K15" i="400" a="1"/>
  <c r="K15" i="400" s="1"/>
  <c r="L15" i="400" s="1" a="1"/>
  <c r="L15" i="400" s="1"/>
  <c r="X26" i="400" a="1"/>
  <c r="X26" i="400" s="1"/>
  <c r="W26" i="400" a="1"/>
  <c r="W26" i="400" s="1"/>
  <c r="Y26" i="400" a="1"/>
  <c r="Y26" i="400" s="1"/>
  <c r="K26" i="400" a="1"/>
  <c r="K26" i="400" s="1"/>
  <c r="L26" i="400" s="1" a="1"/>
  <c r="L26" i="400" s="1"/>
  <c r="X21" i="400" a="1"/>
  <c r="X21" i="400" s="1"/>
  <c r="W21" i="400" a="1"/>
  <c r="W21" i="400" s="1"/>
  <c r="Y21" i="400" a="1"/>
  <c r="Y21" i="400" s="1"/>
  <c r="K21" i="400" a="1"/>
  <c r="K21" i="400" s="1"/>
  <c r="L21" i="400" s="1" a="1"/>
  <c r="L21" i="400" s="1"/>
  <c r="X19" i="400" a="1"/>
  <c r="X19" i="400" s="1"/>
  <c r="Y19" i="400" a="1"/>
  <c r="Y19" i="400" s="1"/>
  <c r="W19" i="400" a="1"/>
  <c r="W19" i="400" s="1"/>
  <c r="K19" i="400" a="1"/>
  <c r="K19" i="400" s="1"/>
  <c r="L19" i="400" s="1" a="1"/>
  <c r="L19" i="400" s="1"/>
  <c r="X31" i="400" a="1"/>
  <c r="X31" i="400" s="1"/>
  <c r="W31" i="400" a="1"/>
  <c r="W31" i="400" s="1"/>
  <c r="Y31" i="400" a="1"/>
  <c r="Y31" i="400" s="1"/>
  <c r="K31" i="400" a="1"/>
  <c r="K31" i="400" s="1"/>
  <c r="L31" i="400" s="1" a="1"/>
  <c r="L31" i="400" s="1"/>
  <c r="Y29" i="400" a="1"/>
  <c r="Y29" i="400" s="1"/>
  <c r="X29" i="400" a="1"/>
  <c r="X29" i="400" s="1"/>
  <c r="K29" i="400" a="1"/>
  <c r="K29" i="400" s="1"/>
  <c r="L29" i="400" s="1" a="1"/>
  <c r="L29" i="400" s="1"/>
  <c r="W29" i="400" a="1"/>
  <c r="W29" i="400" s="1"/>
  <c r="Y27" i="400" a="1"/>
  <c r="Y27" i="400" s="1"/>
  <c r="X27" i="400" a="1"/>
  <c r="X27" i="400" s="1"/>
  <c r="K27" i="400" a="1"/>
  <c r="K27" i="400" s="1"/>
  <c r="L27" i="400" s="1" a="1"/>
  <c r="L27" i="400" s="1"/>
  <c r="W27" i="400" a="1"/>
  <c r="W27" i="400" s="1"/>
  <c r="Y25" i="400" a="1"/>
  <c r="Y25" i="400" s="1"/>
  <c r="X25" i="400" a="1"/>
  <c r="X25" i="400" s="1"/>
  <c r="K25" i="400" a="1"/>
  <c r="K25" i="400" s="1"/>
  <c r="L25" i="400" s="1" a="1"/>
  <c r="L25" i="400" s="1"/>
  <c r="W25" i="400" a="1"/>
  <c r="W25" i="400" s="1"/>
  <c r="R15" i="400"/>
  <c r="X16" i="400" a="1"/>
  <c r="X16" i="400" s="1"/>
  <c r="Y16" i="400" a="1"/>
  <c r="Y16" i="400" s="1"/>
  <c r="W16" i="400" a="1"/>
  <c r="W16" i="400" s="1"/>
  <c r="K3" i="369" a="1"/>
  <c r="K3" i="369" s="1"/>
  <c r="C38" i="347" s="1"/>
  <c r="J3" i="355" a="1"/>
  <c r="J3" i="355" s="1"/>
  <c r="B32" i="347" s="1"/>
  <c r="R13" i="399"/>
  <c r="R7" i="399"/>
  <c r="R12" i="399"/>
  <c r="R9" i="399"/>
  <c r="R14" i="399"/>
  <c r="H9" i="344" a="1"/>
  <c r="H9" i="344" s="1"/>
  <c r="AA9" i="344" s="1" a="1"/>
  <c r="AA9" i="344" s="1"/>
  <c r="K3" i="343" a="1"/>
  <c r="K3" i="343" s="1"/>
  <c r="C22" i="347" s="1"/>
  <c r="W24" i="399" a="1"/>
  <c r="W24" i="399" s="1"/>
  <c r="Y24" i="399" a="1"/>
  <c r="Y24" i="399" s="1"/>
  <c r="K24" i="399" a="1"/>
  <c r="K24" i="399" s="1"/>
  <c r="L24" i="399" s="1" a="1"/>
  <c r="L24" i="399" s="1"/>
  <c r="X24" i="399" a="1"/>
  <c r="X24" i="399" s="1"/>
  <c r="W11" i="399" a="1"/>
  <c r="W11" i="399" s="1"/>
  <c r="X11" i="399" a="1"/>
  <c r="X11" i="399" s="1"/>
  <c r="Y11" i="399" a="1"/>
  <c r="Y11" i="399" s="1"/>
  <c r="Y9" i="399" a="1"/>
  <c r="Y9" i="399" s="1"/>
  <c r="W9" i="399" a="1"/>
  <c r="W9" i="399" s="1"/>
  <c r="K9" i="399" a="1"/>
  <c r="K9" i="399" s="1"/>
  <c r="X9" i="399" a="1"/>
  <c r="X9" i="399" s="1"/>
  <c r="X14" i="399" a="1"/>
  <c r="X14" i="399" s="1"/>
  <c r="Y14" i="399" a="1"/>
  <c r="Y14" i="399" s="1"/>
  <c r="W14" i="399" a="1"/>
  <c r="W14" i="399" s="1"/>
  <c r="Y36" i="399" a="1"/>
  <c r="Y36" i="399" s="1"/>
  <c r="W36" i="399" a="1"/>
  <c r="W36" i="399" s="1"/>
  <c r="K36" i="399" a="1"/>
  <c r="K36" i="399" s="1"/>
  <c r="X36" i="399" a="1"/>
  <c r="X36" i="399" s="1"/>
  <c r="X12" i="399" a="1"/>
  <c r="X12" i="399" s="1"/>
  <c r="Y12" i="399" a="1"/>
  <c r="Y12" i="399" s="1"/>
  <c r="W12" i="399" a="1"/>
  <c r="W12" i="399" s="1"/>
  <c r="X16" i="399" a="1"/>
  <c r="X16" i="399" s="1"/>
  <c r="W16" i="399" a="1"/>
  <c r="W16" i="399" s="1"/>
  <c r="Y16" i="399" a="1"/>
  <c r="Y16" i="399" s="1"/>
  <c r="X31" i="399" a="1"/>
  <c r="X31" i="399" s="1"/>
  <c r="W31" i="399" a="1"/>
  <c r="W31" i="399" s="1"/>
  <c r="Y31" i="399" a="1"/>
  <c r="Y31" i="399" s="1"/>
  <c r="K31" i="399" a="1"/>
  <c r="K31" i="399" s="1"/>
  <c r="L31" i="399" s="1" a="1"/>
  <c r="L31" i="399" s="1"/>
  <c r="X27" i="399" a="1"/>
  <c r="X27" i="399" s="1"/>
  <c r="Y27" i="399" a="1"/>
  <c r="Y27" i="399" s="1"/>
  <c r="W27" i="399" a="1"/>
  <c r="W27" i="399" s="1"/>
  <c r="K27" i="399" a="1"/>
  <c r="K27" i="399" s="1"/>
  <c r="L27" i="399" s="1" a="1"/>
  <c r="L27" i="399" s="1"/>
  <c r="Y23" i="399" a="1"/>
  <c r="Y23" i="399" s="1"/>
  <c r="W23" i="399" a="1"/>
  <c r="W23" i="399" s="1"/>
  <c r="X23" i="399" a="1"/>
  <c r="X23" i="399" s="1"/>
  <c r="K23" i="399" a="1"/>
  <c r="K23" i="399" s="1"/>
  <c r="L23" i="399" s="1" a="1"/>
  <c r="L23" i="399" s="1"/>
  <c r="X19" i="399" a="1"/>
  <c r="X19" i="399" s="1"/>
  <c r="Y19" i="399" a="1"/>
  <c r="Y19" i="399" s="1"/>
  <c r="W19" i="399" a="1"/>
  <c r="W19" i="399" s="1"/>
  <c r="K19" i="399" a="1"/>
  <c r="K19" i="399" s="1"/>
  <c r="L19" i="399" s="1" a="1"/>
  <c r="L19" i="399" s="1"/>
  <c r="K14" i="399" a="1"/>
  <c r="K14" i="399" s="1"/>
  <c r="L14" i="399" s="1" a="1"/>
  <c r="L14" i="399" s="1"/>
  <c r="W28" i="399" a="1"/>
  <c r="W28" i="399" s="1"/>
  <c r="Y28" i="399" a="1"/>
  <c r="Y28" i="399" s="1"/>
  <c r="K28" i="399" a="1"/>
  <c r="K28" i="399" s="1"/>
  <c r="L28" i="399" s="1" a="1"/>
  <c r="L28" i="399" s="1"/>
  <c r="X28" i="399" a="1"/>
  <c r="X28" i="399" s="1"/>
  <c r="W26" i="399" a="1"/>
  <c r="W26" i="399" s="1"/>
  <c r="Y26" i="399" a="1"/>
  <c r="Y26" i="399" s="1"/>
  <c r="X26" i="399" a="1"/>
  <c r="X26" i="399" s="1"/>
  <c r="K26" i="399" a="1"/>
  <c r="K26" i="399" s="1"/>
  <c r="L26" i="399" s="1" a="1"/>
  <c r="L26" i="399" s="1"/>
  <c r="K11" i="399" a="1"/>
  <c r="K11" i="399" s="1"/>
  <c r="R10" i="399"/>
  <c r="X8" i="399" a="1"/>
  <c r="X8" i="399" s="1"/>
  <c r="W8" i="399" a="1"/>
  <c r="W8" i="399" s="1"/>
  <c r="Y8" i="399" a="1"/>
  <c r="Y8" i="399" s="1"/>
  <c r="W18" i="399" a="1"/>
  <c r="W18" i="399" s="1"/>
  <c r="Y18" i="399" a="1"/>
  <c r="Y18" i="399" s="1"/>
  <c r="K18" i="399" a="1"/>
  <c r="K18" i="399" s="1"/>
  <c r="L18" i="399" s="1" a="1"/>
  <c r="L18" i="399" s="1"/>
  <c r="X18" i="399" a="1"/>
  <c r="X18" i="399" s="1"/>
  <c r="X15" i="399" a="1"/>
  <c r="X15" i="399" s="1"/>
  <c r="W15" i="399" a="1"/>
  <c r="W15" i="399" s="1"/>
  <c r="Y15" i="399" a="1"/>
  <c r="Y15" i="399" s="1"/>
  <c r="Y30" i="399" a="1"/>
  <c r="Y30" i="399" s="1"/>
  <c r="X30" i="399" a="1"/>
  <c r="X30" i="399" s="1"/>
  <c r="K30" i="399" a="1"/>
  <c r="K30" i="399" s="1"/>
  <c r="W30" i="399" a="1"/>
  <c r="W30" i="399" s="1"/>
  <c r="X33" i="399" a="1"/>
  <c r="X33" i="399" s="1"/>
  <c r="Y33" i="399" a="1"/>
  <c r="Y33" i="399" s="1"/>
  <c r="W33" i="399" a="1"/>
  <c r="W33" i="399" s="1"/>
  <c r="K33" i="399" a="1"/>
  <c r="K33" i="399" s="1"/>
  <c r="X29" i="399" a="1"/>
  <c r="X29" i="399" s="1"/>
  <c r="Y29" i="399" a="1"/>
  <c r="Y29" i="399" s="1"/>
  <c r="W29" i="399" a="1"/>
  <c r="W29" i="399" s="1"/>
  <c r="K29" i="399" a="1"/>
  <c r="K29" i="399" s="1"/>
  <c r="L29" i="399" s="1" a="1"/>
  <c r="L29" i="399" s="1"/>
  <c r="K8" i="399" a="1"/>
  <c r="K8" i="399" s="1"/>
  <c r="K16" i="399" a="1"/>
  <c r="K16" i="399" s="1"/>
  <c r="L16" i="399" s="1" a="1"/>
  <c r="L16" i="399" s="1"/>
  <c r="X32" i="399" a="1"/>
  <c r="X32" i="399" s="1"/>
  <c r="W32" i="399" a="1"/>
  <c r="W32" i="399" s="1"/>
  <c r="Y32" i="399" a="1"/>
  <c r="Y32" i="399" s="1"/>
  <c r="K32" i="399" a="1"/>
  <c r="K32" i="399" s="1"/>
  <c r="L32" i="399" s="1" a="1"/>
  <c r="L32" i="399" s="1"/>
  <c r="Y13" i="399" a="1"/>
  <c r="Y13" i="399" s="1"/>
  <c r="X13" i="399" a="1"/>
  <c r="X13" i="399" s="1"/>
  <c r="W13" i="399" a="1"/>
  <c r="W13" i="399" s="1"/>
  <c r="K13" i="399" a="1"/>
  <c r="K13" i="399" s="1"/>
  <c r="L13" i="399" s="1" a="1"/>
  <c r="L13" i="399" s="1"/>
  <c r="X35" i="399" a="1"/>
  <c r="X35" i="399" s="1"/>
  <c r="Y35" i="399" a="1"/>
  <c r="Y35" i="399" s="1"/>
  <c r="W35" i="399" a="1"/>
  <c r="W35" i="399" s="1"/>
  <c r="K35" i="399" a="1"/>
  <c r="K35" i="399" s="1"/>
  <c r="L35" i="399" s="1" a="1"/>
  <c r="L35" i="399" s="1"/>
  <c r="X34" i="399" a="1"/>
  <c r="X34" i="399" s="1"/>
  <c r="Y34" i="399" a="1"/>
  <c r="Y34" i="399" s="1"/>
  <c r="W34" i="399" a="1"/>
  <c r="W34" i="399" s="1"/>
  <c r="K34" i="399" a="1"/>
  <c r="K34" i="399" s="1"/>
  <c r="L34" i="399" s="1" a="1"/>
  <c r="L34" i="399" s="1"/>
  <c r="X25" i="399" a="1"/>
  <c r="X25" i="399" s="1"/>
  <c r="W25" i="399" a="1"/>
  <c r="W25" i="399" s="1"/>
  <c r="Y25" i="399" a="1"/>
  <c r="Y25" i="399" s="1"/>
  <c r="K25" i="399" a="1"/>
  <c r="K25" i="399" s="1"/>
  <c r="L25" i="399" s="1" a="1"/>
  <c r="L25" i="399" s="1"/>
  <c r="R25" i="399"/>
  <c r="R17" i="399"/>
  <c r="R24" i="399"/>
  <c r="R28" i="399"/>
  <c r="R31" i="399"/>
  <c r="R27" i="399"/>
  <c r="R21" i="399"/>
  <c r="R19" i="399"/>
  <c r="R30" i="399"/>
  <c r="R26" i="399"/>
  <c r="R33" i="399"/>
  <c r="R32" i="399"/>
  <c r="R35" i="399"/>
  <c r="R20" i="399"/>
  <c r="R34" i="399"/>
  <c r="R22" i="399"/>
  <c r="R18" i="399"/>
  <c r="R23" i="399"/>
  <c r="R29" i="399"/>
  <c r="R36" i="399"/>
  <c r="X21" i="399" a="1"/>
  <c r="X21" i="399" s="1"/>
  <c r="W21" i="399" a="1"/>
  <c r="W21" i="399" s="1"/>
  <c r="Y21" i="399" a="1"/>
  <c r="Y21" i="399" s="1"/>
  <c r="K21" i="399" a="1"/>
  <c r="K21" i="399" s="1"/>
  <c r="L21" i="399" s="1" a="1"/>
  <c r="L21" i="399" s="1"/>
  <c r="W22" i="399" a="1"/>
  <c r="W22" i="399" s="1"/>
  <c r="Y22" i="399" a="1"/>
  <c r="Y22" i="399" s="1"/>
  <c r="X22" i="399" a="1"/>
  <c r="X22" i="399" s="1"/>
  <c r="K22" i="399" a="1"/>
  <c r="K22" i="399" s="1"/>
  <c r="L22" i="399" s="1" a="1"/>
  <c r="L22" i="399" s="1"/>
  <c r="R8" i="399"/>
  <c r="R16" i="399"/>
  <c r="W20" i="399" a="1"/>
  <c r="W20" i="399" s="1"/>
  <c r="Y20" i="399" a="1"/>
  <c r="Y20" i="399" s="1"/>
  <c r="K20" i="399" a="1"/>
  <c r="K20" i="399" s="1"/>
  <c r="L20" i="399" s="1" a="1"/>
  <c r="L20" i="399" s="1"/>
  <c r="X20" i="399" a="1"/>
  <c r="X20" i="399" s="1"/>
  <c r="R15" i="399"/>
  <c r="H9" i="398" a="1"/>
  <c r="H9" i="398" s="1"/>
  <c r="AA9" i="398" s="1" a="1"/>
  <c r="AA9" i="398" s="1"/>
  <c r="R34" i="378"/>
  <c r="X34" i="398" a="1"/>
  <c r="X34" i="398" s="1"/>
  <c r="Y34" i="398" a="1"/>
  <c r="Y34" i="398" s="1"/>
  <c r="W34" i="398" a="1"/>
  <c r="W34" i="398" s="1"/>
  <c r="K34" i="398" a="1"/>
  <c r="K34" i="398" s="1"/>
  <c r="L34" i="398" s="1" a="1"/>
  <c r="L34" i="398" s="1"/>
  <c r="W15" i="398" a="1"/>
  <c r="W15" i="398" s="1"/>
  <c r="K15" i="398" a="1"/>
  <c r="K15" i="398" s="1"/>
  <c r="L15" i="398" s="1" a="1"/>
  <c r="L15" i="398" s="1"/>
  <c r="Y15" i="398" a="1"/>
  <c r="Y15" i="398" s="1"/>
  <c r="X15" i="398" a="1"/>
  <c r="X15" i="398" s="1"/>
  <c r="R8" i="398"/>
  <c r="X8" i="398" a="1"/>
  <c r="X8" i="398" s="1"/>
  <c r="W8" i="398" a="1"/>
  <c r="W8" i="398" s="1"/>
  <c r="Y8" i="398" a="1"/>
  <c r="Y8" i="398" s="1"/>
  <c r="H9" i="396" a="1"/>
  <c r="H9" i="396" s="1"/>
  <c r="AA9" i="396" s="1" a="1"/>
  <c r="AA9" i="396" s="1"/>
  <c r="R11" i="398"/>
  <c r="X29" i="398" a="1"/>
  <c r="X29" i="398" s="1"/>
  <c r="W29" i="398" a="1"/>
  <c r="W29" i="398" s="1"/>
  <c r="Y29" i="398" a="1"/>
  <c r="Y29" i="398" s="1"/>
  <c r="K29" i="398" a="1"/>
  <c r="K29" i="398" s="1"/>
  <c r="L29" i="398" s="1" a="1"/>
  <c r="L29" i="398" s="1"/>
  <c r="K8" i="398" a="1"/>
  <c r="K8" i="398" s="1"/>
  <c r="Y9" i="398" a="1"/>
  <c r="Y9" i="398" s="1"/>
  <c r="W9" i="398" a="1"/>
  <c r="W9" i="398" s="1"/>
  <c r="X9" i="398" a="1"/>
  <c r="X9" i="398" s="1"/>
  <c r="X35" i="398" a="1"/>
  <c r="X35" i="398" s="1"/>
  <c r="Y35" i="398" a="1"/>
  <c r="Y35" i="398" s="1"/>
  <c r="W35" i="398" a="1"/>
  <c r="W35" i="398" s="1"/>
  <c r="K35" i="398" a="1"/>
  <c r="K35" i="398" s="1"/>
  <c r="L35" i="398" s="1" a="1"/>
  <c r="L35" i="398" s="1"/>
  <c r="X23" i="398" a="1"/>
  <c r="X23" i="398" s="1"/>
  <c r="W23" i="398" a="1"/>
  <c r="W23" i="398" s="1"/>
  <c r="Y23" i="398" a="1"/>
  <c r="Y23" i="398" s="1"/>
  <c r="K23" i="398" a="1"/>
  <c r="K23" i="398" s="1"/>
  <c r="L23" i="398" s="1" a="1"/>
  <c r="L23" i="398" s="1"/>
  <c r="K9" i="321" a="1"/>
  <c r="K9" i="321" s="1"/>
  <c r="K9" i="398" a="1"/>
  <c r="K9" i="398" s="1"/>
  <c r="W19" i="398" a="1"/>
  <c r="W19" i="398" s="1"/>
  <c r="Y19" i="398" a="1"/>
  <c r="Y19" i="398" s="1"/>
  <c r="X19" i="398" a="1"/>
  <c r="X19" i="398" s="1"/>
  <c r="K19" i="398" a="1"/>
  <c r="K19" i="398" s="1"/>
  <c r="L19" i="398" s="1" a="1"/>
  <c r="L19" i="398" s="1"/>
  <c r="R14" i="398"/>
  <c r="Y30" i="398" a="1"/>
  <c r="Y30" i="398" s="1"/>
  <c r="X30" i="398" a="1"/>
  <c r="X30" i="398" s="1"/>
  <c r="W30" i="398" a="1"/>
  <c r="W30" i="398" s="1"/>
  <c r="K30" i="398" a="1"/>
  <c r="K30" i="398" s="1"/>
  <c r="L30" i="398" s="1" a="1"/>
  <c r="L30" i="398" s="1"/>
  <c r="W16" i="398" a="1"/>
  <c r="W16" i="398" s="1"/>
  <c r="K16" i="398" a="1"/>
  <c r="K16" i="398" s="1"/>
  <c r="L16" i="398" s="1" a="1"/>
  <c r="L16" i="398" s="1"/>
  <c r="X16" i="398" a="1"/>
  <c r="X16" i="398" s="1"/>
  <c r="Y16" i="398" a="1"/>
  <c r="Y16" i="398" s="1"/>
  <c r="W17" i="398" a="1"/>
  <c r="W17" i="398" s="1"/>
  <c r="Y17" i="398" a="1"/>
  <c r="Y17" i="398" s="1"/>
  <c r="X17" i="398" a="1"/>
  <c r="X17" i="398" s="1"/>
  <c r="K17" i="398" a="1"/>
  <c r="K17" i="398" s="1"/>
  <c r="L17" i="398" s="1" a="1"/>
  <c r="L17" i="398" s="1"/>
  <c r="Y26" i="398" a="1"/>
  <c r="Y26" i="398" s="1"/>
  <c r="X26" i="398" a="1"/>
  <c r="X26" i="398" s="1"/>
  <c r="K26" i="398" a="1"/>
  <c r="K26" i="398" s="1"/>
  <c r="L26" i="398" s="1" a="1"/>
  <c r="L26" i="398" s="1"/>
  <c r="W26" i="398" a="1"/>
  <c r="W26" i="398" s="1"/>
  <c r="Y36" i="398" a="1"/>
  <c r="Y36" i="398" s="1"/>
  <c r="W36" i="398" a="1"/>
  <c r="W36" i="398" s="1"/>
  <c r="X36" i="398" a="1"/>
  <c r="X36" i="398" s="1"/>
  <c r="K36" i="398" a="1"/>
  <c r="K36" i="398" s="1"/>
  <c r="X27" i="398" a="1"/>
  <c r="X27" i="398" s="1"/>
  <c r="W27" i="398" a="1"/>
  <c r="W27" i="398" s="1"/>
  <c r="Y27" i="398" a="1"/>
  <c r="Y27" i="398" s="1"/>
  <c r="K27" i="398" a="1"/>
  <c r="K27" i="398" s="1"/>
  <c r="L27" i="398" s="1" a="1"/>
  <c r="L27" i="398" s="1"/>
  <c r="X14" i="398" a="1"/>
  <c r="X14" i="398" s="1"/>
  <c r="Y14" i="398" a="1"/>
  <c r="Y14" i="398" s="1"/>
  <c r="W14" i="398" a="1"/>
  <c r="W14" i="398" s="1"/>
  <c r="X12" i="398" a="1"/>
  <c r="X12" i="398" s="1"/>
  <c r="W12" i="398" a="1"/>
  <c r="W12" i="398" s="1"/>
  <c r="Y12" i="398" a="1"/>
  <c r="Y12" i="398" s="1"/>
  <c r="Y10" i="398" a="1"/>
  <c r="Y10" i="398" s="1"/>
  <c r="X10" i="398" a="1"/>
  <c r="X10" i="398" s="1"/>
  <c r="W10" i="398" a="1"/>
  <c r="W10" i="398" s="1"/>
  <c r="X25" i="398" a="1"/>
  <c r="X25" i="398" s="1"/>
  <c r="W25" i="398" a="1"/>
  <c r="W25" i="398" s="1"/>
  <c r="Y25" i="398" a="1"/>
  <c r="Y25" i="398" s="1"/>
  <c r="K25" i="398" a="1"/>
  <c r="K25" i="398" s="1"/>
  <c r="L25" i="398" s="1" a="1"/>
  <c r="L25" i="398" s="1"/>
  <c r="W11" i="398" a="1"/>
  <c r="W11" i="398" s="1"/>
  <c r="Y11" i="398" a="1"/>
  <c r="Y11" i="398" s="1"/>
  <c r="X11" i="398" a="1"/>
  <c r="X11" i="398" s="1"/>
  <c r="Y24" i="398" a="1"/>
  <c r="Y24" i="398" s="1"/>
  <c r="X24" i="398" a="1"/>
  <c r="X24" i="398" s="1"/>
  <c r="K24" i="398" a="1"/>
  <c r="K24" i="398" s="1"/>
  <c r="L24" i="398" s="1" a="1"/>
  <c r="L24" i="398" s="1"/>
  <c r="W24" i="398" a="1"/>
  <c r="W24" i="398" s="1"/>
  <c r="R20" i="398"/>
  <c r="R30" i="398"/>
  <c r="R19" i="398"/>
  <c r="R15" i="398"/>
  <c r="R25" i="398"/>
  <c r="R36" i="398"/>
  <c r="R28" i="398"/>
  <c r="R17" i="398"/>
  <c r="R27" i="398"/>
  <c r="R26" i="398"/>
  <c r="R31" i="398"/>
  <c r="R16" i="398"/>
  <c r="R32" i="398"/>
  <c r="R35" i="398"/>
  <c r="R34" i="398"/>
  <c r="R21" i="398"/>
  <c r="R24" i="398"/>
  <c r="R18" i="398"/>
  <c r="R29" i="398"/>
  <c r="R33" i="398"/>
  <c r="R23" i="398"/>
  <c r="W13" i="398" a="1"/>
  <c r="W13" i="398" s="1"/>
  <c r="Y13" i="398" a="1"/>
  <c r="Y13" i="398" s="1"/>
  <c r="X13" i="398" a="1"/>
  <c r="X13" i="398" s="1"/>
  <c r="X32" i="398" a="1"/>
  <c r="X32" i="398" s="1"/>
  <c r="W32" i="398" a="1"/>
  <c r="W32" i="398" s="1"/>
  <c r="Y32" i="398" a="1"/>
  <c r="Y32" i="398" s="1"/>
  <c r="K32" i="398" a="1"/>
  <c r="K32" i="398" s="1"/>
  <c r="L32" i="398" s="1" a="1"/>
  <c r="L32" i="398" s="1"/>
  <c r="X22" i="398" a="1"/>
  <c r="X22" i="398" s="1"/>
  <c r="Y22" i="398" a="1"/>
  <c r="Y22" i="398" s="1"/>
  <c r="W22" i="398" a="1"/>
  <c r="W22" i="398" s="1"/>
  <c r="Y18" i="398" a="1"/>
  <c r="Y18" i="398" s="1"/>
  <c r="W18" i="398" a="1"/>
  <c r="W18" i="398" s="1"/>
  <c r="X18" i="398" a="1"/>
  <c r="X18" i="398" s="1"/>
  <c r="K18" i="398" a="1"/>
  <c r="K18" i="398" s="1"/>
  <c r="L18" i="398" s="1" a="1"/>
  <c r="L18" i="398" s="1"/>
  <c r="Y31" i="398" a="1"/>
  <c r="Y31" i="398" s="1"/>
  <c r="X31" i="398" a="1"/>
  <c r="X31" i="398" s="1"/>
  <c r="W31" i="398" a="1"/>
  <c r="W31" i="398" s="1"/>
  <c r="K31" i="398" a="1"/>
  <c r="K31" i="398" s="1"/>
  <c r="L31" i="398" s="1" a="1"/>
  <c r="L31" i="398" s="1"/>
  <c r="Y28" i="398" a="1"/>
  <c r="Y28" i="398" s="1"/>
  <c r="X28" i="398" a="1"/>
  <c r="X28" i="398" s="1"/>
  <c r="K28" i="398" a="1"/>
  <c r="K28" i="398" s="1"/>
  <c r="L28" i="398" s="1" a="1"/>
  <c r="L28" i="398" s="1"/>
  <c r="W28" i="398" a="1"/>
  <c r="W28" i="398" s="1"/>
  <c r="K11" i="398" a="1"/>
  <c r="K11" i="398" s="1"/>
  <c r="R10" i="398"/>
  <c r="X21" i="398" a="1"/>
  <c r="X21" i="398" s="1"/>
  <c r="K21" i="398" a="1"/>
  <c r="K21" i="398" s="1"/>
  <c r="L21" i="398" s="1" a="1"/>
  <c r="L21" i="398" s="1"/>
  <c r="Y21" i="398" a="1"/>
  <c r="Y21" i="398" s="1"/>
  <c r="W21" i="398" a="1"/>
  <c r="W21" i="398" s="1"/>
  <c r="X33" i="398" a="1"/>
  <c r="X33" i="398" s="1"/>
  <c r="Y33" i="398" a="1"/>
  <c r="Y33" i="398" s="1"/>
  <c r="W33" i="398" a="1"/>
  <c r="W33" i="398" s="1"/>
  <c r="K33" i="398" a="1"/>
  <c r="K33" i="398" s="1"/>
  <c r="L33" i="398" s="1" a="1"/>
  <c r="L33" i="398" s="1"/>
  <c r="R7" i="398"/>
  <c r="R12" i="398"/>
  <c r="R22" i="398"/>
  <c r="R13" i="398"/>
  <c r="X20" i="398" a="1"/>
  <c r="X20" i="398" s="1"/>
  <c r="W20" i="398" a="1"/>
  <c r="W20" i="398" s="1"/>
  <c r="K20" i="398" a="1"/>
  <c r="K20" i="398" s="1"/>
  <c r="L20" i="398" s="1" a="1"/>
  <c r="L20" i="398" s="1"/>
  <c r="Y20" i="398" a="1"/>
  <c r="Y20" i="398" s="1"/>
  <c r="H10" i="398" a="1"/>
  <c r="H10" i="398" s="1"/>
  <c r="H9" i="328" a="1"/>
  <c r="H9" i="328" s="1"/>
  <c r="AA9" i="328" s="1" a="1"/>
  <c r="AA9" i="328" s="1"/>
  <c r="X7" i="321" a="1"/>
  <c r="X7" i="321" s="1"/>
  <c r="K7" i="321" a="1"/>
  <c r="K7" i="321" s="1"/>
  <c r="W7" i="321" a="1"/>
  <c r="W7" i="321" s="1"/>
  <c r="Y7" i="321" a="1"/>
  <c r="Y7" i="321" s="1"/>
  <c r="K10" i="320" a="1"/>
  <c r="K10" i="320" s="1"/>
  <c r="X10" i="320" a="1"/>
  <c r="X10" i="320" s="1"/>
  <c r="Y10" i="320" a="1"/>
  <c r="Y10" i="320" s="1"/>
  <c r="W10" i="320" a="1"/>
  <c r="W10" i="320" s="1"/>
  <c r="W14" i="320" a="1"/>
  <c r="W14" i="320" s="1"/>
  <c r="K14" i="320" a="1"/>
  <c r="K14" i="320" s="1"/>
  <c r="L14" i="320" s="1" a="1"/>
  <c r="L14" i="320" s="1"/>
  <c r="Y14" i="320" a="1"/>
  <c r="Y14" i="320" s="1"/>
  <c r="X14" i="320" a="1"/>
  <c r="X14" i="320" s="1"/>
  <c r="X11" i="320" a="1"/>
  <c r="X11" i="320" s="1"/>
  <c r="W11" i="320" a="1"/>
  <c r="W11" i="320" s="1"/>
  <c r="Y11" i="320" a="1"/>
  <c r="Y11" i="320" s="1"/>
  <c r="K11" i="320" a="1"/>
  <c r="K11" i="320" s="1"/>
  <c r="L11" i="320" s="1" a="1"/>
  <c r="L11" i="320" s="1"/>
  <c r="R14" i="397"/>
  <c r="R22" i="397"/>
  <c r="R19" i="397"/>
  <c r="R15" i="397"/>
  <c r="R32" i="397"/>
  <c r="R7" i="397"/>
  <c r="R29" i="397"/>
  <c r="R24" i="397"/>
  <c r="R18" i="397"/>
  <c r="R10" i="397"/>
  <c r="W12" i="397" a="1"/>
  <c r="W12" i="397" s="1"/>
  <c r="K12" i="397" a="1"/>
  <c r="K12" i="397" s="1"/>
  <c r="L12" i="397" s="1" a="1"/>
  <c r="L12" i="397" s="1"/>
  <c r="X12" i="397" a="1"/>
  <c r="X12" i="397" s="1"/>
  <c r="Y12" i="397" a="1"/>
  <c r="Y12" i="397" s="1"/>
  <c r="J3" i="397" a="1"/>
  <c r="J3" i="397" s="1"/>
  <c r="B8" i="347" s="1"/>
  <c r="K3" i="397" a="1"/>
  <c r="K3" i="397" s="1"/>
  <c r="C8" i="347" s="1"/>
  <c r="W30" i="397" a="1"/>
  <c r="W30" i="397" s="1"/>
  <c r="K30" i="397" a="1"/>
  <c r="K30" i="397" s="1"/>
  <c r="L30" i="397" s="1" a="1"/>
  <c r="L30" i="397" s="1"/>
  <c r="X30" i="397" a="1"/>
  <c r="X30" i="397" s="1"/>
  <c r="Y30" i="397" a="1"/>
  <c r="Y30" i="397" s="1"/>
  <c r="W9" i="397" a="1"/>
  <c r="W9" i="397" s="1"/>
  <c r="X9" i="397" a="1"/>
  <c r="X9" i="397" s="1"/>
  <c r="Y9" i="397" a="1"/>
  <c r="Y9" i="397" s="1"/>
  <c r="K9" i="397" a="1"/>
  <c r="K9" i="397" s="1"/>
  <c r="W16" i="397" a="1"/>
  <c r="W16" i="397" s="1"/>
  <c r="K16" i="397" a="1"/>
  <c r="K16" i="397" s="1"/>
  <c r="L16" i="397" s="1" a="1"/>
  <c r="L16" i="397" s="1"/>
  <c r="X16" i="397" a="1"/>
  <c r="X16" i="397" s="1"/>
  <c r="Y16" i="397" a="1"/>
  <c r="Y16" i="397" s="1"/>
  <c r="R20" i="397"/>
  <c r="R26" i="397"/>
  <c r="R34" i="397"/>
  <c r="R36" i="397"/>
  <c r="R12" i="397"/>
  <c r="R21" i="397"/>
  <c r="R25" i="397"/>
  <c r="R30" i="397"/>
  <c r="R13" i="397"/>
  <c r="R16" i="397"/>
  <c r="R23" i="397"/>
  <c r="R17" i="397"/>
  <c r="R35" i="397"/>
  <c r="R27" i="397"/>
  <c r="R11" i="397"/>
  <c r="R8" i="397"/>
  <c r="H9" i="397" a="1"/>
  <c r="H9" i="397" s="1"/>
  <c r="W13" i="397" a="1"/>
  <c r="W13" i="397" s="1"/>
  <c r="K13" i="397" a="1"/>
  <c r="K13" i="397" s="1"/>
  <c r="L13" i="397" s="1" a="1"/>
  <c r="L13" i="397" s="1"/>
  <c r="X13" i="397" a="1"/>
  <c r="X13" i="397" s="1"/>
  <c r="Y13" i="397" a="1"/>
  <c r="Y13" i="397" s="1"/>
  <c r="W21" i="397" a="1"/>
  <c r="W21" i="397" s="1"/>
  <c r="K21" i="397" a="1"/>
  <c r="K21" i="397" s="1"/>
  <c r="X21" i="397" a="1"/>
  <c r="X21" i="397" s="1"/>
  <c r="Y21" i="397" a="1"/>
  <c r="Y21" i="397" s="1"/>
  <c r="R9" i="397"/>
  <c r="Y26" i="397" a="1"/>
  <c r="Y26" i="397" s="1"/>
  <c r="K26" i="397" a="1"/>
  <c r="K26" i="397" s="1"/>
  <c r="L26" i="397" s="1" a="1"/>
  <c r="L26" i="397" s="1"/>
  <c r="W26" i="397" a="1"/>
  <c r="W26" i="397" s="1"/>
  <c r="X26" i="397" a="1"/>
  <c r="X26" i="397" s="1"/>
  <c r="W15" i="397" a="1"/>
  <c r="W15" i="397" s="1"/>
  <c r="K15" i="397" a="1"/>
  <c r="K15" i="397" s="1"/>
  <c r="L15" i="397" s="1" a="1"/>
  <c r="L15" i="397" s="1"/>
  <c r="X15" i="397" a="1"/>
  <c r="X15" i="397" s="1"/>
  <c r="Y15" i="397" a="1"/>
  <c r="Y15" i="397" s="1"/>
  <c r="W24" i="397" a="1"/>
  <c r="W24" i="397" s="1"/>
  <c r="K24" i="397" a="1"/>
  <c r="K24" i="397" s="1"/>
  <c r="L24" i="397" s="1" a="1"/>
  <c r="L24" i="397" s="1"/>
  <c r="X24" i="397" a="1"/>
  <c r="X24" i="397" s="1"/>
  <c r="Y24" i="397" a="1"/>
  <c r="Y24" i="397" s="1"/>
  <c r="X14" i="397" a="1"/>
  <c r="X14" i="397" s="1"/>
  <c r="Y14" i="397" a="1"/>
  <c r="Y14" i="397" s="1"/>
  <c r="K14" i="397" a="1"/>
  <c r="K14" i="397" s="1"/>
  <c r="L14" i="397" s="1" a="1"/>
  <c r="L14" i="397" s="1"/>
  <c r="W14" i="397" a="1"/>
  <c r="W14" i="397" s="1"/>
  <c r="Y31" i="397" a="1"/>
  <c r="Y31" i="397" s="1"/>
  <c r="X31" i="397" a="1"/>
  <c r="X31" i="397" s="1"/>
  <c r="W31" i="397" a="1"/>
  <c r="W31" i="397" s="1"/>
  <c r="W33" i="397" a="1"/>
  <c r="W33" i="397" s="1"/>
  <c r="Y33" i="397" a="1"/>
  <c r="Y33" i="397" s="1"/>
  <c r="X33" i="397" a="1"/>
  <c r="X33" i="397" s="1"/>
  <c r="W20" i="397" a="1"/>
  <c r="W20" i="397" s="1"/>
  <c r="X20" i="397" a="1"/>
  <c r="X20" i="397" s="1"/>
  <c r="Y20" i="397" a="1"/>
  <c r="Y20" i="397" s="1"/>
  <c r="K20" i="397" a="1"/>
  <c r="K20" i="397" s="1"/>
  <c r="L20" i="397" s="1" a="1"/>
  <c r="L20" i="397" s="1"/>
  <c r="W36" i="397" a="1"/>
  <c r="W36" i="397" s="1"/>
  <c r="Y36" i="397" a="1"/>
  <c r="Y36" i="397" s="1"/>
  <c r="K36" i="397" a="1"/>
  <c r="K36" i="397" s="1"/>
  <c r="L36" i="397" s="1" a="1"/>
  <c r="L36" i="397" s="1"/>
  <c r="X36" i="397" a="1"/>
  <c r="X36" i="397" s="1"/>
  <c r="W35" i="397" a="1"/>
  <c r="W35" i="397" s="1"/>
  <c r="Y35" i="397" a="1"/>
  <c r="Y35" i="397" s="1"/>
  <c r="K35" i="397" a="1"/>
  <c r="K35" i="397" s="1"/>
  <c r="L35" i="397" s="1" a="1"/>
  <c r="L35" i="397" s="1"/>
  <c r="X35" i="397" a="1"/>
  <c r="X35" i="397" s="1"/>
  <c r="W29" i="397" a="1"/>
  <c r="W29" i="397" s="1"/>
  <c r="Y29" i="397" a="1"/>
  <c r="Y29" i="397" s="1"/>
  <c r="X29" i="397" a="1"/>
  <c r="X29" i="397" s="1"/>
  <c r="Y19" i="397" a="1"/>
  <c r="Y19" i="397" s="1"/>
  <c r="X19" i="397" a="1"/>
  <c r="X19" i="397" s="1"/>
  <c r="W19" i="397" a="1"/>
  <c r="W19" i="397" s="1"/>
  <c r="Y23" i="397" a="1"/>
  <c r="Y23" i="397" s="1"/>
  <c r="W23" i="397" a="1"/>
  <c r="W23" i="397" s="1"/>
  <c r="X23" i="397" a="1"/>
  <c r="X23" i="397" s="1"/>
  <c r="K23" i="397" a="1"/>
  <c r="K23" i="397" s="1"/>
  <c r="L23" i="397" s="1" a="1"/>
  <c r="L23" i="397" s="1"/>
  <c r="R31" i="397"/>
  <c r="W17" i="397" a="1"/>
  <c r="W17" i="397" s="1"/>
  <c r="K17" i="397" a="1"/>
  <c r="K17" i="397" s="1"/>
  <c r="L17" i="397" s="1" a="1"/>
  <c r="L17" i="397" s="1"/>
  <c r="X17" i="397" a="1"/>
  <c r="X17" i="397" s="1"/>
  <c r="Y17" i="397" a="1"/>
  <c r="Y17" i="397" s="1"/>
  <c r="R28" i="397"/>
  <c r="X27" i="397" a="1"/>
  <c r="X27" i="397" s="1"/>
  <c r="W27" i="397" a="1"/>
  <c r="W27" i="397" s="1"/>
  <c r="Y27" i="397" a="1"/>
  <c r="Y27" i="397" s="1"/>
  <c r="W25" i="397" a="1"/>
  <c r="W25" i="397" s="1"/>
  <c r="Y25" i="397" a="1"/>
  <c r="Y25" i="397" s="1"/>
  <c r="K25" i="397" a="1"/>
  <c r="K25" i="397" s="1"/>
  <c r="L25" i="397" s="1" a="1"/>
  <c r="L25" i="397" s="1"/>
  <c r="X25" i="397" a="1"/>
  <c r="X25" i="397" s="1"/>
  <c r="W18" i="397" a="1"/>
  <c r="W18" i="397" s="1"/>
  <c r="X18" i="397" a="1"/>
  <c r="X18" i="397" s="1"/>
  <c r="Y18" i="397" a="1"/>
  <c r="Y18" i="397" s="1"/>
  <c r="W34" i="397" a="1"/>
  <c r="W34" i="397" s="1"/>
  <c r="X34" i="397" a="1"/>
  <c r="X34" i="397" s="1"/>
  <c r="Y34" i="397" a="1"/>
  <c r="Y34" i="397" s="1"/>
  <c r="K34" i="397" a="1"/>
  <c r="K34" i="397" s="1"/>
  <c r="L34" i="397" s="1" a="1"/>
  <c r="L34" i="397" s="1"/>
  <c r="W22" i="397" a="1"/>
  <c r="W22" i="397" s="1"/>
  <c r="X22" i="397" a="1"/>
  <c r="X22" i="397" s="1"/>
  <c r="Y22" i="397" a="1"/>
  <c r="Y22" i="397" s="1"/>
  <c r="W32" i="397" a="1"/>
  <c r="W32" i="397" s="1"/>
  <c r="Y32" i="397" a="1"/>
  <c r="Y32" i="397" s="1"/>
  <c r="X32" i="397" a="1"/>
  <c r="X32" i="397" s="1"/>
  <c r="K32" i="397" a="1"/>
  <c r="K32" i="397" s="1"/>
  <c r="L32" i="397" s="1" a="1"/>
  <c r="L32" i="397" s="1"/>
  <c r="R9" i="396"/>
  <c r="R18" i="396"/>
  <c r="R24" i="396"/>
  <c r="R21" i="396"/>
  <c r="R23" i="396"/>
  <c r="R10" i="396"/>
  <c r="R15" i="396"/>
  <c r="R22" i="396"/>
  <c r="R17" i="396"/>
  <c r="R28" i="396"/>
  <c r="R26" i="396"/>
  <c r="R7" i="396"/>
  <c r="R25" i="396"/>
  <c r="R32" i="396"/>
  <c r="R12" i="396"/>
  <c r="R11" i="396"/>
  <c r="R16" i="396"/>
  <c r="R8" i="396"/>
  <c r="R36" i="396"/>
  <c r="R33" i="396"/>
  <c r="R19" i="396"/>
  <c r="R35" i="396"/>
  <c r="R34" i="396"/>
  <c r="R20" i="396"/>
  <c r="R14" i="396"/>
  <c r="R13" i="396"/>
  <c r="R31" i="396"/>
  <c r="R27" i="396"/>
  <c r="R29" i="396"/>
  <c r="X28" i="396" a="1"/>
  <c r="X28" i="396" s="1"/>
  <c r="W28" i="396" a="1"/>
  <c r="W28" i="396" s="1"/>
  <c r="Y28" i="396" a="1"/>
  <c r="Y28" i="396" s="1"/>
  <c r="K28" i="396" a="1"/>
  <c r="K28" i="396" s="1"/>
  <c r="L28" i="396" s="1" a="1"/>
  <c r="L28" i="396" s="1"/>
  <c r="X30" i="396" a="1"/>
  <c r="X30" i="396" s="1"/>
  <c r="W30" i="396" a="1"/>
  <c r="W30" i="396" s="1"/>
  <c r="Y30" i="396" a="1"/>
  <c r="Y30" i="396" s="1"/>
  <c r="K30" i="396" a="1"/>
  <c r="K30" i="396" s="1"/>
  <c r="X24" i="396" a="1"/>
  <c r="X24" i="396" s="1"/>
  <c r="W24" i="396" a="1"/>
  <c r="W24" i="396" s="1"/>
  <c r="Y24" i="396" a="1"/>
  <c r="Y24" i="396" s="1"/>
  <c r="K24" i="396" a="1"/>
  <c r="K24" i="396" s="1"/>
  <c r="Y36" i="396" a="1"/>
  <c r="Y36" i="396" s="1"/>
  <c r="W36" i="396" a="1"/>
  <c r="W36" i="396" s="1"/>
  <c r="X36" i="396" a="1"/>
  <c r="X36" i="396" s="1"/>
  <c r="K36" i="396" a="1"/>
  <c r="K36" i="396" s="1"/>
  <c r="L36" i="396" s="1" a="1"/>
  <c r="L36" i="396" s="1"/>
  <c r="X17" i="396" a="1"/>
  <c r="X17" i="396" s="1"/>
  <c r="Y17" i="396" a="1"/>
  <c r="Y17" i="396" s="1"/>
  <c r="W17" i="396" a="1"/>
  <c r="W17" i="396" s="1"/>
  <c r="K17" i="396" a="1"/>
  <c r="K17" i="396" s="1"/>
  <c r="L17" i="396" s="1" a="1"/>
  <c r="L17" i="396" s="1"/>
  <c r="W19" i="396" a="1"/>
  <c r="W19" i="396" s="1"/>
  <c r="Y19" i="396" a="1"/>
  <c r="Y19" i="396" s="1"/>
  <c r="X19" i="396" a="1"/>
  <c r="X19" i="396" s="1"/>
  <c r="K19" i="396" a="1"/>
  <c r="K19" i="396" s="1"/>
  <c r="L19" i="396" s="1" a="1"/>
  <c r="L19" i="396" s="1"/>
  <c r="X33" i="396" a="1"/>
  <c r="X33" i="396" s="1"/>
  <c r="Y33" i="396" a="1"/>
  <c r="Y33" i="396" s="1"/>
  <c r="W33" i="396" a="1"/>
  <c r="W33" i="396" s="1"/>
  <c r="K33" i="396" a="1"/>
  <c r="K33" i="396" s="1"/>
  <c r="X35" i="396" a="1"/>
  <c r="X35" i="396" s="1"/>
  <c r="Y35" i="396" a="1"/>
  <c r="Y35" i="396" s="1"/>
  <c r="W35" i="396" a="1"/>
  <c r="W35" i="396" s="1"/>
  <c r="K35" i="396" a="1"/>
  <c r="K35" i="396" s="1"/>
  <c r="L35" i="396" s="1" a="1"/>
  <c r="L35" i="396" s="1"/>
  <c r="X32" i="396" a="1"/>
  <c r="X32" i="396" s="1"/>
  <c r="W32" i="396" a="1"/>
  <c r="W32" i="396" s="1"/>
  <c r="Y32" i="396" a="1"/>
  <c r="Y32" i="396" s="1"/>
  <c r="K32" i="396" a="1"/>
  <c r="K32" i="396" s="1"/>
  <c r="L32" i="396" s="1" a="1"/>
  <c r="L32" i="396" s="1"/>
  <c r="W21" i="396" a="1"/>
  <c r="W21" i="396" s="1"/>
  <c r="Y21" i="396" a="1"/>
  <c r="Y21" i="396" s="1"/>
  <c r="K21" i="396" a="1"/>
  <c r="K21" i="396" s="1"/>
  <c r="L21" i="396" s="1" a="1"/>
  <c r="L21" i="396" s="1"/>
  <c r="X21" i="396" a="1"/>
  <c r="X21" i="396" s="1"/>
  <c r="X22" i="396" a="1"/>
  <c r="X22" i="396" s="1"/>
  <c r="W22" i="396" a="1"/>
  <c r="W22" i="396" s="1"/>
  <c r="Y22" i="396" a="1"/>
  <c r="Y22" i="396" s="1"/>
  <c r="K22" i="396" a="1"/>
  <c r="K22" i="396" s="1"/>
  <c r="L22" i="396" s="1" a="1"/>
  <c r="L22" i="396" s="1"/>
  <c r="Y25" i="396" a="1"/>
  <c r="Y25" i="396" s="1"/>
  <c r="X25" i="396" a="1"/>
  <c r="X25" i="396" s="1"/>
  <c r="K25" i="396" a="1"/>
  <c r="K25" i="396" s="1"/>
  <c r="L25" i="396" s="1" a="1"/>
  <c r="L25" i="396" s="1"/>
  <c r="W25" i="396" a="1"/>
  <c r="W25" i="396" s="1"/>
  <c r="X26" i="396" a="1"/>
  <c r="X26" i="396" s="1"/>
  <c r="W26" i="396" a="1"/>
  <c r="W26" i="396" s="1"/>
  <c r="Y26" i="396" a="1"/>
  <c r="Y26" i="396" s="1"/>
  <c r="K26" i="396" a="1"/>
  <c r="K26" i="396" s="1"/>
  <c r="L26" i="396" s="1" a="1"/>
  <c r="L26" i="396" s="1"/>
  <c r="Y29" i="396" a="1"/>
  <c r="Y29" i="396" s="1"/>
  <c r="X29" i="396" a="1"/>
  <c r="X29" i="396" s="1"/>
  <c r="K29" i="396" a="1"/>
  <c r="K29" i="396" s="1"/>
  <c r="L29" i="396" s="1" a="1"/>
  <c r="L29" i="396" s="1"/>
  <c r="W29" i="396" a="1"/>
  <c r="W29" i="396" s="1"/>
  <c r="Y27" i="396" a="1"/>
  <c r="Y27" i="396" s="1"/>
  <c r="X27" i="396" a="1"/>
  <c r="X27" i="396" s="1"/>
  <c r="K27" i="396" a="1"/>
  <c r="K27" i="396" s="1"/>
  <c r="W27" i="396" a="1"/>
  <c r="W27" i="396" s="1"/>
  <c r="X34" i="396" a="1"/>
  <c r="X34" i="396" s="1"/>
  <c r="Y34" i="396" a="1"/>
  <c r="Y34" i="396" s="1"/>
  <c r="W34" i="396" a="1"/>
  <c r="W34" i="396" s="1"/>
  <c r="K34" i="396" a="1"/>
  <c r="K34" i="396" s="1"/>
  <c r="L34" i="396" s="1" a="1"/>
  <c r="L34" i="396" s="1"/>
  <c r="X18" i="396" a="1"/>
  <c r="X18" i="396" s="1"/>
  <c r="W18" i="396" a="1"/>
  <c r="W18" i="396" s="1"/>
  <c r="Y18" i="396" a="1"/>
  <c r="Y18" i="396" s="1"/>
  <c r="K18" i="396" a="1"/>
  <c r="K18" i="396" s="1"/>
  <c r="X16" i="396" a="1"/>
  <c r="X16" i="396" s="1"/>
  <c r="Y16" i="396" a="1"/>
  <c r="Y16" i="396" s="1"/>
  <c r="W16" i="396" a="1"/>
  <c r="W16" i="396" s="1"/>
  <c r="K16" i="396" a="1"/>
  <c r="K16" i="396" s="1"/>
  <c r="L16" i="396" s="1" a="1"/>
  <c r="L16" i="396" s="1"/>
  <c r="X23" i="396" a="1"/>
  <c r="X23" i="396" s="1"/>
  <c r="W23" i="396" a="1"/>
  <c r="W23" i="396" s="1"/>
  <c r="Y23" i="396" a="1"/>
  <c r="Y23" i="396" s="1"/>
  <c r="K23" i="396" a="1"/>
  <c r="K23" i="396" s="1"/>
  <c r="L23" i="396" s="1" a="1"/>
  <c r="L23" i="396" s="1"/>
  <c r="X20" i="396" a="1"/>
  <c r="X20" i="396" s="1"/>
  <c r="W20" i="396" a="1"/>
  <c r="W20" i="396" s="1"/>
  <c r="Y20" i="396" a="1"/>
  <c r="Y20" i="396" s="1"/>
  <c r="K20" i="396" a="1"/>
  <c r="K20" i="396" s="1"/>
  <c r="L20" i="396" s="1" a="1"/>
  <c r="L20" i="396" s="1"/>
  <c r="Y31" i="396" a="1"/>
  <c r="Y31" i="396" s="1"/>
  <c r="X31" i="396" a="1"/>
  <c r="X31" i="396" s="1"/>
  <c r="W31" i="396" a="1"/>
  <c r="W31" i="396" s="1"/>
  <c r="K31" i="396" a="1"/>
  <c r="K31" i="396" s="1"/>
  <c r="L31" i="396" s="1" a="1"/>
  <c r="L31" i="396" s="1"/>
  <c r="H9" i="393" a="1"/>
  <c r="H9" i="393" s="1"/>
  <c r="AA9" i="393" s="1" a="1"/>
  <c r="AA9" i="393" s="1"/>
  <c r="R36" i="394"/>
  <c r="R33" i="394"/>
  <c r="Y33" i="394" a="1"/>
  <c r="Y33" i="394" s="1"/>
  <c r="X33" i="394" a="1"/>
  <c r="X33" i="394" s="1"/>
  <c r="W33" i="394" a="1"/>
  <c r="W33" i="394" s="1"/>
  <c r="X18" i="394" a="1"/>
  <c r="X18" i="394" s="1"/>
  <c r="W18" i="394" a="1"/>
  <c r="W18" i="394" s="1"/>
  <c r="Y18" i="394" a="1"/>
  <c r="Y18" i="394" s="1"/>
  <c r="K18" i="394" a="1"/>
  <c r="K18" i="394" s="1"/>
  <c r="L18" i="394" s="1" a="1"/>
  <c r="L18" i="394" s="1"/>
  <c r="X10" i="394" a="1"/>
  <c r="X10" i="394" s="1"/>
  <c r="W10" i="394" a="1"/>
  <c r="W10" i="394" s="1"/>
  <c r="Y10" i="394" a="1"/>
  <c r="Y10" i="394" s="1"/>
  <c r="K10" i="394" a="1"/>
  <c r="K10" i="394" s="1"/>
  <c r="Y17" i="394" a="1"/>
  <c r="Y17" i="394" s="1"/>
  <c r="W17" i="394" a="1"/>
  <c r="W17" i="394" s="1"/>
  <c r="K17" i="394" a="1"/>
  <c r="K17" i="394" s="1"/>
  <c r="L17" i="394" s="1" a="1"/>
  <c r="L17" i="394" s="1"/>
  <c r="X17" i="394" a="1"/>
  <c r="X17" i="394" s="1"/>
  <c r="R18" i="394"/>
  <c r="R7" i="394"/>
  <c r="R16" i="394"/>
  <c r="R9" i="394"/>
  <c r="R26" i="394"/>
  <c r="R30" i="394"/>
  <c r="R25" i="394"/>
  <c r="R15" i="394"/>
  <c r="R12" i="394"/>
  <c r="R14" i="394"/>
  <c r="R24" i="394"/>
  <c r="R34" i="394"/>
  <c r="R31" i="394"/>
  <c r="R13" i="394"/>
  <c r="R11" i="394"/>
  <c r="R10" i="394"/>
  <c r="R8" i="394"/>
  <c r="R21" i="394"/>
  <c r="R19" i="394"/>
  <c r="R22" i="394"/>
  <c r="R23" i="394"/>
  <c r="R27" i="394"/>
  <c r="R35" i="394"/>
  <c r="R17" i="394"/>
  <c r="R20" i="394"/>
  <c r="Y19" i="394" a="1"/>
  <c r="Y19" i="394" s="1"/>
  <c r="W19" i="394" a="1"/>
  <c r="W19" i="394" s="1"/>
  <c r="K19" i="394" a="1"/>
  <c r="K19" i="394" s="1"/>
  <c r="L19" i="394" s="1" a="1"/>
  <c r="L19" i="394" s="1"/>
  <c r="X19" i="394" a="1"/>
  <c r="X19" i="394" s="1"/>
  <c r="K3" i="394" a="1"/>
  <c r="K3" i="394" s="1"/>
  <c r="C6" i="347" s="1"/>
  <c r="J3" i="394" a="1"/>
  <c r="J3" i="394" s="1"/>
  <c r="B6" i="347" s="1"/>
  <c r="W9" i="394" a="1"/>
  <c r="W9" i="394" s="1"/>
  <c r="Y9" i="394" a="1"/>
  <c r="Y9" i="394" s="1"/>
  <c r="X9" i="394" a="1"/>
  <c r="X9" i="394" s="1"/>
  <c r="K9" i="394" a="1"/>
  <c r="K9" i="394" s="1"/>
  <c r="K33" i="394" a="1"/>
  <c r="K33" i="394" s="1"/>
  <c r="L33" i="394" s="1" a="1"/>
  <c r="L33" i="394" s="1"/>
  <c r="W15" i="394" a="1"/>
  <c r="W15" i="394" s="1"/>
  <c r="X15" i="394" a="1"/>
  <c r="X15" i="394" s="1"/>
  <c r="K15" i="394" a="1"/>
  <c r="K15" i="394" s="1"/>
  <c r="L15" i="394" s="1" a="1"/>
  <c r="L15" i="394" s="1"/>
  <c r="Y15" i="394" a="1"/>
  <c r="Y15" i="394" s="1"/>
  <c r="W8" i="394" a="1"/>
  <c r="W8" i="394" s="1"/>
  <c r="X8" i="394" a="1"/>
  <c r="X8" i="394" s="1"/>
  <c r="Y8" i="394" a="1"/>
  <c r="Y8" i="394" s="1"/>
  <c r="K8" i="394" a="1"/>
  <c r="K8" i="394" s="1"/>
  <c r="W30" i="394" a="1"/>
  <c r="W30" i="394" s="1"/>
  <c r="K30" i="394" a="1"/>
  <c r="K30" i="394" s="1"/>
  <c r="L30" i="394" s="1" a="1"/>
  <c r="L30" i="394" s="1"/>
  <c r="X30" i="394" a="1"/>
  <c r="X30" i="394" s="1"/>
  <c r="Y30" i="394" a="1"/>
  <c r="Y30" i="394" s="1"/>
  <c r="W14" i="394" a="1"/>
  <c r="W14" i="394" s="1"/>
  <c r="Y14" i="394" a="1"/>
  <c r="Y14" i="394" s="1"/>
  <c r="X14" i="394" a="1"/>
  <c r="X14" i="394" s="1"/>
  <c r="K14" i="394" a="1"/>
  <c r="K14" i="394" s="1"/>
  <c r="L14" i="394" s="1" a="1"/>
  <c r="L14" i="394" s="1"/>
  <c r="R28" i="394"/>
  <c r="W13" i="394" a="1"/>
  <c r="W13" i="394" s="1"/>
  <c r="Y13" i="394" a="1"/>
  <c r="Y13" i="394" s="1"/>
  <c r="X13" i="394" a="1"/>
  <c r="X13" i="394" s="1"/>
  <c r="K13" i="394" a="1"/>
  <c r="K13" i="394" s="1"/>
  <c r="L13" i="394" s="1" a="1"/>
  <c r="L13" i="394" s="1"/>
  <c r="Y21" i="394" a="1"/>
  <c r="Y21" i="394" s="1"/>
  <c r="X21" i="394" a="1"/>
  <c r="X21" i="394" s="1"/>
  <c r="K21" i="394" a="1"/>
  <c r="K21" i="394" s="1"/>
  <c r="L21" i="394" s="1" a="1"/>
  <c r="L21" i="394" s="1"/>
  <c r="W21" i="394" a="1"/>
  <c r="W21" i="394" s="1"/>
  <c r="Y32" i="394" a="1"/>
  <c r="Y32" i="394" s="1"/>
  <c r="K32" i="394" a="1"/>
  <c r="K32" i="394" s="1"/>
  <c r="L32" i="394" s="1" a="1"/>
  <c r="L32" i="394" s="1"/>
  <c r="W32" i="394" a="1"/>
  <c r="W32" i="394" s="1"/>
  <c r="X32" i="394" a="1"/>
  <c r="X32" i="394" s="1"/>
  <c r="W29" i="394" a="1"/>
  <c r="W29" i="394" s="1"/>
  <c r="X29" i="394" a="1"/>
  <c r="X29" i="394" s="1"/>
  <c r="Y29" i="394" a="1"/>
  <c r="Y29" i="394" s="1"/>
  <c r="K29" i="394" a="1"/>
  <c r="K29" i="394" s="1"/>
  <c r="L29" i="394" s="1" a="1"/>
  <c r="L29" i="394" s="1"/>
  <c r="Y35" i="394" a="1"/>
  <c r="Y35" i="394" s="1"/>
  <c r="X35" i="394" a="1"/>
  <c r="X35" i="394" s="1"/>
  <c r="K35" i="394" a="1"/>
  <c r="K35" i="394" s="1"/>
  <c r="L35" i="394" s="1" a="1"/>
  <c r="L35" i="394" s="1"/>
  <c r="W35" i="394" a="1"/>
  <c r="W35" i="394" s="1"/>
  <c r="W11" i="394" a="1"/>
  <c r="W11" i="394" s="1"/>
  <c r="Y11" i="394" a="1"/>
  <c r="Y11" i="394" s="1"/>
  <c r="X11" i="394" a="1"/>
  <c r="X11" i="394" s="1"/>
  <c r="K11" i="394" a="1"/>
  <c r="K11" i="394" s="1"/>
  <c r="L11" i="394" s="1" a="1"/>
  <c r="L11" i="394" s="1"/>
  <c r="X36" i="394" a="1"/>
  <c r="X36" i="394" s="1"/>
  <c r="W36" i="394" a="1"/>
  <c r="W36" i="394" s="1"/>
  <c r="Y36" i="394" a="1"/>
  <c r="Y36" i="394" s="1"/>
  <c r="K36" i="394" a="1"/>
  <c r="K36" i="394" s="1"/>
  <c r="L36" i="394" s="1" a="1"/>
  <c r="L36" i="394" s="1"/>
  <c r="X20" i="394" a="1"/>
  <c r="X20" i="394" s="1"/>
  <c r="W20" i="394" a="1"/>
  <c r="W20" i="394" s="1"/>
  <c r="Y20" i="394" a="1"/>
  <c r="Y20" i="394" s="1"/>
  <c r="K20" i="394" a="1"/>
  <c r="K20" i="394" s="1"/>
  <c r="L20" i="394" s="1" a="1"/>
  <c r="L20" i="394" s="1"/>
  <c r="X12" i="394" a="1"/>
  <c r="X12" i="394" s="1"/>
  <c r="W12" i="394" a="1"/>
  <c r="W12" i="394" s="1"/>
  <c r="Y12" i="394" a="1"/>
  <c r="Y12" i="394" s="1"/>
  <c r="K12" i="394" a="1"/>
  <c r="K12" i="394" s="1"/>
  <c r="L12" i="394" s="1" a="1"/>
  <c r="L12" i="394" s="1"/>
  <c r="W31" i="394" a="1"/>
  <c r="W31" i="394" s="1"/>
  <c r="Y31" i="394" a="1"/>
  <c r="Y31" i="394" s="1"/>
  <c r="K31" i="394" a="1"/>
  <c r="K31" i="394" s="1"/>
  <c r="L31" i="394" s="1" a="1"/>
  <c r="L31" i="394" s="1"/>
  <c r="X31" i="394" a="1"/>
  <c r="X31" i="394" s="1"/>
  <c r="X16" i="394" a="1"/>
  <c r="X16" i="394" s="1"/>
  <c r="W16" i="394" a="1"/>
  <c r="W16" i="394" s="1"/>
  <c r="Y16" i="394" a="1"/>
  <c r="Y16" i="394" s="1"/>
  <c r="K16" i="394" a="1"/>
  <c r="K16" i="394" s="1"/>
  <c r="L16" i="394" s="1" a="1"/>
  <c r="L16" i="394" s="1"/>
  <c r="W34" i="394" a="1"/>
  <c r="W34" i="394" s="1"/>
  <c r="K34" i="394" a="1"/>
  <c r="K34" i="394" s="1"/>
  <c r="L34" i="394" s="1" a="1"/>
  <c r="L34" i="394" s="1"/>
  <c r="Y34" i="394" a="1"/>
  <c r="Y34" i="394" s="1"/>
  <c r="X34" i="394" a="1"/>
  <c r="X34" i="394" s="1"/>
  <c r="H9" i="394" a="1"/>
  <c r="H9" i="394" s="1"/>
  <c r="X22" i="394" a="1"/>
  <c r="X22" i="394" s="1"/>
  <c r="W22" i="394" a="1"/>
  <c r="W22" i="394" s="1"/>
  <c r="Y22" i="394" a="1"/>
  <c r="Y22" i="394" s="1"/>
  <c r="K22" i="394" a="1"/>
  <c r="K22" i="394" s="1"/>
  <c r="L22" i="394" s="1" a="1"/>
  <c r="L22" i="394" s="1"/>
  <c r="R25" i="393"/>
  <c r="R9" i="393"/>
  <c r="R16" i="393"/>
  <c r="R32" i="393"/>
  <c r="R11" i="393"/>
  <c r="R22" i="393"/>
  <c r="R24" i="393"/>
  <c r="R26" i="393"/>
  <c r="R10" i="393"/>
  <c r="R13" i="393"/>
  <c r="R30" i="393"/>
  <c r="R20" i="393"/>
  <c r="R35" i="393"/>
  <c r="J3" i="393" a="1"/>
  <c r="J3" i="393" s="1"/>
  <c r="B5" i="347" s="1"/>
  <c r="Y11" i="393" a="1"/>
  <c r="Y11" i="393" s="1"/>
  <c r="X11" i="393" a="1"/>
  <c r="X11" i="393" s="1"/>
  <c r="W11" i="393" a="1"/>
  <c r="W11" i="393" s="1"/>
  <c r="K11" i="393" a="1"/>
  <c r="K11" i="393" s="1"/>
  <c r="L11" i="393" s="1" a="1"/>
  <c r="L11" i="393" s="1"/>
  <c r="Y19" i="393" a="1"/>
  <c r="Y19" i="393" s="1"/>
  <c r="X19" i="393" a="1"/>
  <c r="X19" i="393" s="1"/>
  <c r="W19" i="393" a="1"/>
  <c r="W19" i="393" s="1"/>
  <c r="K19" i="393" a="1"/>
  <c r="K19" i="393" s="1"/>
  <c r="L19" i="393" s="1" a="1"/>
  <c r="L19" i="393" s="1"/>
  <c r="X28" i="393" a="1"/>
  <c r="X28" i="393" s="1"/>
  <c r="W28" i="393" a="1"/>
  <c r="W28" i="393" s="1"/>
  <c r="Y28" i="393" a="1"/>
  <c r="Y28" i="393" s="1"/>
  <c r="K28" i="393" a="1"/>
  <c r="K28" i="393" s="1"/>
  <c r="L28" i="393" s="1" a="1"/>
  <c r="L28" i="393" s="1"/>
  <c r="X22" i="393" a="1"/>
  <c r="X22" i="393" s="1"/>
  <c r="W22" i="393" a="1"/>
  <c r="W22" i="393" s="1"/>
  <c r="Y22" i="393" a="1"/>
  <c r="Y22" i="393" s="1"/>
  <c r="K22" i="393" a="1"/>
  <c r="K22" i="393" s="1"/>
  <c r="L22" i="393" s="1" a="1"/>
  <c r="L22" i="393" s="1"/>
  <c r="X26" i="393" a="1"/>
  <c r="X26" i="393" s="1"/>
  <c r="W26" i="393" a="1"/>
  <c r="W26" i="393" s="1"/>
  <c r="Y26" i="393" a="1"/>
  <c r="Y26" i="393" s="1"/>
  <c r="K26" i="393" a="1"/>
  <c r="K26" i="393" s="1"/>
  <c r="L26" i="393" s="1" a="1"/>
  <c r="L26" i="393" s="1"/>
  <c r="X18" i="393" a="1"/>
  <c r="X18" i="393" s="1"/>
  <c r="K18" i="393" a="1"/>
  <c r="K18" i="393" s="1"/>
  <c r="L18" i="393" s="1" a="1"/>
  <c r="L18" i="393" s="1"/>
  <c r="W18" i="393" a="1"/>
  <c r="W18" i="393" s="1"/>
  <c r="Y18" i="393" a="1"/>
  <c r="Y18" i="393" s="1"/>
  <c r="X10" i="393" a="1"/>
  <c r="X10" i="393" s="1"/>
  <c r="Y10" i="393" a="1"/>
  <c r="Y10" i="393" s="1"/>
  <c r="W10" i="393" a="1"/>
  <c r="W10" i="393" s="1"/>
  <c r="K10" i="393" a="1"/>
  <c r="K10" i="393" s="1"/>
  <c r="Y17" i="393" a="1"/>
  <c r="Y17" i="393" s="1"/>
  <c r="X17" i="393" a="1"/>
  <c r="X17" i="393" s="1"/>
  <c r="W17" i="393" a="1"/>
  <c r="W17" i="393" s="1"/>
  <c r="K17" i="393" a="1"/>
  <c r="K17" i="393" s="1"/>
  <c r="L17" i="393" s="1" a="1"/>
  <c r="L17" i="393" s="1"/>
  <c r="X21" i="393" a="1"/>
  <c r="X21" i="393" s="1"/>
  <c r="W21" i="393" a="1"/>
  <c r="W21" i="393" s="1"/>
  <c r="Y21" i="393" a="1"/>
  <c r="Y21" i="393" s="1"/>
  <c r="K21" i="393" a="1"/>
  <c r="K21" i="393" s="1"/>
  <c r="L21" i="393" s="1" a="1"/>
  <c r="L21" i="393" s="1"/>
  <c r="X24" i="393" a="1"/>
  <c r="X24" i="393" s="1"/>
  <c r="W24" i="393" a="1"/>
  <c r="W24" i="393" s="1"/>
  <c r="Y24" i="393" a="1"/>
  <c r="Y24" i="393" s="1"/>
  <c r="K24" i="393" a="1"/>
  <c r="K24" i="393" s="1"/>
  <c r="L24" i="393" s="1" a="1"/>
  <c r="L24" i="393" s="1"/>
  <c r="X30" i="393" a="1"/>
  <c r="X30" i="393" s="1"/>
  <c r="W30" i="393" a="1"/>
  <c r="W30" i="393" s="1"/>
  <c r="Y30" i="393" a="1"/>
  <c r="Y30" i="393" s="1"/>
  <c r="K30" i="393" a="1"/>
  <c r="K30" i="393" s="1"/>
  <c r="L30" i="393" s="1" a="1"/>
  <c r="L30" i="393" s="1"/>
  <c r="X16" i="393" a="1"/>
  <c r="X16" i="393" s="1"/>
  <c r="K16" i="393" a="1"/>
  <c r="K16" i="393" s="1"/>
  <c r="L16" i="393" s="1" a="1"/>
  <c r="L16" i="393" s="1"/>
  <c r="W16" i="393" a="1"/>
  <c r="W16" i="393" s="1"/>
  <c r="Y16" i="393" a="1"/>
  <c r="Y16" i="393" s="1"/>
  <c r="W23" i="393" a="1"/>
  <c r="W23" i="393" s="1"/>
  <c r="Y23" i="393" a="1"/>
  <c r="Y23" i="393" s="1"/>
  <c r="X23" i="393" a="1"/>
  <c r="X23" i="393" s="1"/>
  <c r="K23" i="393" a="1"/>
  <c r="K23" i="393" s="1"/>
  <c r="L23" i="393" s="1" a="1"/>
  <c r="L23" i="393" s="1"/>
  <c r="W25" i="393" a="1"/>
  <c r="W25" i="393" s="1"/>
  <c r="Y25" i="393" a="1"/>
  <c r="Y25" i="393" s="1"/>
  <c r="X25" i="393" a="1"/>
  <c r="X25" i="393" s="1"/>
  <c r="K25" i="393" a="1"/>
  <c r="K25" i="393" s="1"/>
  <c r="L25" i="393" s="1" a="1"/>
  <c r="L25" i="393" s="1"/>
  <c r="Y15" i="393" a="1"/>
  <c r="Y15" i="393" s="1"/>
  <c r="X15" i="393" a="1"/>
  <c r="X15" i="393" s="1"/>
  <c r="W15" i="393" a="1"/>
  <c r="W15" i="393" s="1"/>
  <c r="K15" i="393" a="1"/>
  <c r="K15" i="393" s="1"/>
  <c r="L15" i="393" s="1" a="1"/>
  <c r="L15" i="393" s="1"/>
  <c r="X34" i="393" a="1"/>
  <c r="X34" i="393" s="1"/>
  <c r="W34" i="393" a="1"/>
  <c r="W34" i="393" s="1"/>
  <c r="Y34" i="393" a="1"/>
  <c r="Y34" i="393" s="1"/>
  <c r="K34" i="393" a="1"/>
  <c r="K34" i="393" s="1"/>
  <c r="L34" i="393" s="1" a="1"/>
  <c r="L34" i="393" s="1"/>
  <c r="X33" i="393" a="1"/>
  <c r="X33" i="393" s="1"/>
  <c r="W33" i="393" a="1"/>
  <c r="W33" i="393" s="1"/>
  <c r="Y33" i="393" a="1"/>
  <c r="Y33" i="393" s="1"/>
  <c r="K33" i="393" a="1"/>
  <c r="K33" i="393" s="1"/>
  <c r="L33" i="393" s="1" a="1"/>
  <c r="L33" i="393" s="1"/>
  <c r="X14" i="393" a="1"/>
  <c r="X14" i="393" s="1"/>
  <c r="K14" i="393" a="1"/>
  <c r="K14" i="393" s="1"/>
  <c r="W14" i="393" a="1"/>
  <c r="W14" i="393" s="1"/>
  <c r="Y14" i="393" a="1"/>
  <c r="Y14" i="393" s="1"/>
  <c r="Y13" i="393" a="1"/>
  <c r="Y13" i="393" s="1"/>
  <c r="X13" i="393" a="1"/>
  <c r="X13" i="393" s="1"/>
  <c r="W13" i="393" a="1"/>
  <c r="W13" i="393" s="1"/>
  <c r="K13" i="393" a="1"/>
  <c r="K13" i="393" s="1"/>
  <c r="L13" i="393" s="1" a="1"/>
  <c r="L13" i="393" s="1"/>
  <c r="X32" i="393" a="1"/>
  <c r="X32" i="393" s="1"/>
  <c r="W32" i="393" a="1"/>
  <c r="W32" i="393" s="1"/>
  <c r="Y32" i="393" a="1"/>
  <c r="Y32" i="393" s="1"/>
  <c r="K32" i="393" a="1"/>
  <c r="K32" i="393" s="1"/>
  <c r="L32" i="393" s="1" a="1"/>
  <c r="L32" i="393" s="1"/>
  <c r="Y36" i="393" a="1"/>
  <c r="Y36" i="393" s="1"/>
  <c r="W36" i="393" a="1"/>
  <c r="W36" i="393" s="1"/>
  <c r="X36" i="393" a="1"/>
  <c r="X36" i="393" s="1"/>
  <c r="K36" i="393" a="1"/>
  <c r="K36" i="393" s="1"/>
  <c r="L36" i="393" s="1" a="1"/>
  <c r="L36" i="393" s="1"/>
  <c r="X35" i="393" a="1"/>
  <c r="X35" i="393" s="1"/>
  <c r="W35" i="393" a="1"/>
  <c r="W35" i="393" s="1"/>
  <c r="Y35" i="393" a="1"/>
  <c r="Y35" i="393" s="1"/>
  <c r="K35" i="393" a="1"/>
  <c r="K35" i="393" s="1"/>
  <c r="L35" i="393" s="1" a="1"/>
  <c r="L35" i="393" s="1"/>
  <c r="X12" i="393" a="1"/>
  <c r="X12" i="393" s="1"/>
  <c r="K12" i="393" a="1"/>
  <c r="K12" i="393" s="1"/>
  <c r="L12" i="393" s="1" a="1"/>
  <c r="L12" i="393" s="1"/>
  <c r="W12" i="393" a="1"/>
  <c r="W12" i="393" s="1"/>
  <c r="Y12" i="393" a="1"/>
  <c r="Y12" i="393" s="1"/>
  <c r="W31" i="393" a="1"/>
  <c r="W31" i="393" s="1"/>
  <c r="Y31" i="393" a="1"/>
  <c r="Y31" i="393" s="1"/>
  <c r="X31" i="393" a="1"/>
  <c r="X31" i="393" s="1"/>
  <c r="K31" i="393" a="1"/>
  <c r="K31" i="393" s="1"/>
  <c r="L31" i="393" s="1" a="1"/>
  <c r="L31" i="393" s="1"/>
  <c r="W29" i="393" a="1"/>
  <c r="W29" i="393" s="1"/>
  <c r="Y29" i="393" a="1"/>
  <c r="Y29" i="393" s="1"/>
  <c r="X29" i="393" a="1"/>
  <c r="X29" i="393" s="1"/>
  <c r="K29" i="393" a="1"/>
  <c r="K29" i="393" s="1"/>
  <c r="L29" i="393" s="1" a="1"/>
  <c r="L29" i="393" s="1"/>
  <c r="W27" i="393" a="1"/>
  <c r="W27" i="393" s="1"/>
  <c r="Y27" i="393" a="1"/>
  <c r="Y27" i="393" s="1"/>
  <c r="X27" i="393" a="1"/>
  <c r="X27" i="393" s="1"/>
  <c r="K27" i="393" a="1"/>
  <c r="K27" i="393" s="1"/>
  <c r="L27" i="393" s="1" a="1"/>
  <c r="L27" i="393" s="1"/>
  <c r="W16" i="317" a="1"/>
  <c r="W16" i="317" s="1"/>
  <c r="X16" i="317" a="1"/>
  <c r="X16" i="317" s="1"/>
  <c r="Y16" i="317" a="1"/>
  <c r="Y16" i="317" s="1"/>
  <c r="K16" i="317" a="1"/>
  <c r="K16" i="317" s="1"/>
  <c r="L16" i="317" s="1" a="1"/>
  <c r="L16" i="317" s="1"/>
  <c r="X9" i="317" a="1"/>
  <c r="X9" i="317" s="1"/>
  <c r="W9" i="317" a="1"/>
  <c r="W9" i="317" s="1"/>
  <c r="K9" i="317" a="1"/>
  <c r="K9" i="317" s="1"/>
  <c r="Y9" i="317" a="1"/>
  <c r="Y9" i="317" s="1"/>
  <c r="H9" i="317" a="1"/>
  <c r="H9" i="317" s="1"/>
  <c r="AA9" i="317" s="1" a="1"/>
  <c r="AA9" i="317" s="1"/>
  <c r="R26" i="382"/>
  <c r="R8" i="382"/>
  <c r="R10" i="382"/>
  <c r="R20" i="382"/>
  <c r="R12" i="382"/>
  <c r="R17" i="382"/>
  <c r="R9" i="354"/>
  <c r="R13" i="341"/>
  <c r="R15" i="341"/>
  <c r="J3" i="327" a="1"/>
  <c r="J3" i="327" s="1"/>
  <c r="B13" i="347" s="1"/>
  <c r="R35" i="384"/>
  <c r="R9" i="384"/>
  <c r="K3" i="384" a="1"/>
  <c r="K3" i="384" s="1"/>
  <c r="C54" i="347" s="1"/>
  <c r="J3" i="384" a="1"/>
  <c r="J3" i="384" s="1"/>
  <c r="B54" i="347" s="1"/>
  <c r="R36" i="373"/>
  <c r="K3" i="389" a="1"/>
  <c r="K3" i="389" s="1"/>
  <c r="C49" i="347" s="1"/>
  <c r="R30" i="364"/>
  <c r="K3" i="364" a="1"/>
  <c r="K3" i="364" s="1"/>
  <c r="C47" i="347" s="1"/>
  <c r="J3" i="364" a="1"/>
  <c r="J3" i="364" s="1"/>
  <c r="B47" i="347" s="1"/>
  <c r="J3" i="357" a="1"/>
  <c r="J3" i="357" s="1"/>
  <c r="B35" i="347" s="1"/>
  <c r="K3" i="357" a="1"/>
  <c r="K3" i="357" s="1"/>
  <c r="C35" i="347" s="1"/>
  <c r="J3" i="353" a="1"/>
  <c r="J3" i="353" s="1"/>
  <c r="B33" i="347" s="1"/>
  <c r="K3" i="353" a="1"/>
  <c r="K3" i="353" s="1"/>
  <c r="C33" i="347" s="1"/>
  <c r="K3" i="354" a="1"/>
  <c r="K3" i="354" s="1"/>
  <c r="C31" i="347" s="1"/>
  <c r="J3" i="354" a="1"/>
  <c r="J3" i="354" s="1"/>
  <c r="B31" i="347" s="1"/>
  <c r="J3" i="352" a="1"/>
  <c r="J3" i="352" s="1"/>
  <c r="B30" i="347" s="1"/>
  <c r="K3" i="352" a="1"/>
  <c r="K3" i="352" s="1"/>
  <c r="C30" i="347" s="1"/>
  <c r="R11" i="344"/>
  <c r="R29" i="343"/>
  <c r="R30" i="343"/>
  <c r="R26" i="343"/>
  <c r="R33" i="343"/>
  <c r="R36" i="343"/>
  <c r="R34" i="343"/>
  <c r="R8" i="329"/>
  <c r="R12" i="329"/>
  <c r="R35" i="329"/>
  <c r="W14" i="321" a="1"/>
  <c r="W14" i="321" s="1"/>
  <c r="X14" i="321" a="1"/>
  <c r="X14" i="321" s="1"/>
  <c r="Y14" i="321" a="1"/>
  <c r="Y14" i="321" s="1"/>
  <c r="K14" i="321" a="1"/>
  <c r="K14" i="321" s="1"/>
  <c r="L14" i="321" s="1" a="1"/>
  <c r="L14" i="321" s="1"/>
  <c r="R34" i="384"/>
  <c r="R32" i="375"/>
  <c r="R14" i="375"/>
  <c r="R35" i="375"/>
  <c r="R19" i="375"/>
  <c r="R23" i="375"/>
  <c r="R21" i="375"/>
  <c r="R29" i="375"/>
  <c r="R8" i="375"/>
  <c r="R25" i="375"/>
  <c r="R34" i="375"/>
  <c r="R11" i="375"/>
  <c r="R13" i="375"/>
  <c r="R12" i="375"/>
  <c r="R10" i="375"/>
  <c r="R28" i="375"/>
  <c r="R17" i="375"/>
  <c r="R24" i="375"/>
  <c r="R27" i="375"/>
  <c r="R20" i="375"/>
  <c r="R36" i="375"/>
  <c r="R16" i="375"/>
  <c r="R31" i="375"/>
  <c r="R22" i="375"/>
  <c r="R7" i="375"/>
  <c r="R15" i="375"/>
  <c r="R26" i="375"/>
  <c r="R8" i="354"/>
  <c r="R28" i="343"/>
  <c r="R10" i="343"/>
  <c r="R13" i="343"/>
  <c r="R28" i="329"/>
  <c r="R16" i="329"/>
  <c r="R7" i="329"/>
  <c r="R18" i="329"/>
  <c r="R17" i="329"/>
  <c r="R24" i="329"/>
  <c r="R36" i="329"/>
  <c r="R34" i="329"/>
  <c r="R33" i="329"/>
  <c r="R21" i="387"/>
  <c r="R12" i="387"/>
  <c r="R9" i="387"/>
  <c r="R16" i="387"/>
  <c r="R8" i="387"/>
  <c r="R8" i="384"/>
  <c r="R30" i="384"/>
  <c r="R24" i="383"/>
  <c r="J3" i="383" a="1"/>
  <c r="J3" i="383" s="1"/>
  <c r="B53" i="347" s="1"/>
  <c r="R30" i="383"/>
  <c r="R28" i="382"/>
  <c r="R9" i="382"/>
  <c r="R33" i="382"/>
  <c r="R30" i="382"/>
  <c r="R29" i="382"/>
  <c r="R16" i="382"/>
  <c r="R14" i="382"/>
  <c r="R22" i="382"/>
  <c r="R34" i="382"/>
  <c r="R32" i="382"/>
  <c r="R11" i="382"/>
  <c r="R34" i="373"/>
  <c r="K3" i="373" a="1"/>
  <c r="K3" i="373" s="1"/>
  <c r="C9" i="347" s="1"/>
  <c r="R10" i="389"/>
  <c r="R15" i="389"/>
  <c r="R16" i="389"/>
  <c r="R36" i="389"/>
  <c r="R8" i="389"/>
  <c r="R30" i="389"/>
  <c r="R12" i="389"/>
  <c r="W34" i="389" a="1"/>
  <c r="W34" i="389" s="1"/>
  <c r="X34" i="389" a="1"/>
  <c r="X34" i="389" s="1"/>
  <c r="Y34" i="389" a="1"/>
  <c r="Y34" i="389" s="1"/>
  <c r="K34" i="389" a="1"/>
  <c r="K34" i="389" s="1"/>
  <c r="L34" i="389" s="1" a="1"/>
  <c r="L34" i="389" s="1"/>
  <c r="W24" i="389" a="1"/>
  <c r="W24" i="389" s="1"/>
  <c r="Y24" i="389" a="1"/>
  <c r="Y24" i="389" s="1"/>
  <c r="X24" i="389" a="1"/>
  <c r="X24" i="389" s="1"/>
  <c r="K24" i="389" a="1"/>
  <c r="K24" i="389" s="1"/>
  <c r="L24" i="389" s="1" a="1"/>
  <c r="L24" i="389" s="1"/>
  <c r="X8" i="389" a="1"/>
  <c r="X8" i="389" s="1"/>
  <c r="Y8" i="389" a="1"/>
  <c r="Y8" i="389" s="1"/>
  <c r="W8" i="389" a="1"/>
  <c r="W8" i="389" s="1"/>
  <c r="W17" i="389" a="1"/>
  <c r="W17" i="389" s="1"/>
  <c r="K17" i="389" a="1"/>
  <c r="K17" i="389" s="1"/>
  <c r="L17" i="389" s="1" a="1"/>
  <c r="L17" i="389" s="1"/>
  <c r="X17" i="389" a="1"/>
  <c r="X17" i="389" s="1"/>
  <c r="Y17" i="389" a="1"/>
  <c r="Y17" i="389" s="1"/>
  <c r="R19" i="389"/>
  <c r="R7" i="389"/>
  <c r="R26" i="389"/>
  <c r="R22" i="389"/>
  <c r="R24" i="389"/>
  <c r="R27" i="389"/>
  <c r="R21" i="389"/>
  <c r="R25" i="389"/>
  <c r="R23" i="389"/>
  <c r="R20" i="389"/>
  <c r="X25" i="389" a="1"/>
  <c r="X25" i="389" s="1"/>
  <c r="K25" i="389" a="1"/>
  <c r="K25" i="389" s="1"/>
  <c r="L25" i="389" s="1" a="1"/>
  <c r="L25" i="389" s="1"/>
  <c r="W25" i="389" a="1"/>
  <c r="W25" i="389" s="1"/>
  <c r="Y25" i="389" a="1"/>
  <c r="Y25" i="389" s="1"/>
  <c r="R11" i="389"/>
  <c r="R13" i="389"/>
  <c r="R33" i="389"/>
  <c r="Y14" i="389" a="1"/>
  <c r="Y14" i="389" s="1"/>
  <c r="K14" i="389" a="1"/>
  <c r="K14" i="389" s="1"/>
  <c r="L14" i="389" s="1" a="1"/>
  <c r="L14" i="389" s="1"/>
  <c r="W14" i="389" a="1"/>
  <c r="W14" i="389" s="1"/>
  <c r="X14" i="389" a="1"/>
  <c r="X14" i="389" s="1"/>
  <c r="W22" i="389" a="1"/>
  <c r="W22" i="389" s="1"/>
  <c r="Y22" i="389" a="1"/>
  <c r="Y22" i="389" s="1"/>
  <c r="X22" i="389" a="1"/>
  <c r="X22" i="389" s="1"/>
  <c r="K22" i="389" a="1"/>
  <c r="K22" i="389" s="1"/>
  <c r="L22" i="389" s="1" a="1"/>
  <c r="L22" i="389" s="1"/>
  <c r="W11" i="389" a="1"/>
  <c r="W11" i="389" s="1"/>
  <c r="X11" i="389" a="1"/>
  <c r="X11" i="389" s="1"/>
  <c r="Y11" i="389" a="1"/>
  <c r="Y11" i="389" s="1"/>
  <c r="W29" i="389" a="1"/>
  <c r="W29" i="389" s="1"/>
  <c r="K29" i="389" a="1"/>
  <c r="K29" i="389" s="1"/>
  <c r="L29" i="389" s="1" a="1"/>
  <c r="L29" i="389" s="1"/>
  <c r="X29" i="389" a="1"/>
  <c r="X29" i="389" s="1"/>
  <c r="Y29" i="389" a="1"/>
  <c r="Y29" i="389" s="1"/>
  <c r="W32" i="389" a="1"/>
  <c r="W32" i="389" s="1"/>
  <c r="Y32" i="389" a="1"/>
  <c r="Y32" i="389" s="1"/>
  <c r="X32" i="389" a="1"/>
  <c r="X32" i="389" s="1"/>
  <c r="W36" i="389" a="1"/>
  <c r="W36" i="389" s="1"/>
  <c r="Y36" i="389" a="1"/>
  <c r="Y36" i="389" s="1"/>
  <c r="X36" i="389" a="1"/>
  <c r="X36" i="389" s="1"/>
  <c r="W20" i="389" a="1"/>
  <c r="W20" i="389" s="1"/>
  <c r="Y20" i="389" a="1"/>
  <c r="Y20" i="389" s="1"/>
  <c r="X20" i="389" a="1"/>
  <c r="X20" i="389" s="1"/>
  <c r="K20" i="389" a="1"/>
  <c r="K20" i="389" s="1"/>
  <c r="L20" i="389" s="1" a="1"/>
  <c r="L20" i="389" s="1"/>
  <c r="R18" i="389"/>
  <c r="R32" i="389"/>
  <c r="K8" i="389" a="1"/>
  <c r="K8" i="389" s="1"/>
  <c r="R29" i="389"/>
  <c r="R35" i="389"/>
  <c r="K36" i="389" a="1"/>
  <c r="K36" i="389" s="1"/>
  <c r="L36" i="389" s="1" a="1"/>
  <c r="L36" i="389" s="1"/>
  <c r="X27" i="389" a="1"/>
  <c r="X27" i="389" s="1"/>
  <c r="W27" i="389" a="1"/>
  <c r="W27" i="389" s="1"/>
  <c r="K27" i="389" a="1"/>
  <c r="K27" i="389" s="1"/>
  <c r="L27" i="389" s="1" a="1"/>
  <c r="L27" i="389" s="1"/>
  <c r="Y27" i="389" a="1"/>
  <c r="Y27" i="389" s="1"/>
  <c r="X23" i="389" a="1"/>
  <c r="X23" i="389" s="1"/>
  <c r="K23" i="389" a="1"/>
  <c r="K23" i="389" s="1"/>
  <c r="L23" i="389" s="1" a="1"/>
  <c r="L23" i="389" s="1"/>
  <c r="W23" i="389" a="1"/>
  <c r="W23" i="389" s="1"/>
  <c r="Y23" i="389" a="1"/>
  <c r="Y23" i="389" s="1"/>
  <c r="W9" i="389" a="1"/>
  <c r="W9" i="389" s="1"/>
  <c r="X9" i="389" a="1"/>
  <c r="X9" i="389" s="1"/>
  <c r="Y9" i="389" a="1"/>
  <c r="Y9" i="389" s="1"/>
  <c r="R14" i="389"/>
  <c r="X21" i="389" a="1"/>
  <c r="X21" i="389" s="1"/>
  <c r="K21" i="389" a="1"/>
  <c r="K21" i="389" s="1"/>
  <c r="L21" i="389" s="1" a="1"/>
  <c r="L21" i="389" s="1"/>
  <c r="W21" i="389" a="1"/>
  <c r="W21" i="389" s="1"/>
  <c r="Y21" i="389" a="1"/>
  <c r="Y21" i="389" s="1"/>
  <c r="R28" i="389"/>
  <c r="R34" i="389"/>
  <c r="X26" i="389" a="1"/>
  <c r="X26" i="389" s="1"/>
  <c r="W26" i="389" a="1"/>
  <c r="W26" i="389" s="1"/>
  <c r="Y26" i="389" a="1"/>
  <c r="Y26" i="389" s="1"/>
  <c r="K26" i="389" a="1"/>
  <c r="K26" i="389" s="1"/>
  <c r="L26" i="389" s="1" a="1"/>
  <c r="L26" i="389" s="1"/>
  <c r="W19" i="389" a="1"/>
  <c r="W19" i="389" s="1"/>
  <c r="Y19" i="389" a="1"/>
  <c r="Y19" i="389" s="1"/>
  <c r="X19" i="389" a="1"/>
  <c r="X19" i="389" s="1"/>
  <c r="K19" i="389" a="1"/>
  <c r="K19" i="389" s="1"/>
  <c r="L19" i="389" s="1" a="1"/>
  <c r="L19" i="389" s="1"/>
  <c r="H10" i="389" a="1"/>
  <c r="H10" i="389" s="1"/>
  <c r="R9" i="389"/>
  <c r="R17" i="389"/>
  <c r="K32" i="389" a="1"/>
  <c r="K32" i="389" s="1"/>
  <c r="L32" i="389" s="1" a="1"/>
  <c r="L32" i="389" s="1"/>
  <c r="R23" i="350"/>
  <c r="R16" i="349"/>
  <c r="R9" i="349"/>
  <c r="J3" i="349" a="1"/>
  <c r="J3" i="349" s="1"/>
  <c r="B29" i="347" s="1"/>
  <c r="R25" i="344"/>
  <c r="R19" i="344"/>
  <c r="R17" i="344"/>
  <c r="R12" i="344"/>
  <c r="R20" i="344"/>
  <c r="R8" i="344"/>
  <c r="R23" i="344"/>
  <c r="R9" i="344"/>
  <c r="R24" i="344"/>
  <c r="R15" i="344"/>
  <c r="R16" i="344"/>
  <c r="R32" i="344"/>
  <c r="R21" i="344"/>
  <c r="R26" i="344"/>
  <c r="R30" i="344"/>
  <c r="R34" i="344"/>
  <c r="R7" i="343"/>
  <c r="R32" i="343"/>
  <c r="R16" i="343"/>
  <c r="R19" i="343"/>
  <c r="R20" i="343"/>
  <c r="R9" i="343"/>
  <c r="R15" i="343"/>
  <c r="R17" i="343"/>
  <c r="R8" i="343"/>
  <c r="R18" i="343"/>
  <c r="R22" i="343"/>
  <c r="R11" i="343"/>
  <c r="R27" i="343"/>
  <c r="R23" i="343"/>
  <c r="R14" i="343"/>
  <c r="R31" i="343"/>
  <c r="R12" i="343"/>
  <c r="R21" i="343"/>
  <c r="R24" i="343"/>
  <c r="R35" i="343"/>
  <c r="R25" i="329"/>
  <c r="R29" i="329"/>
  <c r="R14" i="329"/>
  <c r="R23" i="329"/>
  <c r="R15" i="329"/>
  <c r="R32" i="329"/>
  <c r="R20" i="329"/>
  <c r="R22" i="329"/>
  <c r="R26" i="329"/>
  <c r="R11" i="329"/>
  <c r="R10" i="329"/>
  <c r="R13" i="329"/>
  <c r="R19" i="329"/>
  <c r="R30" i="329"/>
  <c r="R21" i="329"/>
  <c r="R31" i="329"/>
  <c r="R27" i="329"/>
  <c r="R13" i="358"/>
  <c r="R9" i="358"/>
  <c r="R11" i="387"/>
  <c r="X35" i="387" a="1"/>
  <c r="X35" i="387" s="1"/>
  <c r="Y35" i="387" a="1"/>
  <c r="Y35" i="387" s="1"/>
  <c r="W35" i="387" a="1"/>
  <c r="W35" i="387" s="1"/>
  <c r="K35" i="387" a="1"/>
  <c r="K35" i="387" s="1"/>
  <c r="L35" i="387" s="1" a="1"/>
  <c r="L35" i="387" s="1"/>
  <c r="J3" i="387" a="1"/>
  <c r="J3" i="387" s="1"/>
  <c r="B59" i="347" s="1"/>
  <c r="K3" i="387" a="1"/>
  <c r="K3" i="387" s="1"/>
  <c r="C59" i="347" s="1"/>
  <c r="W29" i="387" a="1"/>
  <c r="W29" i="387" s="1"/>
  <c r="Y29" i="387" a="1"/>
  <c r="Y29" i="387" s="1"/>
  <c r="K29" i="387" a="1"/>
  <c r="K29" i="387" s="1"/>
  <c r="L29" i="387" s="1" a="1"/>
  <c r="L29" i="387" s="1"/>
  <c r="X29" i="387" a="1"/>
  <c r="X29" i="387" s="1"/>
  <c r="X26" i="387" a="1"/>
  <c r="X26" i="387" s="1"/>
  <c r="Y26" i="387" a="1"/>
  <c r="Y26" i="387" s="1"/>
  <c r="W26" i="387" a="1"/>
  <c r="W26" i="387" s="1"/>
  <c r="K26" i="387" a="1"/>
  <c r="K26" i="387" s="1"/>
  <c r="L26" i="387" s="1" a="1"/>
  <c r="L26" i="387" s="1"/>
  <c r="W27" i="387" a="1"/>
  <c r="W27" i="387" s="1"/>
  <c r="Y27" i="387" a="1"/>
  <c r="Y27" i="387" s="1"/>
  <c r="K27" i="387" a="1"/>
  <c r="K27" i="387" s="1"/>
  <c r="L27" i="387" s="1" a="1"/>
  <c r="L27" i="387" s="1"/>
  <c r="X27" i="387" a="1"/>
  <c r="X27" i="387" s="1"/>
  <c r="W19" i="387" a="1"/>
  <c r="W19" i="387" s="1"/>
  <c r="X19" i="387" a="1"/>
  <c r="X19" i="387" s="1"/>
  <c r="K19" i="387" a="1"/>
  <c r="K19" i="387" s="1"/>
  <c r="L19" i="387" s="1" a="1"/>
  <c r="L19" i="387" s="1"/>
  <c r="Y19" i="387" a="1"/>
  <c r="Y19" i="387" s="1"/>
  <c r="Y36" i="387" a="1"/>
  <c r="Y36" i="387" s="1"/>
  <c r="W36" i="387" a="1"/>
  <c r="W36" i="387" s="1"/>
  <c r="X36" i="387" a="1"/>
  <c r="X36" i="387" s="1"/>
  <c r="K36" i="387" a="1"/>
  <c r="K36" i="387" s="1"/>
  <c r="L36" i="387" s="1" a="1"/>
  <c r="L36" i="387" s="1"/>
  <c r="W23" i="387" a="1"/>
  <c r="W23" i="387" s="1"/>
  <c r="X23" i="387" a="1"/>
  <c r="X23" i="387" s="1"/>
  <c r="K23" i="387" a="1"/>
  <c r="K23" i="387" s="1"/>
  <c r="L23" i="387" s="1" a="1"/>
  <c r="L23" i="387" s="1"/>
  <c r="Y23" i="387" a="1"/>
  <c r="Y23" i="387" s="1"/>
  <c r="W20" i="387" a="1"/>
  <c r="W20" i="387" s="1"/>
  <c r="X20" i="387" a="1"/>
  <c r="X20" i="387" s="1"/>
  <c r="Y20" i="387" a="1"/>
  <c r="Y20" i="387" s="1"/>
  <c r="W22" i="387" a="1"/>
  <c r="W22" i="387" s="1"/>
  <c r="Y22" i="387" a="1"/>
  <c r="Y22" i="387" s="1"/>
  <c r="K22" i="387" a="1"/>
  <c r="K22" i="387" s="1"/>
  <c r="X22" i="387" a="1"/>
  <c r="X22" i="387" s="1"/>
  <c r="Y21" i="387" a="1"/>
  <c r="Y21" i="387" s="1"/>
  <c r="W21" i="387" a="1"/>
  <c r="W21" i="387" s="1"/>
  <c r="X21" i="387" a="1"/>
  <c r="X21" i="387" s="1"/>
  <c r="K21" i="387" a="1"/>
  <c r="K21" i="387" s="1"/>
  <c r="L21" i="387" s="1" a="1"/>
  <c r="L21" i="387" s="1"/>
  <c r="X34" i="387" a="1"/>
  <c r="X34" i="387" s="1"/>
  <c r="Y34" i="387" a="1"/>
  <c r="Y34" i="387" s="1"/>
  <c r="W34" i="387" a="1"/>
  <c r="W34" i="387" s="1"/>
  <c r="K34" i="387" a="1"/>
  <c r="K34" i="387" s="1"/>
  <c r="L34" i="387" s="1" a="1"/>
  <c r="L34" i="387" s="1"/>
  <c r="X30" i="387" a="1"/>
  <c r="X30" i="387" s="1"/>
  <c r="Y30" i="387" a="1"/>
  <c r="Y30" i="387" s="1"/>
  <c r="W30" i="387" a="1"/>
  <c r="W30" i="387" s="1"/>
  <c r="K30" i="387" a="1"/>
  <c r="K30" i="387" s="1"/>
  <c r="L30" i="387" s="1" a="1"/>
  <c r="L30" i="387" s="1"/>
  <c r="X16" i="387" a="1"/>
  <c r="X16" i="387" s="1"/>
  <c r="Y16" i="387" a="1"/>
  <c r="Y16" i="387" s="1"/>
  <c r="W16" i="387" a="1"/>
  <c r="W16" i="387" s="1"/>
  <c r="X33" i="387" a="1"/>
  <c r="X33" i="387" s="1"/>
  <c r="Y33" i="387" a="1"/>
  <c r="Y33" i="387" s="1"/>
  <c r="W33" i="387" a="1"/>
  <c r="W33" i="387" s="1"/>
  <c r="K33" i="387" a="1"/>
  <c r="K33" i="387" s="1"/>
  <c r="L33" i="387" s="1" a="1"/>
  <c r="L33" i="387" s="1"/>
  <c r="R10" i="387"/>
  <c r="W25" i="387" a="1"/>
  <c r="W25" i="387" s="1"/>
  <c r="Y25" i="387" a="1"/>
  <c r="Y25" i="387" s="1"/>
  <c r="X25" i="387" a="1"/>
  <c r="X25" i="387" s="1"/>
  <c r="K25" i="387" a="1"/>
  <c r="K25" i="387" s="1"/>
  <c r="L25" i="387" s="1" a="1"/>
  <c r="L25" i="387" s="1"/>
  <c r="Y13" i="387" a="1"/>
  <c r="Y13" i="387" s="1"/>
  <c r="X13" i="387" a="1"/>
  <c r="X13" i="387" s="1"/>
  <c r="W13" i="387" a="1"/>
  <c r="W13" i="387" s="1"/>
  <c r="W10" i="387" a="1"/>
  <c r="W10" i="387" s="1"/>
  <c r="X10" i="387" a="1"/>
  <c r="X10" i="387" s="1"/>
  <c r="Y10" i="387" a="1"/>
  <c r="Y10" i="387" s="1"/>
  <c r="K10" i="387" a="1"/>
  <c r="K10" i="387" s="1"/>
  <c r="W14" i="387" a="1"/>
  <c r="W14" i="387" s="1"/>
  <c r="Y14" i="387" a="1"/>
  <c r="Y14" i="387" s="1"/>
  <c r="X14" i="387" a="1"/>
  <c r="X14" i="387" s="1"/>
  <c r="K14" i="387" a="1"/>
  <c r="K14" i="387" s="1"/>
  <c r="W17" i="387" a="1"/>
  <c r="W17" i="387" s="1"/>
  <c r="Y17" i="387" a="1"/>
  <c r="Y17" i="387" s="1"/>
  <c r="X17" i="387" a="1"/>
  <c r="X17" i="387" s="1"/>
  <c r="X15" i="387" a="1"/>
  <c r="X15" i="387" s="1"/>
  <c r="K15" i="387" a="1"/>
  <c r="K15" i="387" s="1"/>
  <c r="Y15" i="387" a="1"/>
  <c r="Y15" i="387" s="1"/>
  <c r="W15" i="387" a="1"/>
  <c r="W15" i="387" s="1"/>
  <c r="X31" i="387" a="1"/>
  <c r="X31" i="387" s="1"/>
  <c r="Y31" i="387" a="1"/>
  <c r="Y31" i="387" s="1"/>
  <c r="W31" i="387" a="1"/>
  <c r="W31" i="387" s="1"/>
  <c r="K31" i="387" a="1"/>
  <c r="K31" i="387" s="1"/>
  <c r="L31" i="387" s="1" a="1"/>
  <c r="L31" i="387" s="1"/>
  <c r="R13" i="387"/>
  <c r="W18" i="387" a="1"/>
  <c r="W18" i="387" s="1"/>
  <c r="Y18" i="387" a="1"/>
  <c r="Y18" i="387" s="1"/>
  <c r="X18" i="387" a="1"/>
  <c r="X18" i="387" s="1"/>
  <c r="R7" i="387"/>
  <c r="R18" i="387"/>
  <c r="X32" i="387" a="1"/>
  <c r="X32" i="387" s="1"/>
  <c r="Y32" i="387" a="1"/>
  <c r="Y32" i="387" s="1"/>
  <c r="W32" i="387" a="1"/>
  <c r="W32" i="387" s="1"/>
  <c r="K32" i="387" a="1"/>
  <c r="K32" i="387" s="1"/>
  <c r="L32" i="387" s="1" a="1"/>
  <c r="L32" i="387" s="1"/>
  <c r="K20" i="387" a="1"/>
  <c r="K20" i="387" s="1"/>
  <c r="L20" i="387" s="1" a="1"/>
  <c r="L20" i="387" s="1"/>
  <c r="X24" i="387" a="1"/>
  <c r="X24" i="387" s="1"/>
  <c r="W24" i="387" a="1"/>
  <c r="W24" i="387" s="1"/>
  <c r="Y24" i="387" a="1"/>
  <c r="Y24" i="387" s="1"/>
  <c r="K24" i="387" a="1"/>
  <c r="K24" i="387" s="1"/>
  <c r="L24" i="387" s="1" a="1"/>
  <c r="L24" i="387" s="1"/>
  <c r="X28" i="387" a="1"/>
  <c r="X28" i="387" s="1"/>
  <c r="Y28" i="387" a="1"/>
  <c r="Y28" i="387" s="1"/>
  <c r="W28" i="387" a="1"/>
  <c r="W28" i="387" s="1"/>
  <c r="K28" i="387" a="1"/>
  <c r="K28" i="387" s="1"/>
  <c r="L28" i="387" s="1" a="1"/>
  <c r="L28" i="387" s="1"/>
  <c r="R31" i="387"/>
  <c r="R22" i="387"/>
  <c r="R15" i="387"/>
  <c r="R30" i="387"/>
  <c r="R24" i="387"/>
  <c r="R26" i="387"/>
  <c r="R34" i="387"/>
  <c r="R36" i="387"/>
  <c r="R28" i="387"/>
  <c r="R27" i="387"/>
  <c r="R19" i="387"/>
  <c r="R29" i="387"/>
  <c r="R32" i="387"/>
  <c r="R33" i="387"/>
  <c r="R35" i="387"/>
  <c r="R23" i="387"/>
  <c r="R25" i="387"/>
  <c r="R14" i="387"/>
  <c r="R20" i="387"/>
  <c r="Y8" i="387" a="1"/>
  <c r="Y8" i="387" s="1"/>
  <c r="X8" i="387" a="1"/>
  <c r="X8" i="387" s="1"/>
  <c r="K8" i="387" a="1"/>
  <c r="K8" i="387" s="1"/>
  <c r="W8" i="387" a="1"/>
  <c r="W8" i="387" s="1"/>
  <c r="Y12" i="387" a="1"/>
  <c r="Y12" i="387" s="1"/>
  <c r="X12" i="387" a="1"/>
  <c r="X12" i="387" s="1"/>
  <c r="K12" i="387" a="1"/>
  <c r="K12" i="387" s="1"/>
  <c r="W12" i="387" a="1"/>
  <c r="W12" i="387" s="1"/>
  <c r="X11" i="387" a="1"/>
  <c r="X11" i="387" s="1"/>
  <c r="Y11" i="387" a="1"/>
  <c r="Y11" i="387" s="1"/>
  <c r="W11" i="387" a="1"/>
  <c r="W11" i="387" s="1"/>
  <c r="X9" i="387" a="1"/>
  <c r="X9" i="387" s="1"/>
  <c r="W9" i="387" a="1"/>
  <c r="W9" i="387" s="1"/>
  <c r="Y9" i="387" a="1"/>
  <c r="Y9" i="387" s="1"/>
  <c r="H9" i="376" a="1"/>
  <c r="H9" i="376" s="1"/>
  <c r="AA9" i="376" s="1" a="1"/>
  <c r="AA9" i="376" s="1"/>
  <c r="R31" i="384"/>
  <c r="H9" i="384" a="1"/>
  <c r="H9" i="384" s="1"/>
  <c r="X17" i="384" a="1"/>
  <c r="X17" i="384" s="1"/>
  <c r="K17" i="384" a="1"/>
  <c r="K17" i="384" s="1"/>
  <c r="L17" i="384" s="1" a="1"/>
  <c r="L17" i="384" s="1"/>
  <c r="W17" i="384" a="1"/>
  <c r="W17" i="384" s="1"/>
  <c r="Y17" i="384" a="1"/>
  <c r="Y17" i="384" s="1"/>
  <c r="W20" i="384" a="1"/>
  <c r="W20" i="384" s="1"/>
  <c r="Y20" i="384" a="1"/>
  <c r="Y20" i="384" s="1"/>
  <c r="X20" i="384" a="1"/>
  <c r="X20" i="384" s="1"/>
  <c r="K20" i="384" a="1"/>
  <c r="K20" i="384" s="1"/>
  <c r="L20" i="384" s="1" a="1"/>
  <c r="L20" i="384" s="1"/>
  <c r="X21" i="384" a="1"/>
  <c r="X21" i="384" s="1"/>
  <c r="K21" i="384" a="1"/>
  <c r="K21" i="384" s="1"/>
  <c r="L21" i="384" s="1" a="1"/>
  <c r="L21" i="384" s="1"/>
  <c r="W21" i="384" a="1"/>
  <c r="W21" i="384" s="1"/>
  <c r="Y21" i="384" a="1"/>
  <c r="Y21" i="384" s="1"/>
  <c r="R7" i="384"/>
  <c r="R32" i="384"/>
  <c r="R36" i="384"/>
  <c r="X27" i="384" a="1"/>
  <c r="X27" i="384" s="1"/>
  <c r="K27" i="384" a="1"/>
  <c r="K27" i="384" s="1"/>
  <c r="L27" i="384" s="1" a="1"/>
  <c r="L27" i="384" s="1"/>
  <c r="W27" i="384" a="1"/>
  <c r="W27" i="384" s="1"/>
  <c r="Y27" i="384" a="1"/>
  <c r="Y27" i="384" s="1"/>
  <c r="Y12" i="384" a="1"/>
  <c r="Y12" i="384" s="1"/>
  <c r="X12" i="384" a="1"/>
  <c r="X12" i="384" s="1"/>
  <c r="W12" i="384" a="1"/>
  <c r="W12" i="384" s="1"/>
  <c r="K12" i="384" a="1"/>
  <c r="K12" i="384" s="1"/>
  <c r="L12" i="384" s="1" a="1"/>
  <c r="L12" i="384" s="1"/>
  <c r="Y30" i="384" a="1"/>
  <c r="Y30" i="384" s="1"/>
  <c r="W30" i="384" a="1"/>
  <c r="W30" i="384" s="1"/>
  <c r="X30" i="384" a="1"/>
  <c r="X30" i="384" s="1"/>
  <c r="Y22" i="384" a="1"/>
  <c r="Y22" i="384" s="1"/>
  <c r="X22" i="384" a="1"/>
  <c r="X22" i="384" s="1"/>
  <c r="W22" i="384" a="1"/>
  <c r="W22" i="384" s="1"/>
  <c r="K22" i="384" a="1"/>
  <c r="K22" i="384" s="1"/>
  <c r="L22" i="384" s="1" a="1"/>
  <c r="L22" i="384" s="1"/>
  <c r="X10" i="384" a="1"/>
  <c r="X10" i="384" s="1"/>
  <c r="W10" i="384" a="1"/>
  <c r="W10" i="384" s="1"/>
  <c r="Y10" i="384" a="1"/>
  <c r="Y10" i="384" s="1"/>
  <c r="K10" i="384" a="1"/>
  <c r="K10" i="384" s="1"/>
  <c r="W11" i="384" a="1"/>
  <c r="W11" i="384" s="1"/>
  <c r="Y11" i="384" a="1"/>
  <c r="Y11" i="384" s="1"/>
  <c r="K11" i="384" a="1"/>
  <c r="K11" i="384" s="1"/>
  <c r="L11" i="384" s="1" a="1"/>
  <c r="L11" i="384" s="1"/>
  <c r="X11" i="384" a="1"/>
  <c r="X11" i="384" s="1"/>
  <c r="R27" i="384"/>
  <c r="R26" i="384"/>
  <c r="R10" i="384"/>
  <c r="R11" i="384"/>
  <c r="R12" i="384"/>
  <c r="R18" i="384"/>
  <c r="R14" i="384"/>
  <c r="R21" i="384"/>
  <c r="R13" i="384"/>
  <c r="R20" i="384"/>
  <c r="R15" i="384"/>
  <c r="R24" i="384"/>
  <c r="R22" i="384"/>
  <c r="R17" i="384"/>
  <c r="R16" i="384"/>
  <c r="R23" i="384"/>
  <c r="R19" i="384"/>
  <c r="R25" i="384"/>
  <c r="R28" i="384"/>
  <c r="X23" i="384" a="1"/>
  <c r="X23" i="384" s="1"/>
  <c r="W23" i="384" a="1"/>
  <c r="W23" i="384" s="1"/>
  <c r="Y23" i="384" a="1"/>
  <c r="Y23" i="384" s="1"/>
  <c r="K23" i="384" a="1"/>
  <c r="K23" i="384" s="1"/>
  <c r="L23" i="384" s="1" a="1"/>
  <c r="L23" i="384" s="1"/>
  <c r="W16" i="384" a="1"/>
  <c r="W16" i="384" s="1"/>
  <c r="Y16" i="384" a="1"/>
  <c r="Y16" i="384" s="1"/>
  <c r="X16" i="384" a="1"/>
  <c r="X16" i="384" s="1"/>
  <c r="K16" i="384" a="1"/>
  <c r="K16" i="384" s="1"/>
  <c r="L16" i="384" s="1" a="1"/>
  <c r="L16" i="384" s="1"/>
  <c r="W9" i="384" a="1"/>
  <c r="W9" i="384" s="1"/>
  <c r="Y9" i="384" a="1"/>
  <c r="Y9" i="384" s="1"/>
  <c r="X9" i="384" a="1"/>
  <c r="X9" i="384" s="1"/>
  <c r="Y26" i="384" a="1"/>
  <c r="Y26" i="384" s="1"/>
  <c r="W26" i="384" a="1"/>
  <c r="W26" i="384" s="1"/>
  <c r="X26" i="384" a="1"/>
  <c r="X26" i="384" s="1"/>
  <c r="K26" i="384" a="1"/>
  <c r="K26" i="384" s="1"/>
  <c r="L26" i="384" s="1" a="1"/>
  <c r="L26" i="384" s="1"/>
  <c r="X29" i="384" a="1"/>
  <c r="X29" i="384" s="1"/>
  <c r="W29" i="384" a="1"/>
  <c r="W29" i="384" s="1"/>
  <c r="Y29" i="384" a="1"/>
  <c r="Y29" i="384" s="1"/>
  <c r="Y25" i="384" a="1"/>
  <c r="Y25" i="384" s="1"/>
  <c r="W25" i="384" a="1"/>
  <c r="W25" i="384" s="1"/>
  <c r="X25" i="384" a="1"/>
  <c r="X25" i="384" s="1"/>
  <c r="K25" i="384" a="1"/>
  <c r="K25" i="384" s="1"/>
  <c r="L25" i="384" s="1" a="1"/>
  <c r="L25" i="384" s="1"/>
  <c r="Y13" i="384" a="1"/>
  <c r="Y13" i="384" s="1"/>
  <c r="W13" i="384" a="1"/>
  <c r="W13" i="384" s="1"/>
  <c r="X13" i="384" a="1"/>
  <c r="X13" i="384" s="1"/>
  <c r="K13" i="384" a="1"/>
  <c r="K13" i="384" s="1"/>
  <c r="L13" i="384" s="1" a="1"/>
  <c r="L13" i="384" s="1"/>
  <c r="X19" i="384" a="1"/>
  <c r="X19" i="384" s="1"/>
  <c r="K19" i="384" a="1"/>
  <c r="K19" i="384" s="1"/>
  <c r="L19" i="384" s="1" a="1"/>
  <c r="L19" i="384" s="1"/>
  <c r="W19" i="384" a="1"/>
  <c r="W19" i="384" s="1"/>
  <c r="Y19" i="384" a="1"/>
  <c r="Y19" i="384" s="1"/>
  <c r="K29" i="384" a="1"/>
  <c r="K29" i="384" s="1"/>
  <c r="L29" i="384" s="1" a="1"/>
  <c r="L29" i="384" s="1"/>
  <c r="Y8" i="384" a="1"/>
  <c r="Y8" i="384" s="1"/>
  <c r="X8" i="384" a="1"/>
  <c r="X8" i="384" s="1"/>
  <c r="W8" i="384" a="1"/>
  <c r="W8" i="384" s="1"/>
  <c r="W14" i="384" a="1"/>
  <c r="W14" i="384" s="1"/>
  <c r="Y14" i="384" a="1"/>
  <c r="Y14" i="384" s="1"/>
  <c r="X14" i="384" a="1"/>
  <c r="X14" i="384" s="1"/>
  <c r="K14" i="384" a="1"/>
  <c r="K14" i="384" s="1"/>
  <c r="L14" i="384" s="1" a="1"/>
  <c r="L14" i="384" s="1"/>
  <c r="X15" i="384" a="1"/>
  <c r="X15" i="384" s="1"/>
  <c r="K15" i="384" a="1"/>
  <c r="K15" i="384" s="1"/>
  <c r="L15" i="384" s="1" a="1"/>
  <c r="L15" i="384" s="1"/>
  <c r="W15" i="384" a="1"/>
  <c r="W15" i="384" s="1"/>
  <c r="Y15" i="384" a="1"/>
  <c r="Y15" i="384" s="1"/>
  <c r="Y24" i="384" a="1"/>
  <c r="Y24" i="384" s="1"/>
  <c r="W24" i="384" a="1"/>
  <c r="W24" i="384" s="1"/>
  <c r="X24" i="384" a="1"/>
  <c r="X24" i="384" s="1"/>
  <c r="K24" i="384" a="1"/>
  <c r="K24" i="384" s="1"/>
  <c r="L24" i="384" s="1" a="1"/>
  <c r="L24" i="384" s="1"/>
  <c r="W18" i="384" a="1"/>
  <c r="W18" i="384" s="1"/>
  <c r="Y18" i="384" a="1"/>
  <c r="Y18" i="384" s="1"/>
  <c r="X18" i="384" a="1"/>
  <c r="X18" i="384" s="1"/>
  <c r="K18" i="384" a="1"/>
  <c r="K18" i="384" s="1"/>
  <c r="L18" i="384" s="1" a="1"/>
  <c r="L18" i="384" s="1"/>
  <c r="R29" i="384"/>
  <c r="R35" i="383"/>
  <c r="R14" i="383"/>
  <c r="R21" i="383"/>
  <c r="R15" i="383"/>
  <c r="R16" i="383"/>
  <c r="R13" i="383"/>
  <c r="R34" i="383"/>
  <c r="R11" i="383"/>
  <c r="R35" i="382"/>
  <c r="R18" i="382"/>
  <c r="Y24" i="383" a="1"/>
  <c r="Y24" i="383" s="1"/>
  <c r="W24" i="383" a="1"/>
  <c r="W24" i="383" s="1"/>
  <c r="X24" i="383" a="1"/>
  <c r="X24" i="383" s="1"/>
  <c r="W35" i="383" a="1"/>
  <c r="W35" i="383" s="1"/>
  <c r="X35" i="383" a="1"/>
  <c r="X35" i="383" s="1"/>
  <c r="Y35" i="383" a="1"/>
  <c r="Y35" i="383" s="1"/>
  <c r="X19" i="383" a="1"/>
  <c r="X19" i="383" s="1"/>
  <c r="W19" i="383" a="1"/>
  <c r="W19" i="383" s="1"/>
  <c r="Y19" i="383" a="1"/>
  <c r="Y19" i="383" s="1"/>
  <c r="K35" i="383" a="1"/>
  <c r="K35" i="383" s="1"/>
  <c r="L35" i="383" s="1" a="1"/>
  <c r="L35" i="383" s="1"/>
  <c r="R22" i="383"/>
  <c r="R17" i="383"/>
  <c r="R19" i="383"/>
  <c r="R33" i="383"/>
  <c r="Y34" i="383" a="1"/>
  <c r="Y34" i="383" s="1"/>
  <c r="X34" i="383" a="1"/>
  <c r="X34" i="383" s="1"/>
  <c r="W34" i="383" a="1"/>
  <c r="W34" i="383" s="1"/>
  <c r="K34" i="383" a="1"/>
  <c r="K34" i="383" s="1"/>
  <c r="L34" i="383" s="1" a="1"/>
  <c r="L34" i="383" s="1"/>
  <c r="X23" i="383" a="1"/>
  <c r="X23" i="383" s="1"/>
  <c r="K23" i="383" a="1"/>
  <c r="K23" i="383" s="1"/>
  <c r="L23" i="383" s="1" a="1"/>
  <c r="L23" i="383" s="1"/>
  <c r="Y23" i="383" a="1"/>
  <c r="Y23" i="383" s="1"/>
  <c r="W23" i="383" a="1"/>
  <c r="W23" i="383" s="1"/>
  <c r="X33" i="383" a="1"/>
  <c r="X33" i="383" s="1"/>
  <c r="Y33" i="383" a="1"/>
  <c r="Y33" i="383" s="1"/>
  <c r="W33" i="383" a="1"/>
  <c r="W33" i="383" s="1"/>
  <c r="W20" i="383" a="1"/>
  <c r="W20" i="383" s="1"/>
  <c r="X20" i="383" a="1"/>
  <c r="X20" i="383" s="1"/>
  <c r="Y20" i="383" a="1"/>
  <c r="Y20" i="383" s="1"/>
  <c r="W26" i="383" a="1"/>
  <c r="W26" i="383" s="1"/>
  <c r="X26" i="383" a="1"/>
  <c r="X26" i="383" s="1"/>
  <c r="Y26" i="383" a="1"/>
  <c r="Y26" i="383" s="1"/>
  <c r="AA9" i="383" a="1"/>
  <c r="AA9" i="383" s="1"/>
  <c r="H10" i="383" a="1"/>
  <c r="H10" i="383" s="1"/>
  <c r="R12" i="383"/>
  <c r="X15" i="383" a="1"/>
  <c r="X15" i="383" s="1"/>
  <c r="Y15" i="383" a="1"/>
  <c r="Y15" i="383" s="1"/>
  <c r="W15" i="383" a="1"/>
  <c r="W15" i="383" s="1"/>
  <c r="R18" i="383"/>
  <c r="K26" i="383" a="1"/>
  <c r="K26" i="383" s="1"/>
  <c r="L26" i="383" s="1" a="1"/>
  <c r="L26" i="383" s="1"/>
  <c r="Y29" i="383" a="1"/>
  <c r="Y29" i="383" s="1"/>
  <c r="W29" i="383" a="1"/>
  <c r="W29" i="383" s="1"/>
  <c r="K29" i="383" a="1"/>
  <c r="K29" i="383" s="1"/>
  <c r="L29" i="383" s="1" a="1"/>
  <c r="L29" i="383" s="1"/>
  <c r="X29" i="383" a="1"/>
  <c r="X29" i="383" s="1"/>
  <c r="W32" i="383" a="1"/>
  <c r="W32" i="383" s="1"/>
  <c r="Y32" i="383" a="1"/>
  <c r="Y32" i="383" s="1"/>
  <c r="K32" i="383" a="1"/>
  <c r="K32" i="383" s="1"/>
  <c r="L32" i="383" s="1" a="1"/>
  <c r="L32" i="383" s="1"/>
  <c r="X32" i="383" a="1"/>
  <c r="X32" i="383" s="1"/>
  <c r="Y16" i="383" a="1"/>
  <c r="Y16" i="383" s="1"/>
  <c r="W16" i="383" a="1"/>
  <c r="W16" i="383" s="1"/>
  <c r="X16" i="383" a="1"/>
  <c r="X16" i="383" s="1"/>
  <c r="Y36" i="383" a="1"/>
  <c r="Y36" i="383" s="1"/>
  <c r="W36" i="383" a="1"/>
  <c r="W36" i="383" s="1"/>
  <c r="X36" i="383" a="1"/>
  <c r="X36" i="383" s="1"/>
  <c r="K36" i="383" a="1"/>
  <c r="K36" i="383" s="1"/>
  <c r="L36" i="383" s="1" a="1"/>
  <c r="L36" i="383" s="1"/>
  <c r="X14" i="383" a="1"/>
  <c r="X14" i="383" s="1"/>
  <c r="Y14" i="383" a="1"/>
  <c r="Y14" i="383" s="1"/>
  <c r="W14" i="383" a="1"/>
  <c r="W14" i="383" s="1"/>
  <c r="Y30" i="383" a="1"/>
  <c r="Y30" i="383" s="1"/>
  <c r="K30" i="383" a="1"/>
  <c r="K30" i="383" s="1"/>
  <c r="L30" i="383" s="1" a="1"/>
  <c r="L30" i="383" s="1"/>
  <c r="W30" i="383" a="1"/>
  <c r="W30" i="383" s="1"/>
  <c r="X30" i="383" a="1"/>
  <c r="X30" i="383" s="1"/>
  <c r="X25" i="383" a="1"/>
  <c r="X25" i="383" s="1"/>
  <c r="Y25" i="383" a="1"/>
  <c r="Y25" i="383" s="1"/>
  <c r="W25" i="383" a="1"/>
  <c r="W25" i="383" s="1"/>
  <c r="H10" i="382" a="1"/>
  <c r="H10" i="382" s="1"/>
  <c r="AA10" i="382" s="1" a="1"/>
  <c r="AA10" i="382" s="1"/>
  <c r="W28" i="383" a="1"/>
  <c r="W28" i="383" s="1"/>
  <c r="X28" i="383" a="1"/>
  <c r="X28" i="383" s="1"/>
  <c r="Y28" i="383" a="1"/>
  <c r="Y28" i="383" s="1"/>
  <c r="K28" i="383" a="1"/>
  <c r="K28" i="383" s="1"/>
  <c r="L28" i="383" s="1" a="1"/>
  <c r="L28" i="383" s="1"/>
  <c r="R23" i="383"/>
  <c r="R10" i="383"/>
  <c r="R9" i="383"/>
  <c r="R8" i="383"/>
  <c r="R7" i="383"/>
  <c r="R28" i="383"/>
  <c r="R29" i="383"/>
  <c r="R31" i="383"/>
  <c r="R36" i="383"/>
  <c r="R32" i="383"/>
  <c r="R25" i="383"/>
  <c r="R27" i="383"/>
  <c r="R26" i="383"/>
  <c r="Y31" i="383" a="1"/>
  <c r="Y31" i="383" s="1"/>
  <c r="X31" i="383" a="1"/>
  <c r="X31" i="383" s="1"/>
  <c r="K31" i="383" a="1"/>
  <c r="K31" i="383" s="1"/>
  <c r="L31" i="383" s="1" a="1"/>
  <c r="L31" i="383" s="1"/>
  <c r="W31" i="383" a="1"/>
  <c r="W31" i="383" s="1"/>
  <c r="R27" i="382"/>
  <c r="R25" i="382"/>
  <c r="R23" i="382"/>
  <c r="R21" i="382"/>
  <c r="R19" i="382"/>
  <c r="J3" i="382" a="1"/>
  <c r="J3" i="382" s="1"/>
  <c r="B52" i="347" s="1"/>
  <c r="H11" i="382" a="1"/>
  <c r="H11" i="382" s="1"/>
  <c r="H12" i="382" s="1" a="1"/>
  <c r="H12" i="382" s="1"/>
  <c r="Y36" i="382" a="1"/>
  <c r="Y36" i="382" s="1"/>
  <c r="K36" i="382" a="1"/>
  <c r="K36" i="382" s="1"/>
  <c r="L36" i="382" s="1" a="1"/>
  <c r="L36" i="382" s="1"/>
  <c r="X36" i="382" a="1"/>
  <c r="X36" i="382" s="1"/>
  <c r="W36" i="382" a="1"/>
  <c r="W36" i="382" s="1"/>
  <c r="X32" i="382" a="1"/>
  <c r="X32" i="382" s="1"/>
  <c r="W32" i="382" a="1"/>
  <c r="W32" i="382" s="1"/>
  <c r="K32" i="382" a="1"/>
  <c r="K32" i="382" s="1"/>
  <c r="L32" i="382" s="1" a="1"/>
  <c r="L32" i="382" s="1"/>
  <c r="Y32" i="382" a="1"/>
  <c r="Y32" i="382" s="1"/>
  <c r="W30" i="382" a="1"/>
  <c r="W30" i="382" s="1"/>
  <c r="X30" i="382" a="1"/>
  <c r="X30" i="382" s="1"/>
  <c r="Y30" i="382" a="1"/>
  <c r="Y30" i="382" s="1"/>
  <c r="K30" i="382" a="1"/>
  <c r="K30" i="382" s="1"/>
  <c r="L30" i="382" s="1" a="1"/>
  <c r="L30" i="382" s="1"/>
  <c r="K28" i="382" a="1"/>
  <c r="K28" i="382" s="1"/>
  <c r="L28" i="382" s="1" a="1"/>
  <c r="L28" i="382" s="1"/>
  <c r="W28" i="382" a="1"/>
  <c r="W28" i="382" s="1"/>
  <c r="X28" i="382" a="1"/>
  <c r="X28" i="382" s="1"/>
  <c r="Y28" i="382" a="1"/>
  <c r="Y28" i="382" s="1"/>
  <c r="H9" i="378" a="1"/>
  <c r="H9" i="378" s="1"/>
  <c r="AA9" i="378" s="1" a="1"/>
  <c r="AA9" i="378" s="1"/>
  <c r="Y35" i="382" a="1"/>
  <c r="Y35" i="382" s="1"/>
  <c r="W35" i="382" a="1"/>
  <c r="W35" i="382" s="1"/>
  <c r="K35" i="382" a="1"/>
  <c r="K35" i="382" s="1"/>
  <c r="L35" i="382" s="1" a="1"/>
  <c r="L35" i="382" s="1"/>
  <c r="X35" i="382" a="1"/>
  <c r="X35" i="382" s="1"/>
  <c r="X29" i="382" a="1"/>
  <c r="X29" i="382" s="1"/>
  <c r="W29" i="382" a="1"/>
  <c r="W29" i="382" s="1"/>
  <c r="Y29" i="382" a="1"/>
  <c r="Y29" i="382" s="1"/>
  <c r="K29" i="382" a="1"/>
  <c r="K29" i="382" s="1"/>
  <c r="L29" i="382" s="1" a="1"/>
  <c r="L29" i="382" s="1"/>
  <c r="W31" i="382" a="1"/>
  <c r="W31" i="382" s="1"/>
  <c r="K31" i="382" a="1"/>
  <c r="K31" i="382" s="1"/>
  <c r="L31" i="382" s="1" a="1"/>
  <c r="L31" i="382" s="1"/>
  <c r="X31" i="382" a="1"/>
  <c r="X31" i="382" s="1"/>
  <c r="Y31" i="382" a="1"/>
  <c r="Y31" i="382" s="1"/>
  <c r="Y33" i="382" a="1"/>
  <c r="Y33" i="382" s="1"/>
  <c r="X33" i="382" a="1"/>
  <c r="X33" i="382" s="1"/>
  <c r="W33" i="382" a="1"/>
  <c r="W33" i="382" s="1"/>
  <c r="K33" i="382" a="1"/>
  <c r="K33" i="382" s="1"/>
  <c r="L33" i="382" s="1" a="1"/>
  <c r="L33" i="382" s="1"/>
  <c r="X34" i="381" a="1"/>
  <c r="X34" i="381" s="1"/>
  <c r="Y34" i="381" a="1"/>
  <c r="Y34" i="381" s="1"/>
  <c r="W34" i="381" a="1"/>
  <c r="W34" i="381" s="1"/>
  <c r="K34" i="381" a="1"/>
  <c r="K34" i="381" s="1"/>
  <c r="L34" i="381" s="1" a="1"/>
  <c r="L34" i="381" s="1"/>
  <c r="Y30" i="381" a="1"/>
  <c r="Y30" i="381" s="1"/>
  <c r="X30" i="381" a="1"/>
  <c r="X30" i="381" s="1"/>
  <c r="W30" i="381" a="1"/>
  <c r="W30" i="381" s="1"/>
  <c r="K30" i="381" a="1"/>
  <c r="K30" i="381" s="1"/>
  <c r="L30" i="381" s="1" a="1"/>
  <c r="L30" i="381" s="1"/>
  <c r="X22" i="381" a="1"/>
  <c r="X22" i="381" s="1"/>
  <c r="W22" i="381" a="1"/>
  <c r="W22" i="381" s="1"/>
  <c r="Y22" i="381" a="1"/>
  <c r="Y22" i="381" s="1"/>
  <c r="R20" i="381"/>
  <c r="R24" i="381"/>
  <c r="R35" i="381"/>
  <c r="R30" i="381"/>
  <c r="R28" i="381"/>
  <c r="R26" i="381"/>
  <c r="R29" i="381"/>
  <c r="R33" i="381"/>
  <c r="R31" i="381"/>
  <c r="R34" i="381"/>
  <c r="R36" i="381"/>
  <c r="R21" i="381"/>
  <c r="R27" i="381"/>
  <c r="R32" i="381"/>
  <c r="R25" i="381"/>
  <c r="R23" i="381"/>
  <c r="Y14" i="381" a="1"/>
  <c r="Y14" i="381" s="1"/>
  <c r="W14" i="381" a="1"/>
  <c r="W14" i="381" s="1"/>
  <c r="X14" i="381" a="1"/>
  <c r="X14" i="381" s="1"/>
  <c r="K22" i="381" a="1"/>
  <c r="K22" i="381" s="1"/>
  <c r="Y36" i="381" a="1"/>
  <c r="Y36" i="381" s="1"/>
  <c r="W36" i="381" a="1"/>
  <c r="W36" i="381" s="1"/>
  <c r="X36" i="381" a="1"/>
  <c r="X36" i="381" s="1"/>
  <c r="K36" i="381" a="1"/>
  <c r="K36" i="381" s="1"/>
  <c r="L36" i="381" s="1" a="1"/>
  <c r="L36" i="381" s="1"/>
  <c r="X28" i="381" a="1"/>
  <c r="X28" i="381" s="1"/>
  <c r="Y28" i="381" a="1"/>
  <c r="Y28" i="381" s="1"/>
  <c r="W28" i="381" a="1"/>
  <c r="W28" i="381" s="1"/>
  <c r="K28" i="381" a="1"/>
  <c r="K28" i="381" s="1"/>
  <c r="L28" i="381" s="1" a="1"/>
  <c r="L28" i="381" s="1"/>
  <c r="X31" i="381" a="1"/>
  <c r="X31" i="381" s="1"/>
  <c r="W31" i="381" a="1"/>
  <c r="W31" i="381" s="1"/>
  <c r="Y31" i="381" a="1"/>
  <c r="Y31" i="381" s="1"/>
  <c r="K31" i="381" a="1"/>
  <c r="K31" i="381" s="1"/>
  <c r="L31" i="381" s="1" a="1"/>
  <c r="L31" i="381" s="1"/>
  <c r="X24" i="381" a="1"/>
  <c r="X24" i="381" s="1"/>
  <c r="W24" i="381" a="1"/>
  <c r="W24" i="381" s="1"/>
  <c r="Y24" i="381" a="1"/>
  <c r="Y24" i="381" s="1"/>
  <c r="K24" i="381" a="1"/>
  <c r="K24" i="381" s="1"/>
  <c r="L24" i="381" s="1" a="1"/>
  <c r="L24" i="381" s="1"/>
  <c r="K16" i="381" a="1"/>
  <c r="K16" i="381" s="1"/>
  <c r="L16" i="381" s="1" a="1"/>
  <c r="L16" i="381" s="1"/>
  <c r="Y16" i="381" a="1"/>
  <c r="Y16" i="381" s="1"/>
  <c r="X16" i="381" a="1"/>
  <c r="X16" i="381" s="1"/>
  <c r="W16" i="381" a="1"/>
  <c r="W16" i="381" s="1"/>
  <c r="R14" i="381"/>
  <c r="W27" i="381" a="1"/>
  <c r="W27" i="381" s="1"/>
  <c r="Y27" i="381" a="1"/>
  <c r="Y27" i="381" s="1"/>
  <c r="K27" i="381" a="1"/>
  <c r="K27" i="381" s="1"/>
  <c r="L27" i="381" s="1" a="1"/>
  <c r="L27" i="381" s="1"/>
  <c r="X27" i="381" a="1"/>
  <c r="X27" i="381" s="1"/>
  <c r="R18" i="381"/>
  <c r="R16" i="381"/>
  <c r="R22" i="381"/>
  <c r="W25" i="381" a="1"/>
  <c r="W25" i="381" s="1"/>
  <c r="Y25" i="381" a="1"/>
  <c r="Y25" i="381" s="1"/>
  <c r="X25" i="381" a="1"/>
  <c r="X25" i="381" s="1"/>
  <c r="K25" i="381" a="1"/>
  <c r="K25" i="381" s="1"/>
  <c r="L25" i="381" s="1" a="1"/>
  <c r="L25" i="381" s="1"/>
  <c r="R9" i="381"/>
  <c r="R8" i="381"/>
  <c r="K17" i="381" a="1"/>
  <c r="K17" i="381" s="1"/>
  <c r="L17" i="381" s="1" a="1"/>
  <c r="L17" i="381" s="1"/>
  <c r="Y17" i="381" a="1"/>
  <c r="Y17" i="381" s="1"/>
  <c r="X17" i="381" a="1"/>
  <c r="X17" i="381" s="1"/>
  <c r="W17" i="381" a="1"/>
  <c r="W17" i="381" s="1"/>
  <c r="X33" i="381" a="1"/>
  <c r="X33" i="381" s="1"/>
  <c r="Y33" i="381" a="1"/>
  <c r="Y33" i="381" s="1"/>
  <c r="W33" i="381" a="1"/>
  <c r="W33" i="381" s="1"/>
  <c r="K33" i="381" a="1"/>
  <c r="K33" i="381" s="1"/>
  <c r="L33" i="381" s="1" a="1"/>
  <c r="L33" i="381" s="1"/>
  <c r="R17" i="381"/>
  <c r="R15" i="381"/>
  <c r="X21" i="381" a="1"/>
  <c r="X21" i="381" s="1"/>
  <c r="K21" i="381" a="1"/>
  <c r="K21" i="381" s="1"/>
  <c r="L21" i="381" s="1" a="1"/>
  <c r="L21" i="381" s="1"/>
  <c r="Y21" i="381" a="1"/>
  <c r="Y21" i="381" s="1"/>
  <c r="W21" i="381" a="1"/>
  <c r="W21" i="381" s="1"/>
  <c r="X32" i="381" a="1"/>
  <c r="X32" i="381" s="1"/>
  <c r="Y32" i="381" a="1"/>
  <c r="Y32" i="381" s="1"/>
  <c r="W32" i="381" a="1"/>
  <c r="W32" i="381" s="1"/>
  <c r="K32" i="381" a="1"/>
  <c r="K32" i="381" s="1"/>
  <c r="L32" i="381" s="1" a="1"/>
  <c r="L32" i="381" s="1"/>
  <c r="K3" i="381" a="1"/>
  <c r="K3" i="381" s="1"/>
  <c r="C51" i="347" s="1"/>
  <c r="J3" i="381" a="1"/>
  <c r="J3" i="381" s="1"/>
  <c r="B51" i="347" s="1"/>
  <c r="X35" i="381" a="1"/>
  <c r="X35" i="381" s="1"/>
  <c r="Y35" i="381" a="1"/>
  <c r="Y35" i="381" s="1"/>
  <c r="W35" i="381" a="1"/>
  <c r="W35" i="381" s="1"/>
  <c r="K35" i="381" a="1"/>
  <c r="K35" i="381" s="1"/>
  <c r="L35" i="381" s="1" a="1"/>
  <c r="L35" i="381" s="1"/>
  <c r="H9" i="381" a="1"/>
  <c r="H9" i="381" s="1"/>
  <c r="R13" i="381"/>
  <c r="Y11" i="381" a="1"/>
  <c r="Y11" i="381" s="1"/>
  <c r="W11" i="381" a="1"/>
  <c r="W11" i="381" s="1"/>
  <c r="X11" i="381" a="1"/>
  <c r="X11" i="381" s="1"/>
  <c r="K18" i="381" a="1"/>
  <c r="K18" i="381" s="1"/>
  <c r="L18" i="381" s="1" a="1"/>
  <c r="L18" i="381" s="1"/>
  <c r="Y18" i="381" a="1"/>
  <c r="Y18" i="381" s="1"/>
  <c r="X18" i="381" a="1"/>
  <c r="X18" i="381" s="1"/>
  <c r="W18" i="381" a="1"/>
  <c r="W18" i="381" s="1"/>
  <c r="W29" i="381" a="1"/>
  <c r="W29" i="381" s="1"/>
  <c r="Y29" i="381" a="1"/>
  <c r="Y29" i="381" s="1"/>
  <c r="K29" i="381" a="1"/>
  <c r="K29" i="381" s="1"/>
  <c r="L29" i="381" s="1" a="1"/>
  <c r="L29" i="381" s="1"/>
  <c r="X29" i="381" a="1"/>
  <c r="X29" i="381" s="1"/>
  <c r="X26" i="381" a="1"/>
  <c r="X26" i="381" s="1"/>
  <c r="Y26" i="381" a="1"/>
  <c r="Y26" i="381" s="1"/>
  <c r="W26" i="381" a="1"/>
  <c r="W26" i="381" s="1"/>
  <c r="K26" i="381" a="1"/>
  <c r="K26" i="381" s="1"/>
  <c r="L26" i="381" s="1" a="1"/>
  <c r="L26" i="381" s="1"/>
  <c r="R10" i="381"/>
  <c r="R12" i="381"/>
  <c r="X20" i="381" a="1"/>
  <c r="X20" i="381" s="1"/>
  <c r="W20" i="381" a="1"/>
  <c r="W20" i="381" s="1"/>
  <c r="Y20" i="381" a="1"/>
  <c r="Y20" i="381" s="1"/>
  <c r="K20" i="381" a="1"/>
  <c r="K20" i="381" s="1"/>
  <c r="L20" i="381" s="1" a="1"/>
  <c r="L20" i="381" s="1"/>
  <c r="R7" i="381"/>
  <c r="R19" i="381"/>
  <c r="R11" i="381"/>
  <c r="W23" i="381" a="1"/>
  <c r="W23" i="381" s="1"/>
  <c r="Y23" i="381" a="1"/>
  <c r="Y23" i="381" s="1"/>
  <c r="K23" i="381" a="1"/>
  <c r="K23" i="381" s="1"/>
  <c r="L23" i="381" s="1" a="1"/>
  <c r="L23" i="381" s="1"/>
  <c r="X23" i="381" a="1"/>
  <c r="X23" i="381" s="1"/>
  <c r="K15" i="381" a="1"/>
  <c r="K15" i="381" s="1"/>
  <c r="L15" i="381" s="1" a="1"/>
  <c r="L15" i="381" s="1"/>
  <c r="Y15" i="381" a="1"/>
  <c r="Y15" i="381" s="1"/>
  <c r="X15" i="381" a="1"/>
  <c r="X15" i="381" s="1"/>
  <c r="W15" i="381" a="1"/>
  <c r="W15" i="381" s="1"/>
  <c r="R19" i="379"/>
  <c r="R22" i="379"/>
  <c r="R30" i="379"/>
  <c r="R12" i="379"/>
  <c r="R17" i="379"/>
  <c r="R13" i="379"/>
  <c r="R10" i="379"/>
  <c r="R14" i="379"/>
  <c r="R16" i="379"/>
  <c r="R23" i="379"/>
  <c r="R27" i="379"/>
  <c r="R9" i="379"/>
  <c r="R32" i="379"/>
  <c r="R26" i="379"/>
  <c r="R8" i="379"/>
  <c r="W27" i="379" a="1"/>
  <c r="W27" i="379" s="1"/>
  <c r="Y27" i="379" a="1"/>
  <c r="Y27" i="379" s="1"/>
  <c r="X27" i="379" a="1"/>
  <c r="X27" i="379" s="1"/>
  <c r="X17" i="379" a="1"/>
  <c r="X17" i="379" s="1"/>
  <c r="Y17" i="379" a="1"/>
  <c r="Y17" i="379" s="1"/>
  <c r="W17" i="379" a="1"/>
  <c r="W17" i="379" s="1"/>
  <c r="Y10" i="379" a="1"/>
  <c r="Y10" i="379" s="1"/>
  <c r="X10" i="379" a="1"/>
  <c r="X10" i="379" s="1"/>
  <c r="W10" i="379" a="1"/>
  <c r="W10" i="379" s="1"/>
  <c r="R15" i="379"/>
  <c r="R36" i="379"/>
  <c r="R11" i="379"/>
  <c r="R21" i="379"/>
  <c r="R25" i="379"/>
  <c r="Y16" i="379" a="1"/>
  <c r="Y16" i="379" s="1"/>
  <c r="W16" i="379" a="1"/>
  <c r="W16" i="379" s="1"/>
  <c r="X16" i="379" a="1"/>
  <c r="X16" i="379" s="1"/>
  <c r="Y33" i="379" a="1"/>
  <c r="Y33" i="379" s="1"/>
  <c r="K33" i="379" a="1"/>
  <c r="K33" i="379" s="1"/>
  <c r="L33" i="379" s="1" a="1"/>
  <c r="L33" i="379" s="1"/>
  <c r="W33" i="379" a="1"/>
  <c r="W33" i="379" s="1"/>
  <c r="X33" i="379" a="1"/>
  <c r="X33" i="379" s="1"/>
  <c r="X13" i="379" a="1"/>
  <c r="X13" i="379" s="1"/>
  <c r="Y13" i="379" a="1"/>
  <c r="Y13" i="379" s="1"/>
  <c r="K13" i="379" a="1"/>
  <c r="K13" i="379" s="1"/>
  <c r="L13" i="379" s="1" a="1"/>
  <c r="L13" i="379" s="1"/>
  <c r="W13" i="379" a="1"/>
  <c r="W13" i="379" s="1"/>
  <c r="X11" i="379" a="1"/>
  <c r="X11" i="379" s="1"/>
  <c r="W11" i="379" a="1"/>
  <c r="W11" i="379" s="1"/>
  <c r="Y11" i="379" a="1"/>
  <c r="Y11" i="379" s="1"/>
  <c r="K11" i="379" a="1"/>
  <c r="K11" i="379" s="1"/>
  <c r="W28" i="379" a="1"/>
  <c r="W28" i="379" s="1"/>
  <c r="X28" i="379" a="1"/>
  <c r="X28" i="379" s="1"/>
  <c r="Y28" i="379" a="1"/>
  <c r="Y28" i="379" s="1"/>
  <c r="K28" i="379" a="1"/>
  <c r="K28" i="379" s="1"/>
  <c r="L28" i="379" s="1" a="1"/>
  <c r="L28" i="379" s="1"/>
  <c r="K27" i="379" a="1"/>
  <c r="K27" i="379" s="1"/>
  <c r="L27" i="379" s="1" a="1"/>
  <c r="L27" i="379" s="1"/>
  <c r="R20" i="379"/>
  <c r="R24" i="379"/>
  <c r="Y29" i="379" a="1"/>
  <c r="Y29" i="379" s="1"/>
  <c r="W29" i="379" a="1"/>
  <c r="W29" i="379" s="1"/>
  <c r="K29" i="379" a="1"/>
  <c r="K29" i="379" s="1"/>
  <c r="L29" i="379" s="1" a="1"/>
  <c r="L29" i="379" s="1"/>
  <c r="X29" i="379" a="1"/>
  <c r="X29" i="379" s="1"/>
  <c r="H10" i="379" a="1"/>
  <c r="H10" i="379" s="1"/>
  <c r="J3" i="379" a="1"/>
  <c r="J3" i="379" s="1"/>
  <c r="B20" i="347" s="1"/>
  <c r="K3" i="379" a="1"/>
  <c r="K3" i="379" s="1"/>
  <c r="C20" i="347" s="1"/>
  <c r="R34" i="379"/>
  <c r="Y12" i="379" a="1"/>
  <c r="Y12" i="379" s="1"/>
  <c r="W12" i="379" a="1"/>
  <c r="W12" i="379" s="1"/>
  <c r="X12" i="379" a="1"/>
  <c r="X12" i="379" s="1"/>
  <c r="Y36" i="379" a="1"/>
  <c r="Y36" i="379" s="1"/>
  <c r="X36" i="379" a="1"/>
  <c r="X36" i="379" s="1"/>
  <c r="W36" i="379" a="1"/>
  <c r="W36" i="379" s="1"/>
  <c r="X32" i="379" a="1"/>
  <c r="X32" i="379" s="1"/>
  <c r="Y32" i="379" a="1"/>
  <c r="Y32" i="379" s="1"/>
  <c r="K32" i="379" a="1"/>
  <c r="K32" i="379" s="1"/>
  <c r="L32" i="379" s="1" a="1"/>
  <c r="L32" i="379" s="1"/>
  <c r="W32" i="379" a="1"/>
  <c r="W32" i="379" s="1"/>
  <c r="Y35" i="379" a="1"/>
  <c r="Y35" i="379" s="1"/>
  <c r="X35" i="379" a="1"/>
  <c r="X35" i="379" s="1"/>
  <c r="W35" i="379" a="1"/>
  <c r="W35" i="379" s="1"/>
  <c r="K35" i="379" a="1"/>
  <c r="K35" i="379" s="1"/>
  <c r="L35" i="379" s="1" a="1"/>
  <c r="L35" i="379" s="1"/>
  <c r="K30" i="379" a="1"/>
  <c r="K30" i="379" s="1"/>
  <c r="L30" i="379" s="1" a="1"/>
  <c r="L30" i="379" s="1"/>
  <c r="X30" i="379" a="1"/>
  <c r="X30" i="379" s="1"/>
  <c r="Y30" i="379" a="1"/>
  <c r="Y30" i="379" s="1"/>
  <c r="W30" i="379" a="1"/>
  <c r="W30" i="379" s="1"/>
  <c r="Y31" i="379" a="1"/>
  <c r="Y31" i="379" s="1"/>
  <c r="W31" i="379" a="1"/>
  <c r="W31" i="379" s="1"/>
  <c r="K31" i="379" a="1"/>
  <c r="K31" i="379" s="1"/>
  <c r="L31" i="379" s="1" a="1"/>
  <c r="L31" i="379" s="1"/>
  <c r="X31" i="379" a="1"/>
  <c r="X31" i="379" s="1"/>
  <c r="Y14" i="379" a="1"/>
  <c r="Y14" i="379" s="1"/>
  <c r="X14" i="379" a="1"/>
  <c r="X14" i="379" s="1"/>
  <c r="W14" i="379" a="1"/>
  <c r="W14" i="379" s="1"/>
  <c r="K14" i="379" a="1"/>
  <c r="K14" i="379" s="1"/>
  <c r="L14" i="379" s="1" a="1"/>
  <c r="L14" i="379" s="1"/>
  <c r="X24" i="379" a="1"/>
  <c r="X24" i="379" s="1"/>
  <c r="W24" i="379" a="1"/>
  <c r="W24" i="379" s="1"/>
  <c r="Y24" i="379" a="1"/>
  <c r="Y24" i="379" s="1"/>
  <c r="Y8" i="379" a="1"/>
  <c r="Y8" i="379" s="1"/>
  <c r="W8" i="379" a="1"/>
  <c r="W8" i="379" s="1"/>
  <c r="X8" i="379" a="1"/>
  <c r="X8" i="379" s="1"/>
  <c r="R29" i="379"/>
  <c r="R31" i="379"/>
  <c r="R33" i="379"/>
  <c r="R35" i="379"/>
  <c r="R28" i="379"/>
  <c r="X21" i="379" a="1"/>
  <c r="X21" i="379" s="1"/>
  <c r="Y21" i="379" a="1"/>
  <c r="Y21" i="379" s="1"/>
  <c r="W21" i="379" a="1"/>
  <c r="W21" i="379" s="1"/>
  <c r="Y34" i="379" a="1"/>
  <c r="Y34" i="379" s="1"/>
  <c r="X34" i="379" a="1"/>
  <c r="X34" i="379" s="1"/>
  <c r="W34" i="379" a="1"/>
  <c r="W34" i="379" s="1"/>
  <c r="R18" i="379"/>
  <c r="K21" i="379" a="1"/>
  <c r="K21" i="379" s="1"/>
  <c r="L21" i="379" s="1" a="1"/>
  <c r="L21" i="379" s="1"/>
  <c r="R28" i="378"/>
  <c r="R8" i="378"/>
  <c r="J3" i="378" a="1"/>
  <c r="J3" i="378" s="1"/>
  <c r="B18" i="347" s="1"/>
  <c r="R29" i="378"/>
  <c r="R36" i="378"/>
  <c r="R33" i="378"/>
  <c r="R10" i="378"/>
  <c r="W27" i="378" a="1"/>
  <c r="W27" i="378" s="1"/>
  <c r="Y27" i="378" a="1"/>
  <c r="Y27" i="378" s="1"/>
  <c r="K27" i="378" a="1"/>
  <c r="K27" i="378" s="1"/>
  <c r="L27" i="378" s="1" a="1"/>
  <c r="L27" i="378" s="1"/>
  <c r="X27" i="378" a="1"/>
  <c r="X27" i="378" s="1"/>
  <c r="Y15" i="378" a="1"/>
  <c r="Y15" i="378" s="1"/>
  <c r="X15" i="378" a="1"/>
  <c r="X15" i="378" s="1"/>
  <c r="K15" i="378" a="1"/>
  <c r="K15" i="378" s="1"/>
  <c r="L15" i="378" s="1" a="1"/>
  <c r="L15" i="378" s="1"/>
  <c r="W15" i="378" a="1"/>
  <c r="W15" i="378" s="1"/>
  <c r="X12" i="378" a="1"/>
  <c r="X12" i="378" s="1"/>
  <c r="W12" i="378" a="1"/>
  <c r="W12" i="378" s="1"/>
  <c r="Y12" i="378" a="1"/>
  <c r="Y12" i="378" s="1"/>
  <c r="K12" i="378" a="1"/>
  <c r="K12" i="378" s="1"/>
  <c r="X22" i="378" a="1"/>
  <c r="X22" i="378" s="1"/>
  <c r="W22" i="378" a="1"/>
  <c r="W22" i="378" s="1"/>
  <c r="Y22" i="378" a="1"/>
  <c r="Y22" i="378" s="1"/>
  <c r="K22" i="378" a="1"/>
  <c r="K22" i="378" s="1"/>
  <c r="L22" i="378" s="1" a="1"/>
  <c r="L22" i="378" s="1"/>
  <c r="X24" i="378" a="1"/>
  <c r="X24" i="378" s="1"/>
  <c r="W24" i="378" a="1"/>
  <c r="W24" i="378" s="1"/>
  <c r="Y24" i="378" a="1"/>
  <c r="Y24" i="378" s="1"/>
  <c r="K24" i="378" a="1"/>
  <c r="K24" i="378" s="1"/>
  <c r="L24" i="378" s="1" a="1"/>
  <c r="L24" i="378" s="1"/>
  <c r="Y13" i="378" a="1"/>
  <c r="Y13" i="378" s="1"/>
  <c r="X13" i="378" a="1"/>
  <c r="X13" i="378" s="1"/>
  <c r="K13" i="378" a="1"/>
  <c r="K13" i="378" s="1"/>
  <c r="L13" i="378" s="1" a="1"/>
  <c r="L13" i="378" s="1"/>
  <c r="W13" i="378" a="1"/>
  <c r="W13" i="378" s="1"/>
  <c r="Y28" i="378" a="1"/>
  <c r="Y28" i="378" s="1"/>
  <c r="K28" i="378" a="1"/>
  <c r="K28" i="378" s="1"/>
  <c r="L28" i="378" s="1" a="1"/>
  <c r="L28" i="378" s="1"/>
  <c r="W28" i="378" a="1"/>
  <c r="W28" i="378" s="1"/>
  <c r="X28" i="378" a="1"/>
  <c r="X28" i="378" s="1"/>
  <c r="Y11" i="378" a="1"/>
  <c r="Y11" i="378" s="1"/>
  <c r="W11" i="378" a="1"/>
  <c r="W11" i="378" s="1"/>
  <c r="X11" i="378" a="1"/>
  <c r="X11" i="378" s="1"/>
  <c r="K11" i="378" a="1"/>
  <c r="K11" i="378" s="1"/>
  <c r="R7" i="378"/>
  <c r="X25" i="378" a="1"/>
  <c r="X25" i="378" s="1"/>
  <c r="W25" i="378" a="1"/>
  <c r="W25" i="378" s="1"/>
  <c r="Y25" i="378" a="1"/>
  <c r="Y25" i="378" s="1"/>
  <c r="K25" i="378" a="1"/>
  <c r="K25" i="378" s="1"/>
  <c r="L25" i="378" s="1" a="1"/>
  <c r="L25" i="378" s="1"/>
  <c r="Y17" i="378" a="1"/>
  <c r="Y17" i="378" s="1"/>
  <c r="X17" i="378" a="1"/>
  <c r="X17" i="378" s="1"/>
  <c r="K17" i="378" a="1"/>
  <c r="K17" i="378" s="1"/>
  <c r="L17" i="378" s="1" a="1"/>
  <c r="L17" i="378" s="1"/>
  <c r="W17" i="378" a="1"/>
  <c r="W17" i="378" s="1"/>
  <c r="X8" i="378" a="1"/>
  <c r="X8" i="378" s="1"/>
  <c r="Y8" i="378" a="1"/>
  <c r="Y8" i="378" s="1"/>
  <c r="W8" i="378" a="1"/>
  <c r="W8" i="378" s="1"/>
  <c r="K8" i="378" a="1"/>
  <c r="K8" i="378" s="1"/>
  <c r="Y35" i="378" a="1"/>
  <c r="Y35" i="378" s="1"/>
  <c r="W35" i="378" a="1"/>
  <c r="W35" i="378" s="1"/>
  <c r="X35" i="378" a="1"/>
  <c r="X35" i="378" s="1"/>
  <c r="K35" i="378" a="1"/>
  <c r="K35" i="378" s="1"/>
  <c r="L35" i="378" s="1" a="1"/>
  <c r="L35" i="378" s="1"/>
  <c r="X14" i="378" a="1"/>
  <c r="X14" i="378" s="1"/>
  <c r="W14" i="378" a="1"/>
  <c r="W14" i="378" s="1"/>
  <c r="Y14" i="378" a="1"/>
  <c r="Y14" i="378" s="1"/>
  <c r="K14" i="378" a="1"/>
  <c r="K14" i="378" s="1"/>
  <c r="L14" i="378" s="1" a="1"/>
  <c r="L14" i="378" s="1"/>
  <c r="X23" i="378" a="1"/>
  <c r="X23" i="378" s="1"/>
  <c r="W23" i="378" a="1"/>
  <c r="W23" i="378" s="1"/>
  <c r="Y23" i="378" a="1"/>
  <c r="Y23" i="378" s="1"/>
  <c r="K23" i="378" a="1"/>
  <c r="K23" i="378" s="1"/>
  <c r="L23" i="378" s="1" a="1"/>
  <c r="L23" i="378" s="1"/>
  <c r="Y19" i="378" a="1"/>
  <c r="Y19" i="378" s="1"/>
  <c r="X19" i="378" a="1"/>
  <c r="X19" i="378" s="1"/>
  <c r="K19" i="378" a="1"/>
  <c r="K19" i="378" s="1"/>
  <c r="L19" i="378" s="1" a="1"/>
  <c r="L19" i="378" s="1"/>
  <c r="W19" i="378" a="1"/>
  <c r="W19" i="378" s="1"/>
  <c r="X20" i="378" a="1"/>
  <c r="X20" i="378" s="1"/>
  <c r="W20" i="378" a="1"/>
  <c r="W20" i="378" s="1"/>
  <c r="Y20" i="378" a="1"/>
  <c r="Y20" i="378" s="1"/>
  <c r="K20" i="378" a="1"/>
  <c r="K20" i="378" s="1"/>
  <c r="L20" i="378" s="1" a="1"/>
  <c r="L20" i="378" s="1"/>
  <c r="X26" i="378" a="1"/>
  <c r="X26" i="378" s="1"/>
  <c r="W26" i="378" a="1"/>
  <c r="W26" i="378" s="1"/>
  <c r="Y26" i="378" a="1"/>
  <c r="Y26" i="378" s="1"/>
  <c r="K26" i="378" a="1"/>
  <c r="K26" i="378" s="1"/>
  <c r="L26" i="378" s="1" a="1"/>
  <c r="L26" i="378" s="1"/>
  <c r="H10" i="378" a="1"/>
  <c r="H10" i="378" s="1"/>
  <c r="R15" i="378"/>
  <c r="R19" i="378"/>
  <c r="R22" i="378"/>
  <c r="R24" i="378"/>
  <c r="R26" i="378"/>
  <c r="R12" i="378"/>
  <c r="R16" i="378"/>
  <c r="R20" i="378"/>
  <c r="R13" i="378"/>
  <c r="R30" i="378"/>
  <c r="R14" i="378"/>
  <c r="R18" i="378"/>
  <c r="R11" i="378"/>
  <c r="R31" i="378"/>
  <c r="R17" i="378"/>
  <c r="R21" i="378"/>
  <c r="R23" i="378"/>
  <c r="R25" i="378"/>
  <c r="R27" i="378"/>
  <c r="R35" i="378"/>
  <c r="R32" i="378"/>
  <c r="X34" i="378" a="1"/>
  <c r="X34" i="378" s="1"/>
  <c r="Y34" i="378" a="1"/>
  <c r="Y34" i="378" s="1"/>
  <c r="W34" i="378" a="1"/>
  <c r="W34" i="378" s="1"/>
  <c r="Y10" i="378" a="1"/>
  <c r="Y10" i="378" s="1"/>
  <c r="X10" i="378" a="1"/>
  <c r="X10" i="378" s="1"/>
  <c r="W10" i="378" a="1"/>
  <c r="W10" i="378" s="1"/>
  <c r="K10" i="378" a="1"/>
  <c r="K10" i="378" s="1"/>
  <c r="X16" i="378" a="1"/>
  <c r="X16" i="378" s="1"/>
  <c r="W16" i="378" a="1"/>
  <c r="W16" i="378" s="1"/>
  <c r="Y16" i="378" a="1"/>
  <c r="Y16" i="378" s="1"/>
  <c r="K16" i="378" a="1"/>
  <c r="K16" i="378" s="1"/>
  <c r="L16" i="378" s="1" a="1"/>
  <c r="L16" i="378" s="1"/>
  <c r="W31" i="378" a="1"/>
  <c r="W31" i="378" s="1"/>
  <c r="Y31" i="378" a="1"/>
  <c r="Y31" i="378" s="1"/>
  <c r="X31" i="378" a="1"/>
  <c r="X31" i="378" s="1"/>
  <c r="K31" i="378" a="1"/>
  <c r="K31" i="378" s="1"/>
  <c r="L31" i="378" s="1" a="1"/>
  <c r="L31" i="378" s="1"/>
  <c r="W29" i="378" a="1"/>
  <c r="W29" i="378" s="1"/>
  <c r="Y29" i="378" a="1"/>
  <c r="Y29" i="378" s="1"/>
  <c r="X29" i="378" a="1"/>
  <c r="X29" i="378" s="1"/>
  <c r="X18" i="378" a="1"/>
  <c r="X18" i="378" s="1"/>
  <c r="W18" i="378" a="1"/>
  <c r="W18" i="378" s="1"/>
  <c r="Y18" i="378" a="1"/>
  <c r="Y18" i="378" s="1"/>
  <c r="K18" i="378" a="1"/>
  <c r="K18" i="378" s="1"/>
  <c r="L18" i="378" s="1" a="1"/>
  <c r="L18" i="378" s="1"/>
  <c r="X21" i="378" a="1"/>
  <c r="X21" i="378" s="1"/>
  <c r="W21" i="378" a="1"/>
  <c r="W21" i="378" s="1"/>
  <c r="Y21" i="378" a="1"/>
  <c r="Y21" i="378" s="1"/>
  <c r="K21" i="378" a="1"/>
  <c r="K21" i="378" s="1"/>
  <c r="L21" i="378" s="1" a="1"/>
  <c r="L21" i="378" s="1"/>
  <c r="W30" i="378" a="1"/>
  <c r="W30" i="378" s="1"/>
  <c r="X30" i="378" a="1"/>
  <c r="X30" i="378" s="1"/>
  <c r="Y30" i="378" a="1"/>
  <c r="Y30" i="378" s="1"/>
  <c r="K30" i="378" a="1"/>
  <c r="K30" i="378" s="1"/>
  <c r="L30" i="378" s="1" a="1"/>
  <c r="L30" i="378" s="1"/>
  <c r="X32" i="378" a="1"/>
  <c r="X32" i="378" s="1"/>
  <c r="K32" i="378" a="1"/>
  <c r="K32" i="378" s="1"/>
  <c r="L32" i="378" s="1" a="1"/>
  <c r="L32" i="378" s="1"/>
  <c r="W32" i="378" a="1"/>
  <c r="W32" i="378" s="1"/>
  <c r="Y32" i="378" a="1"/>
  <c r="Y32" i="378" s="1"/>
  <c r="X36" i="378" a="1"/>
  <c r="X36" i="378" s="1"/>
  <c r="K36" i="378" a="1"/>
  <c r="K36" i="378" s="1"/>
  <c r="L36" i="378" s="1" a="1"/>
  <c r="L36" i="378" s="1"/>
  <c r="Y36" i="378" a="1"/>
  <c r="Y36" i="378" s="1"/>
  <c r="W36" i="378" a="1"/>
  <c r="W36" i="378" s="1"/>
  <c r="R26" i="376"/>
  <c r="R19" i="376"/>
  <c r="R25" i="376"/>
  <c r="R10" i="376"/>
  <c r="R7" i="376"/>
  <c r="H9" i="364" a="1"/>
  <c r="H9" i="364" s="1"/>
  <c r="AA9" i="364" s="1" a="1"/>
  <c r="AA9" i="364" s="1"/>
  <c r="Y28" i="376" a="1"/>
  <c r="Y28" i="376" s="1"/>
  <c r="X28" i="376" a="1"/>
  <c r="X28" i="376" s="1"/>
  <c r="K28" i="376" a="1"/>
  <c r="K28" i="376" s="1"/>
  <c r="L28" i="376" s="1" a="1"/>
  <c r="L28" i="376" s="1"/>
  <c r="W28" i="376" a="1"/>
  <c r="W28" i="376" s="1"/>
  <c r="J3" i="376" a="1"/>
  <c r="J3" i="376" s="1"/>
  <c r="B17" i="347" s="1"/>
  <c r="K3" i="376" a="1"/>
  <c r="K3" i="376" s="1"/>
  <c r="C17" i="347" s="1"/>
  <c r="R14" i="376"/>
  <c r="Y18" i="376" a="1"/>
  <c r="Y18" i="376" s="1"/>
  <c r="W18" i="376" a="1"/>
  <c r="W18" i="376" s="1"/>
  <c r="X18" i="376" a="1"/>
  <c r="X18" i="376" s="1"/>
  <c r="W17" i="376" a="1"/>
  <c r="W17" i="376" s="1"/>
  <c r="Y17" i="376" a="1"/>
  <c r="Y17" i="376" s="1"/>
  <c r="K17" i="376" a="1"/>
  <c r="K17" i="376" s="1"/>
  <c r="L17" i="376" s="1" a="1"/>
  <c r="L17" i="376" s="1"/>
  <c r="X17" i="376" a="1"/>
  <c r="X17" i="376" s="1"/>
  <c r="Y11" i="376" a="1"/>
  <c r="Y11" i="376" s="1"/>
  <c r="X11" i="376" a="1"/>
  <c r="X11" i="376" s="1"/>
  <c r="W11" i="376" a="1"/>
  <c r="W11" i="376" s="1"/>
  <c r="R9" i="376"/>
  <c r="W16" i="376" a="1"/>
  <c r="W16" i="376" s="1"/>
  <c r="K16" i="376" a="1"/>
  <c r="K16" i="376" s="1"/>
  <c r="L16" i="376" s="1" a="1"/>
  <c r="L16" i="376" s="1"/>
  <c r="X16" i="376" a="1"/>
  <c r="X16" i="376" s="1"/>
  <c r="Y16" i="376" a="1"/>
  <c r="Y16" i="376" s="1"/>
  <c r="R11" i="376"/>
  <c r="R32" i="376"/>
  <c r="Y27" i="376" a="1"/>
  <c r="Y27" i="376" s="1"/>
  <c r="X27" i="376" a="1"/>
  <c r="X27" i="376" s="1"/>
  <c r="K27" i="376" a="1"/>
  <c r="K27" i="376" s="1"/>
  <c r="L27" i="376" s="1" a="1"/>
  <c r="L27" i="376" s="1"/>
  <c r="W27" i="376" a="1"/>
  <c r="W27" i="376" s="1"/>
  <c r="Y22" i="376" a="1"/>
  <c r="Y22" i="376" s="1"/>
  <c r="W22" i="376" a="1"/>
  <c r="W22" i="376" s="1"/>
  <c r="K22" i="376" a="1"/>
  <c r="K22" i="376" s="1"/>
  <c r="L22" i="376" s="1" a="1"/>
  <c r="L22" i="376" s="1"/>
  <c r="X22" i="376" a="1"/>
  <c r="X22" i="376" s="1"/>
  <c r="W34" i="376" a="1"/>
  <c r="W34" i="376" s="1"/>
  <c r="X34" i="376" a="1"/>
  <c r="X34" i="376" s="1"/>
  <c r="Y34" i="376" a="1"/>
  <c r="Y34" i="376" s="1"/>
  <c r="K34" i="376" a="1"/>
  <c r="K34" i="376" s="1"/>
  <c r="L34" i="376" s="1" a="1"/>
  <c r="L34" i="376" s="1"/>
  <c r="K26" i="376" a="1"/>
  <c r="K26" i="376" s="1"/>
  <c r="L26" i="376" s="1" a="1"/>
  <c r="L26" i="376" s="1"/>
  <c r="Y26" i="376" a="1"/>
  <c r="Y26" i="376" s="1"/>
  <c r="X26" i="376" a="1"/>
  <c r="X26" i="376" s="1"/>
  <c r="W26" i="376" a="1"/>
  <c r="W26" i="376" s="1"/>
  <c r="X24" i="376" a="1"/>
  <c r="X24" i="376" s="1"/>
  <c r="Y24" i="376" a="1"/>
  <c r="Y24" i="376" s="1"/>
  <c r="K24" i="376" a="1"/>
  <c r="K24" i="376" s="1"/>
  <c r="L24" i="376" s="1" a="1"/>
  <c r="L24" i="376" s="1"/>
  <c r="W24" i="376" a="1"/>
  <c r="W24" i="376" s="1"/>
  <c r="Y31" i="376" a="1"/>
  <c r="Y31" i="376" s="1"/>
  <c r="W31" i="376" a="1"/>
  <c r="W31" i="376" s="1"/>
  <c r="K31" i="376" a="1"/>
  <c r="K31" i="376" s="1"/>
  <c r="L31" i="376" s="1" a="1"/>
  <c r="L31" i="376" s="1"/>
  <c r="X31" i="376" a="1"/>
  <c r="X31" i="376" s="1"/>
  <c r="K15" i="376" a="1"/>
  <c r="K15" i="376" s="1"/>
  <c r="L15" i="376" s="1" a="1"/>
  <c r="L15" i="376" s="1"/>
  <c r="X15" i="376" a="1"/>
  <c r="X15" i="376" s="1"/>
  <c r="W15" i="376" a="1"/>
  <c r="W15" i="376" s="1"/>
  <c r="Y15" i="376" a="1"/>
  <c r="Y15" i="376" s="1"/>
  <c r="Y29" i="376" a="1"/>
  <c r="Y29" i="376" s="1"/>
  <c r="K29" i="376" a="1"/>
  <c r="K29" i="376" s="1"/>
  <c r="L29" i="376" s="1" a="1"/>
  <c r="L29" i="376" s="1"/>
  <c r="W29" i="376" a="1"/>
  <c r="W29" i="376" s="1"/>
  <c r="X29" i="376" a="1"/>
  <c r="X29" i="376" s="1"/>
  <c r="R30" i="376"/>
  <c r="Y21" i="376" a="1"/>
  <c r="Y21" i="376" s="1"/>
  <c r="W21" i="376" a="1"/>
  <c r="W21" i="376" s="1"/>
  <c r="X21" i="376" a="1"/>
  <c r="X21" i="376" s="1"/>
  <c r="K21" i="376" a="1"/>
  <c r="K21" i="376" s="1"/>
  <c r="L21" i="376" s="1" a="1"/>
  <c r="L21" i="376" s="1"/>
  <c r="X30" i="376" a="1"/>
  <c r="X30" i="376" s="1"/>
  <c r="K30" i="376" a="1"/>
  <c r="K30" i="376" s="1"/>
  <c r="L30" i="376" s="1" a="1"/>
  <c r="L30" i="376" s="1"/>
  <c r="W30" i="376" a="1"/>
  <c r="W30" i="376" s="1"/>
  <c r="Y30" i="376" a="1"/>
  <c r="Y30" i="376" s="1"/>
  <c r="R20" i="376"/>
  <c r="R27" i="376"/>
  <c r="R36" i="376"/>
  <c r="R12" i="376"/>
  <c r="R16" i="376"/>
  <c r="R21" i="376"/>
  <c r="R33" i="376"/>
  <c r="R31" i="376"/>
  <c r="R29" i="376"/>
  <c r="R13" i="376"/>
  <c r="R8" i="376"/>
  <c r="R34" i="376"/>
  <c r="R17" i="376"/>
  <c r="R23" i="376"/>
  <c r="R24" i="376"/>
  <c r="R22" i="376"/>
  <c r="R35" i="376"/>
  <c r="R15" i="376"/>
  <c r="Y20" i="376" a="1"/>
  <c r="Y20" i="376" s="1"/>
  <c r="W20" i="376" a="1"/>
  <c r="W20" i="376" s="1"/>
  <c r="X20" i="376" a="1"/>
  <c r="X20" i="376" s="1"/>
  <c r="K20" i="376" a="1"/>
  <c r="K20" i="376" s="1"/>
  <c r="L20" i="376" s="1" a="1"/>
  <c r="L20" i="376" s="1"/>
  <c r="R28" i="376"/>
  <c r="Y8" i="376" a="1"/>
  <c r="Y8" i="376" s="1"/>
  <c r="W8" i="376" a="1"/>
  <c r="W8" i="376" s="1"/>
  <c r="K8" i="376" a="1"/>
  <c r="K8" i="376" s="1"/>
  <c r="X8" i="376" a="1"/>
  <c r="X8" i="376" s="1"/>
  <c r="Y25" i="376" a="1"/>
  <c r="Y25" i="376" s="1"/>
  <c r="K25" i="376" a="1"/>
  <c r="K25" i="376" s="1"/>
  <c r="L25" i="376" s="1" a="1"/>
  <c r="L25" i="376" s="1"/>
  <c r="W25" i="376" a="1"/>
  <c r="W25" i="376" s="1"/>
  <c r="X25" i="376" a="1"/>
  <c r="X25" i="376" s="1"/>
  <c r="W35" i="376" a="1"/>
  <c r="W35" i="376" s="1"/>
  <c r="Y35" i="376" a="1"/>
  <c r="Y35" i="376" s="1"/>
  <c r="K35" i="376" a="1"/>
  <c r="K35" i="376" s="1"/>
  <c r="L35" i="376" s="1" a="1"/>
  <c r="L35" i="376" s="1"/>
  <c r="X35" i="376" a="1"/>
  <c r="X35" i="376" s="1"/>
  <c r="W36" i="376" a="1"/>
  <c r="W36" i="376" s="1"/>
  <c r="X36" i="376" a="1"/>
  <c r="X36" i="376" s="1"/>
  <c r="Y36" i="376" a="1"/>
  <c r="Y36" i="376" s="1"/>
  <c r="K36" i="376" a="1"/>
  <c r="K36" i="376" s="1"/>
  <c r="L36" i="376" s="1" a="1"/>
  <c r="L36" i="376" s="1"/>
  <c r="K19" i="376" a="1"/>
  <c r="K19" i="376" s="1"/>
  <c r="L19" i="376" s="1" a="1"/>
  <c r="L19" i="376" s="1"/>
  <c r="X19" i="376" a="1"/>
  <c r="X19" i="376" s="1"/>
  <c r="W19" i="376" a="1"/>
  <c r="W19" i="376" s="1"/>
  <c r="Y19" i="376" a="1"/>
  <c r="Y19" i="376" s="1"/>
  <c r="Y14" i="376" a="1"/>
  <c r="Y14" i="376" s="1"/>
  <c r="W14" i="376" a="1"/>
  <c r="W14" i="376" s="1"/>
  <c r="X14" i="376" a="1"/>
  <c r="X14" i="376" s="1"/>
  <c r="Y33" i="376" a="1"/>
  <c r="Y33" i="376" s="1"/>
  <c r="W33" i="376" a="1"/>
  <c r="W33" i="376" s="1"/>
  <c r="X33" i="376" a="1"/>
  <c r="X33" i="376" s="1"/>
  <c r="K33" i="376" a="1"/>
  <c r="K33" i="376" s="1"/>
  <c r="L33" i="376" s="1" a="1"/>
  <c r="L33" i="376" s="1"/>
  <c r="W13" i="376" a="1"/>
  <c r="W13" i="376" s="1"/>
  <c r="K13" i="376" a="1"/>
  <c r="K13" i="376" s="1"/>
  <c r="L13" i="376" s="1" a="1"/>
  <c r="L13" i="376" s="1"/>
  <c r="X13" i="376" a="1"/>
  <c r="X13" i="376" s="1"/>
  <c r="Y13" i="376" a="1"/>
  <c r="Y13" i="376" s="1"/>
  <c r="W23" i="376" a="1"/>
  <c r="W23" i="376" s="1"/>
  <c r="X23" i="376" a="1"/>
  <c r="X23" i="376" s="1"/>
  <c r="Y23" i="376" a="1"/>
  <c r="Y23" i="376" s="1"/>
  <c r="K23" i="376" a="1"/>
  <c r="K23" i="376" s="1"/>
  <c r="L23" i="376" s="1" a="1"/>
  <c r="L23" i="376" s="1"/>
  <c r="J3" i="375" a="1"/>
  <c r="J3" i="375" s="1"/>
  <c r="Y15" i="375" a="1"/>
  <c r="Y15" i="375" s="1"/>
  <c r="W15" i="375" a="1"/>
  <c r="W15" i="375" s="1"/>
  <c r="X15" i="375" a="1"/>
  <c r="X15" i="375" s="1"/>
  <c r="K15" i="375" a="1"/>
  <c r="K15" i="375" s="1"/>
  <c r="H10" i="375" a="1"/>
  <c r="H10" i="375" s="1"/>
  <c r="W9" i="375" a="1"/>
  <c r="W9" i="375" s="1"/>
  <c r="Y9" i="375" a="1"/>
  <c r="Y9" i="375" s="1"/>
  <c r="X9" i="375" a="1"/>
  <c r="X9" i="375" s="1"/>
  <c r="K9" i="375" a="1"/>
  <c r="K9" i="375" s="1"/>
  <c r="W23" i="375" a="1"/>
  <c r="W23" i="375" s="1"/>
  <c r="Y23" i="375" a="1"/>
  <c r="Y23" i="375" s="1"/>
  <c r="X23" i="375" a="1"/>
  <c r="X23" i="375" s="1"/>
  <c r="K23" i="375" a="1"/>
  <c r="K23" i="375" s="1"/>
  <c r="L23" i="375" s="1" a="1"/>
  <c r="L23" i="375" s="1"/>
  <c r="Y17" i="375" a="1"/>
  <c r="Y17" i="375" s="1"/>
  <c r="W17" i="375" a="1"/>
  <c r="W17" i="375" s="1"/>
  <c r="X17" i="375" a="1"/>
  <c r="X17" i="375" s="1"/>
  <c r="K17" i="375" a="1"/>
  <c r="K17" i="375" s="1"/>
  <c r="Y12" i="375" a="1"/>
  <c r="Y12" i="375" s="1"/>
  <c r="X12" i="375" a="1"/>
  <c r="X12" i="375" s="1"/>
  <c r="W12" i="375" a="1"/>
  <c r="W12" i="375" s="1"/>
  <c r="K12" i="375" a="1"/>
  <c r="K12" i="375" s="1"/>
  <c r="Y36" i="375" a="1"/>
  <c r="Y36" i="375" s="1"/>
  <c r="W36" i="375" a="1"/>
  <c r="W36" i="375" s="1"/>
  <c r="X36" i="375" a="1"/>
  <c r="X36" i="375" s="1"/>
  <c r="K36" i="375" a="1"/>
  <c r="K36" i="375" s="1"/>
  <c r="Y20" i="375" a="1"/>
  <c r="Y20" i="375" s="1"/>
  <c r="K20" i="375" a="1"/>
  <c r="K20" i="375" s="1"/>
  <c r="L20" i="375" s="1" a="1"/>
  <c r="L20" i="375" s="1"/>
  <c r="X20" i="375" a="1"/>
  <c r="X20" i="375" s="1"/>
  <c r="W20" i="375" a="1"/>
  <c r="W20" i="375" s="1"/>
  <c r="W11" i="375" a="1"/>
  <c r="W11" i="375" s="1"/>
  <c r="Y11" i="375" a="1"/>
  <c r="Y11" i="375" s="1"/>
  <c r="K11" i="375" a="1"/>
  <c r="K11" i="375" s="1"/>
  <c r="X11" i="375" a="1"/>
  <c r="X11" i="375" s="1"/>
  <c r="X35" i="375" a="1"/>
  <c r="X35" i="375" s="1"/>
  <c r="Y35" i="375" a="1"/>
  <c r="Y35" i="375" s="1"/>
  <c r="W35" i="375" a="1"/>
  <c r="W35" i="375" s="1"/>
  <c r="K35" i="375" a="1"/>
  <c r="K35" i="375" s="1"/>
  <c r="L35" i="375" s="1" a="1"/>
  <c r="L35" i="375" s="1"/>
  <c r="X19" i="375" a="1"/>
  <c r="X19" i="375" s="1"/>
  <c r="W19" i="375" a="1"/>
  <c r="W19" i="375" s="1"/>
  <c r="Y19" i="375" a="1"/>
  <c r="Y19" i="375" s="1"/>
  <c r="K19" i="375" a="1"/>
  <c r="K19" i="375" s="1"/>
  <c r="X22" i="375" a="1"/>
  <c r="X22" i="375" s="1"/>
  <c r="W22" i="375" a="1"/>
  <c r="W22" i="375" s="1"/>
  <c r="Y22" i="375" a="1"/>
  <c r="Y22" i="375" s="1"/>
  <c r="K22" i="375" a="1"/>
  <c r="K22" i="375" s="1"/>
  <c r="L22" i="375" s="1" a="1"/>
  <c r="L22" i="375" s="1"/>
  <c r="W28" i="375" a="1"/>
  <c r="W28" i="375" s="1"/>
  <c r="Y28" i="375" a="1"/>
  <c r="Y28" i="375" s="1"/>
  <c r="X28" i="375" a="1"/>
  <c r="X28" i="375" s="1"/>
  <c r="K28" i="375" a="1"/>
  <c r="K28" i="375" s="1"/>
  <c r="L28" i="375" s="1" a="1"/>
  <c r="L28" i="375" s="1"/>
  <c r="Y21" i="375" a="1"/>
  <c r="Y21" i="375" s="1"/>
  <c r="X21" i="375" a="1"/>
  <c r="X21" i="375" s="1"/>
  <c r="W21" i="375" a="1"/>
  <c r="W21" i="375" s="1"/>
  <c r="K21" i="375" a="1"/>
  <c r="K21" i="375" s="1"/>
  <c r="L21" i="375" s="1" a="1"/>
  <c r="L21" i="375" s="1"/>
  <c r="W26" i="375" a="1"/>
  <c r="W26" i="375" s="1"/>
  <c r="Y26" i="375" a="1"/>
  <c r="Y26" i="375" s="1"/>
  <c r="X26" i="375" a="1"/>
  <c r="X26" i="375" s="1"/>
  <c r="K26" i="375" a="1"/>
  <c r="K26" i="375" s="1"/>
  <c r="W24" i="375" a="1"/>
  <c r="W24" i="375" s="1"/>
  <c r="Y24" i="375" a="1"/>
  <c r="Y24" i="375" s="1"/>
  <c r="X24" i="375" a="1"/>
  <c r="X24" i="375" s="1"/>
  <c r="K24" i="375" a="1"/>
  <c r="K24" i="375" s="1"/>
  <c r="L24" i="375" s="1" a="1"/>
  <c r="L24" i="375" s="1"/>
  <c r="Y18" i="375" a="1"/>
  <c r="Y18" i="375" s="1"/>
  <c r="X18" i="375" a="1"/>
  <c r="X18" i="375" s="1"/>
  <c r="K18" i="375" a="1"/>
  <c r="K18" i="375" s="1"/>
  <c r="W18" i="375" a="1"/>
  <c r="W18" i="375" s="1"/>
  <c r="W30" i="375" a="1"/>
  <c r="W30" i="375" s="1"/>
  <c r="Y30" i="375" a="1"/>
  <c r="Y30" i="375" s="1"/>
  <c r="X30" i="375" a="1"/>
  <c r="X30" i="375" s="1"/>
  <c r="K30" i="375" a="1"/>
  <c r="K30" i="375" s="1"/>
  <c r="L30" i="375" s="1" a="1"/>
  <c r="L30" i="375" s="1"/>
  <c r="Y13" i="375" a="1"/>
  <c r="Y13" i="375" s="1"/>
  <c r="X13" i="375" a="1"/>
  <c r="X13" i="375" s="1"/>
  <c r="W13" i="375" a="1"/>
  <c r="W13" i="375" s="1"/>
  <c r="K13" i="375" a="1"/>
  <c r="K13" i="375" s="1"/>
  <c r="X33" i="375" a="1"/>
  <c r="X33" i="375" s="1"/>
  <c r="Y33" i="375" a="1"/>
  <c r="Y33" i="375" s="1"/>
  <c r="W33" i="375" a="1"/>
  <c r="W33" i="375" s="1"/>
  <c r="K33" i="375" a="1"/>
  <c r="K33" i="375" s="1"/>
  <c r="L33" i="375" s="1" a="1"/>
  <c r="L33" i="375" s="1"/>
  <c r="X27" i="375" a="1"/>
  <c r="X27" i="375" s="1"/>
  <c r="K27" i="375" a="1"/>
  <c r="K27" i="375" s="1"/>
  <c r="L27" i="375" s="1" a="1"/>
  <c r="L27" i="375" s="1"/>
  <c r="W27" i="375" a="1"/>
  <c r="W27" i="375" s="1"/>
  <c r="Y27" i="375" a="1"/>
  <c r="Y27" i="375" s="1"/>
  <c r="X32" i="375" a="1"/>
  <c r="X32" i="375" s="1"/>
  <c r="Y32" i="375" a="1"/>
  <c r="Y32" i="375" s="1"/>
  <c r="W32" i="375" a="1"/>
  <c r="W32" i="375" s="1"/>
  <c r="K32" i="375" a="1"/>
  <c r="K32" i="375" s="1"/>
  <c r="X25" i="375" a="1"/>
  <c r="X25" i="375" s="1"/>
  <c r="K25" i="375" a="1"/>
  <c r="K25" i="375" s="1"/>
  <c r="L25" i="375" s="1" a="1"/>
  <c r="L25" i="375" s="1"/>
  <c r="W25" i="375" a="1"/>
  <c r="W25" i="375" s="1"/>
  <c r="Y25" i="375" a="1"/>
  <c r="Y25" i="375" s="1"/>
  <c r="X10" i="375" a="1"/>
  <c r="X10" i="375" s="1"/>
  <c r="W10" i="375" a="1"/>
  <c r="W10" i="375" s="1"/>
  <c r="Y10" i="375" a="1"/>
  <c r="Y10" i="375" s="1"/>
  <c r="K10" i="375" a="1"/>
  <c r="K10" i="375" s="1"/>
  <c r="X31" i="375" a="1"/>
  <c r="X31" i="375" s="1"/>
  <c r="W31" i="375" a="1"/>
  <c r="W31" i="375" s="1"/>
  <c r="K31" i="375" a="1"/>
  <c r="K31" i="375" s="1"/>
  <c r="L31" i="375" s="1" a="1"/>
  <c r="L31" i="375" s="1"/>
  <c r="Y31" i="375" a="1"/>
  <c r="Y31" i="375" s="1"/>
  <c r="Y14" i="375" a="1"/>
  <c r="Y14" i="375" s="1"/>
  <c r="W14" i="375" a="1"/>
  <c r="W14" i="375" s="1"/>
  <c r="X14" i="375" a="1"/>
  <c r="X14" i="375" s="1"/>
  <c r="K14" i="375" a="1"/>
  <c r="K14" i="375" s="1"/>
  <c r="X34" i="375" a="1"/>
  <c r="X34" i="375" s="1"/>
  <c r="Y34" i="375" a="1"/>
  <c r="Y34" i="375" s="1"/>
  <c r="W34" i="375" a="1"/>
  <c r="W34" i="375" s="1"/>
  <c r="K34" i="375" a="1"/>
  <c r="K34" i="375" s="1"/>
  <c r="X29" i="375" a="1"/>
  <c r="X29" i="375" s="1"/>
  <c r="K29" i="375" a="1"/>
  <c r="K29" i="375" s="1"/>
  <c r="L29" i="375" s="1" a="1"/>
  <c r="L29" i="375" s="1"/>
  <c r="W29" i="375" a="1"/>
  <c r="W29" i="375" s="1"/>
  <c r="Y29" i="375" a="1"/>
  <c r="Y29" i="375" s="1"/>
  <c r="X8" i="375" a="1"/>
  <c r="X8" i="375" s="1"/>
  <c r="W8" i="375" a="1"/>
  <c r="W8" i="375" s="1"/>
  <c r="Y8" i="375" a="1"/>
  <c r="Y8" i="375" s="1"/>
  <c r="K8" i="375" a="1"/>
  <c r="K8" i="375" s="1"/>
  <c r="Y16" i="375" a="1"/>
  <c r="Y16" i="375" s="1"/>
  <c r="W16" i="375" a="1"/>
  <c r="W16" i="375" s="1"/>
  <c r="X16" i="375" a="1"/>
  <c r="X16" i="375" s="1"/>
  <c r="K16" i="375" a="1"/>
  <c r="K16" i="375" s="1"/>
  <c r="H9" i="369" a="1"/>
  <c r="H9" i="369" s="1"/>
  <c r="H10" i="369" s="1" a="1"/>
  <c r="H10" i="369" s="1"/>
  <c r="R32" i="373"/>
  <c r="R28" i="373"/>
  <c r="H9" i="373" a="1"/>
  <c r="H9" i="373" s="1"/>
  <c r="R31" i="373"/>
  <c r="R33" i="373"/>
  <c r="Y16" i="373" a="1"/>
  <c r="Y16" i="373" s="1"/>
  <c r="X16" i="373" a="1"/>
  <c r="X16" i="373" s="1"/>
  <c r="W16" i="373" a="1"/>
  <c r="W16" i="373" s="1"/>
  <c r="K16" i="373" a="1"/>
  <c r="K16" i="373" s="1"/>
  <c r="L16" i="373" s="1" a="1"/>
  <c r="L16" i="373" s="1"/>
  <c r="W20" i="373" a="1"/>
  <c r="W20" i="373" s="1"/>
  <c r="Y20" i="373" a="1"/>
  <c r="Y20" i="373" s="1"/>
  <c r="X20" i="373" a="1"/>
  <c r="X20" i="373" s="1"/>
  <c r="K20" i="373" a="1"/>
  <c r="K20" i="373" s="1"/>
  <c r="L20" i="373" s="1" a="1"/>
  <c r="L20" i="373" s="1"/>
  <c r="X25" i="373" a="1"/>
  <c r="X25" i="373" s="1"/>
  <c r="Y25" i="373" a="1"/>
  <c r="Y25" i="373" s="1"/>
  <c r="W25" i="373" a="1"/>
  <c r="W25" i="373" s="1"/>
  <c r="K25" i="373" a="1"/>
  <c r="K25" i="373" s="1"/>
  <c r="L25" i="373" s="1" a="1"/>
  <c r="L25" i="373" s="1"/>
  <c r="X14" i="373" a="1"/>
  <c r="X14" i="373" s="1"/>
  <c r="W14" i="373" a="1"/>
  <c r="W14" i="373" s="1"/>
  <c r="Y14" i="373" a="1"/>
  <c r="Y14" i="373" s="1"/>
  <c r="K14" i="373" a="1"/>
  <c r="K14" i="373" s="1"/>
  <c r="L14" i="373" s="1" a="1"/>
  <c r="L14" i="373" s="1"/>
  <c r="W11" i="373" a="1"/>
  <c r="W11" i="373" s="1"/>
  <c r="Y11" i="373" a="1"/>
  <c r="Y11" i="373" s="1"/>
  <c r="X11" i="373" a="1"/>
  <c r="X11" i="373" s="1"/>
  <c r="K11" i="373" a="1"/>
  <c r="K11" i="373" s="1"/>
  <c r="L11" i="373" s="1" a="1"/>
  <c r="L11" i="373" s="1"/>
  <c r="X27" i="373" a="1"/>
  <c r="X27" i="373" s="1"/>
  <c r="Y27" i="373" a="1"/>
  <c r="Y27" i="373" s="1"/>
  <c r="K27" i="373" a="1"/>
  <c r="K27" i="373" s="1"/>
  <c r="L27" i="373" s="1" a="1"/>
  <c r="L27" i="373" s="1"/>
  <c r="W27" i="373" a="1"/>
  <c r="W27" i="373" s="1"/>
  <c r="R24" i="373"/>
  <c r="R16" i="373"/>
  <c r="R14" i="373"/>
  <c r="R8" i="373"/>
  <c r="R10" i="373"/>
  <c r="R20" i="373"/>
  <c r="R21" i="373"/>
  <c r="R15" i="373"/>
  <c r="R12" i="373"/>
  <c r="R18" i="373"/>
  <c r="R23" i="373"/>
  <c r="R17" i="373"/>
  <c r="R22" i="373"/>
  <c r="R7" i="373"/>
  <c r="R13" i="373"/>
  <c r="R27" i="373"/>
  <c r="R11" i="373"/>
  <c r="R9" i="373"/>
  <c r="R19" i="373"/>
  <c r="R25" i="373"/>
  <c r="R26" i="373"/>
  <c r="R30" i="373"/>
  <c r="W8" i="356" a="1"/>
  <c r="W8" i="356" s="1"/>
  <c r="W15" i="373" a="1"/>
  <c r="W15" i="373" s="1"/>
  <c r="Y15" i="373" a="1"/>
  <c r="Y15" i="373" s="1"/>
  <c r="K15" i="373" a="1"/>
  <c r="K15" i="373" s="1"/>
  <c r="L15" i="373" s="1" a="1"/>
  <c r="L15" i="373" s="1"/>
  <c r="X15" i="373" a="1"/>
  <c r="X15" i="373" s="1"/>
  <c r="Y24" i="373" a="1"/>
  <c r="Y24" i="373" s="1"/>
  <c r="X24" i="373" a="1"/>
  <c r="X24" i="373" s="1"/>
  <c r="W24" i="373" a="1"/>
  <c r="W24" i="373" s="1"/>
  <c r="K24" i="373" a="1"/>
  <c r="K24" i="373" s="1"/>
  <c r="L24" i="373" s="1" a="1"/>
  <c r="L24" i="373" s="1"/>
  <c r="Y23" i="373" a="1"/>
  <c r="Y23" i="373" s="1"/>
  <c r="K23" i="373" a="1"/>
  <c r="K23" i="373" s="1"/>
  <c r="L23" i="373" s="1" a="1"/>
  <c r="L23" i="373" s="1"/>
  <c r="X23" i="373" a="1"/>
  <c r="X23" i="373" s="1"/>
  <c r="W23" i="373" a="1"/>
  <c r="W23" i="373" s="1"/>
  <c r="W22" i="373" a="1"/>
  <c r="W22" i="373" s="1"/>
  <c r="Y22" i="373" a="1"/>
  <c r="Y22" i="373" s="1"/>
  <c r="X22" i="373" a="1"/>
  <c r="X22" i="373" s="1"/>
  <c r="K22" i="373" a="1"/>
  <c r="K22" i="373" s="1"/>
  <c r="L22" i="373" s="1" a="1"/>
  <c r="L22" i="373" s="1"/>
  <c r="X21" i="373" a="1"/>
  <c r="X21" i="373" s="1"/>
  <c r="W21" i="373" a="1"/>
  <c r="W21" i="373" s="1"/>
  <c r="Y21" i="373" a="1"/>
  <c r="Y21" i="373" s="1"/>
  <c r="K21" i="373" a="1"/>
  <c r="K21" i="373" s="1"/>
  <c r="L21" i="373" s="1" a="1"/>
  <c r="L21" i="373" s="1"/>
  <c r="X19" i="373" a="1"/>
  <c r="X19" i="373" s="1"/>
  <c r="Y19" i="373" a="1"/>
  <c r="Y19" i="373" s="1"/>
  <c r="W19" i="373" a="1"/>
  <c r="W19" i="373" s="1"/>
  <c r="K19" i="373" a="1"/>
  <c r="K19" i="373" s="1"/>
  <c r="L19" i="373" s="1" a="1"/>
  <c r="L19" i="373" s="1"/>
  <c r="X26" i="373" a="1"/>
  <c r="X26" i="373" s="1"/>
  <c r="Y26" i="373" a="1"/>
  <c r="Y26" i="373" s="1"/>
  <c r="W26" i="373" a="1"/>
  <c r="W26" i="373" s="1"/>
  <c r="K26" i="373" a="1"/>
  <c r="K26" i="373" s="1"/>
  <c r="L26" i="373" s="1" a="1"/>
  <c r="L26" i="373" s="1"/>
  <c r="X18" i="373" a="1"/>
  <c r="X18" i="373" s="1"/>
  <c r="Y18" i="373" a="1"/>
  <c r="Y18" i="373" s="1"/>
  <c r="W18" i="373" a="1"/>
  <c r="W18" i="373" s="1"/>
  <c r="K18" i="373" a="1"/>
  <c r="K18" i="373" s="1"/>
  <c r="L18" i="373" s="1" a="1"/>
  <c r="L18" i="373" s="1"/>
  <c r="Y13" i="373" a="1"/>
  <c r="Y13" i="373" s="1"/>
  <c r="X13" i="373" a="1"/>
  <c r="X13" i="373" s="1"/>
  <c r="W13" i="373" a="1"/>
  <c r="W13" i="373" s="1"/>
  <c r="K13" i="373" a="1"/>
  <c r="K13" i="373" s="1"/>
  <c r="L13" i="373" s="1" a="1"/>
  <c r="L13" i="373" s="1"/>
  <c r="Y9" i="373" a="1"/>
  <c r="Y9" i="373" s="1"/>
  <c r="X9" i="373" a="1"/>
  <c r="X9" i="373" s="1"/>
  <c r="K9" i="373" a="1"/>
  <c r="K9" i="373" s="1"/>
  <c r="W9" i="373" a="1"/>
  <c r="W9" i="373" s="1"/>
  <c r="W28" i="373" a="1"/>
  <c r="W28" i="373" s="1"/>
  <c r="X28" i="373" a="1"/>
  <c r="X28" i="373" s="1"/>
  <c r="Y28" i="373" a="1"/>
  <c r="Y28" i="373" s="1"/>
  <c r="X10" i="373" a="1"/>
  <c r="X10" i="373" s="1"/>
  <c r="K10" i="373" a="1"/>
  <c r="K10" i="373" s="1"/>
  <c r="W10" i="373" a="1"/>
  <c r="W10" i="373" s="1"/>
  <c r="Y10" i="373" a="1"/>
  <c r="Y10" i="373" s="1"/>
  <c r="X17" i="373" a="1"/>
  <c r="X17" i="373" s="1"/>
  <c r="Y17" i="373" a="1"/>
  <c r="Y17" i="373" s="1"/>
  <c r="W17" i="373" a="1"/>
  <c r="W17" i="373" s="1"/>
  <c r="K17" i="373" a="1"/>
  <c r="K17" i="373" s="1"/>
  <c r="L17" i="373" s="1" a="1"/>
  <c r="L17" i="373" s="1"/>
  <c r="X12" i="373" a="1"/>
  <c r="X12" i="373" s="1"/>
  <c r="K12" i="373" a="1"/>
  <c r="K12" i="373" s="1"/>
  <c r="L12" i="373" s="1" a="1"/>
  <c r="L12" i="373" s="1"/>
  <c r="W12" i="373" a="1"/>
  <c r="W12" i="373" s="1"/>
  <c r="Y12" i="373" a="1"/>
  <c r="Y12" i="373" s="1"/>
  <c r="R35" i="373"/>
  <c r="R24" i="372"/>
  <c r="R23" i="372"/>
  <c r="R30" i="372"/>
  <c r="R36" i="372"/>
  <c r="R33" i="372"/>
  <c r="R27" i="372"/>
  <c r="R32" i="372"/>
  <c r="Y19" i="372" a="1"/>
  <c r="Y19" i="372" s="1"/>
  <c r="W19" i="372" a="1"/>
  <c r="W19" i="372" s="1"/>
  <c r="X19" i="372" a="1"/>
  <c r="X19" i="372" s="1"/>
  <c r="K19" i="372" a="1"/>
  <c r="K19" i="372" s="1"/>
  <c r="L19" i="372" s="1" a="1"/>
  <c r="L19" i="372" s="1"/>
  <c r="Y14" i="372" a="1"/>
  <c r="Y14" i="372" s="1"/>
  <c r="X14" i="372" a="1"/>
  <c r="X14" i="372" s="1"/>
  <c r="K14" i="372" a="1"/>
  <c r="K14" i="372" s="1"/>
  <c r="L14" i="372" s="1" a="1"/>
  <c r="L14" i="372" s="1"/>
  <c r="W14" i="372" a="1"/>
  <c r="W14" i="372" s="1"/>
  <c r="W17" i="372" a="1"/>
  <c r="W17" i="372" s="1"/>
  <c r="Y17" i="372" a="1"/>
  <c r="Y17" i="372" s="1"/>
  <c r="K17" i="372" a="1"/>
  <c r="K17" i="372" s="1"/>
  <c r="L17" i="372" s="1" a="1"/>
  <c r="L17" i="372" s="1"/>
  <c r="X17" i="372" a="1"/>
  <c r="X17" i="372" s="1"/>
  <c r="X13" i="372" a="1"/>
  <c r="X13" i="372" s="1"/>
  <c r="W13" i="372" a="1"/>
  <c r="W13" i="372" s="1"/>
  <c r="Y13" i="372" a="1"/>
  <c r="Y13" i="372" s="1"/>
  <c r="K13" i="372" a="1"/>
  <c r="K13" i="372" s="1"/>
  <c r="L13" i="372" s="1" a="1"/>
  <c r="L13" i="372" s="1"/>
  <c r="Y12" i="372" a="1"/>
  <c r="Y12" i="372" s="1"/>
  <c r="X12" i="372" a="1"/>
  <c r="X12" i="372" s="1"/>
  <c r="K12" i="372" a="1"/>
  <c r="K12" i="372" s="1"/>
  <c r="L12" i="372" s="1" a="1"/>
  <c r="L12" i="372" s="1"/>
  <c r="W12" i="372" a="1"/>
  <c r="W12" i="372" s="1"/>
  <c r="Y15" i="372" a="1"/>
  <c r="Y15" i="372" s="1"/>
  <c r="X15" i="372" a="1"/>
  <c r="X15" i="372" s="1"/>
  <c r="W15" i="372" a="1"/>
  <c r="W15" i="372" s="1"/>
  <c r="K15" i="372" a="1"/>
  <c r="K15" i="372" s="1"/>
  <c r="L15" i="372" s="1" a="1"/>
  <c r="L15" i="372" s="1"/>
  <c r="K3" i="372" a="1"/>
  <c r="K3" i="372" s="1"/>
  <c r="C39" i="347" s="1"/>
  <c r="J3" i="372" a="1"/>
  <c r="J3" i="372" s="1"/>
  <c r="B39" i="347" s="1"/>
  <c r="Y20" i="372" a="1"/>
  <c r="Y20" i="372" s="1"/>
  <c r="W20" i="372" a="1"/>
  <c r="W20" i="372" s="1"/>
  <c r="X20" i="372" a="1"/>
  <c r="X20" i="372" s="1"/>
  <c r="K20" i="372" a="1"/>
  <c r="K20" i="372" s="1"/>
  <c r="L20" i="372" s="1" a="1"/>
  <c r="L20" i="372" s="1"/>
  <c r="R19" i="372"/>
  <c r="R20" i="372"/>
  <c r="R21" i="372"/>
  <c r="R7" i="372"/>
  <c r="R12" i="372"/>
  <c r="R18" i="372"/>
  <c r="R15" i="372"/>
  <c r="R16" i="372"/>
  <c r="R14" i="372"/>
  <c r="R11" i="372"/>
  <c r="R8" i="372"/>
  <c r="R17" i="372"/>
  <c r="R10" i="372"/>
  <c r="R9" i="372"/>
  <c r="R13" i="372"/>
  <c r="R29" i="372"/>
  <c r="Y10" i="372" a="1"/>
  <c r="Y10" i="372" s="1"/>
  <c r="X10" i="372" a="1"/>
  <c r="X10" i="372" s="1"/>
  <c r="K10" i="372" a="1"/>
  <c r="K10" i="372" s="1"/>
  <c r="W10" i="372" a="1"/>
  <c r="W10" i="372" s="1"/>
  <c r="X9" i="372" a="1"/>
  <c r="X9" i="372" s="1"/>
  <c r="W9" i="372" a="1"/>
  <c r="W9" i="372" s="1"/>
  <c r="Y9" i="372" a="1"/>
  <c r="Y9" i="372" s="1"/>
  <c r="K9" i="372" a="1"/>
  <c r="K9" i="372" s="1"/>
  <c r="R31" i="372"/>
  <c r="X16" i="372" a="1"/>
  <c r="X16" i="372" s="1"/>
  <c r="W16" i="372" a="1"/>
  <c r="W16" i="372" s="1"/>
  <c r="Y16" i="372" a="1"/>
  <c r="Y16" i="372" s="1"/>
  <c r="K16" i="372" a="1"/>
  <c r="K16" i="372" s="1"/>
  <c r="L16" i="372" s="1" a="1"/>
  <c r="L16" i="372" s="1"/>
  <c r="Y29" i="372" a="1"/>
  <c r="Y29" i="372" s="1"/>
  <c r="W29" i="372" a="1"/>
  <c r="W29" i="372" s="1"/>
  <c r="X29" i="372" a="1"/>
  <c r="X29" i="372" s="1"/>
  <c r="Y8" i="372" a="1"/>
  <c r="Y8" i="372" s="1"/>
  <c r="X8" i="372" a="1"/>
  <c r="X8" i="372" s="1"/>
  <c r="K8" i="372" a="1"/>
  <c r="K8" i="372" s="1"/>
  <c r="W8" i="372" a="1"/>
  <c r="W8" i="372" s="1"/>
  <c r="X11" i="372" a="1"/>
  <c r="X11" i="372" s="1"/>
  <c r="W11" i="372" a="1"/>
  <c r="W11" i="372" s="1"/>
  <c r="Y11" i="372" a="1"/>
  <c r="Y11" i="372" s="1"/>
  <c r="K11" i="372" a="1"/>
  <c r="K11" i="372" s="1"/>
  <c r="L11" i="372" s="1" a="1"/>
  <c r="L11" i="372" s="1"/>
  <c r="R28" i="372"/>
  <c r="Y18" i="372" a="1"/>
  <c r="Y18" i="372" s="1"/>
  <c r="W18" i="372" a="1"/>
  <c r="W18" i="372" s="1"/>
  <c r="X18" i="372" a="1"/>
  <c r="X18" i="372" s="1"/>
  <c r="K18" i="372" a="1"/>
  <c r="K18" i="372" s="1"/>
  <c r="L18" i="372" s="1" a="1"/>
  <c r="L18" i="372" s="1"/>
  <c r="R22" i="372"/>
  <c r="R25" i="372"/>
  <c r="R34" i="372"/>
  <c r="Y21" i="372" a="1"/>
  <c r="Y21" i="372" s="1"/>
  <c r="W21" i="372" a="1"/>
  <c r="W21" i="372" s="1"/>
  <c r="X21" i="372" a="1"/>
  <c r="X21" i="372" s="1"/>
  <c r="K21" i="372" a="1"/>
  <c r="K21" i="372" s="1"/>
  <c r="L21" i="372" s="1" a="1"/>
  <c r="L21" i="372" s="1"/>
  <c r="H9" i="372" a="1"/>
  <c r="H9" i="372" s="1"/>
  <c r="W24" i="372" a="1"/>
  <c r="W24" i="372" s="1"/>
  <c r="X24" i="372" a="1"/>
  <c r="X24" i="372" s="1"/>
  <c r="Y24" i="372" a="1"/>
  <c r="Y24" i="372" s="1"/>
  <c r="K24" i="372" a="1"/>
  <c r="K24" i="372" s="1"/>
  <c r="L24" i="372" s="1" a="1"/>
  <c r="L24" i="372" s="1"/>
  <c r="R35" i="372"/>
  <c r="H10" i="356" a="1"/>
  <c r="H10" i="356" s="1"/>
  <c r="AA10" i="356" s="1" a="1"/>
  <c r="AA10" i="356" s="1"/>
  <c r="X8" i="356" a="1"/>
  <c r="X8" i="356" s="1"/>
  <c r="W8" i="364" a="1"/>
  <c r="W8" i="364" s="1"/>
  <c r="W12" i="369" a="1"/>
  <c r="W12" i="369" s="1"/>
  <c r="X12" i="369" a="1"/>
  <c r="X12" i="369" s="1"/>
  <c r="Y12" i="369" a="1"/>
  <c r="Y12" i="369" s="1"/>
  <c r="Y30" i="369" a="1"/>
  <c r="Y30" i="369" s="1"/>
  <c r="K30" i="369" a="1"/>
  <c r="K30" i="369" s="1"/>
  <c r="L30" i="369" s="1" a="1"/>
  <c r="L30" i="369" s="1"/>
  <c r="W30" i="369" a="1"/>
  <c r="W30" i="369" s="1"/>
  <c r="X30" i="369" a="1"/>
  <c r="X30" i="369" s="1"/>
  <c r="R22" i="369"/>
  <c r="R25" i="369"/>
  <c r="R23" i="369"/>
  <c r="R9" i="369"/>
  <c r="R8" i="369"/>
  <c r="R7" i="369"/>
  <c r="R10" i="369"/>
  <c r="R36" i="369"/>
  <c r="R27" i="369"/>
  <c r="R26" i="369"/>
  <c r="R35" i="369"/>
  <c r="R30" i="369"/>
  <c r="R32" i="369"/>
  <c r="R31" i="369"/>
  <c r="R24" i="369"/>
  <c r="R28" i="369"/>
  <c r="R34" i="369"/>
  <c r="Y28" i="369" a="1"/>
  <c r="Y28" i="369" s="1"/>
  <c r="K28" i="369" a="1"/>
  <c r="K28" i="369" s="1"/>
  <c r="L28" i="369" s="1" a="1"/>
  <c r="L28" i="369" s="1"/>
  <c r="X28" i="369" a="1"/>
  <c r="X28" i="369" s="1"/>
  <c r="W28" i="369" a="1"/>
  <c r="W28" i="369" s="1"/>
  <c r="W31" i="369" a="1"/>
  <c r="W31" i="369" s="1"/>
  <c r="K31" i="369" a="1"/>
  <c r="K31" i="369" s="1"/>
  <c r="L31" i="369" s="1" a="1"/>
  <c r="L31" i="369" s="1"/>
  <c r="X31" i="369" a="1"/>
  <c r="X31" i="369" s="1"/>
  <c r="Y31" i="369" a="1"/>
  <c r="Y31" i="369" s="1"/>
  <c r="W27" i="369" a="1"/>
  <c r="W27" i="369" s="1"/>
  <c r="K27" i="369" a="1"/>
  <c r="K27" i="369" s="1"/>
  <c r="L27" i="369" s="1" a="1"/>
  <c r="L27" i="369" s="1"/>
  <c r="X27" i="369" a="1"/>
  <c r="X27" i="369" s="1"/>
  <c r="Y27" i="369" a="1"/>
  <c r="Y27" i="369" s="1"/>
  <c r="R16" i="369"/>
  <c r="R33" i="369"/>
  <c r="R13" i="369"/>
  <c r="R17" i="369"/>
  <c r="R21" i="369"/>
  <c r="Y33" i="369" a="1"/>
  <c r="Y33" i="369" s="1"/>
  <c r="X33" i="369" a="1"/>
  <c r="X33" i="369" s="1"/>
  <c r="K33" i="369" a="1"/>
  <c r="K33" i="369" s="1"/>
  <c r="L33" i="369" s="1" a="1"/>
  <c r="L33" i="369" s="1"/>
  <c r="W33" i="369" a="1"/>
  <c r="W33" i="369" s="1"/>
  <c r="R11" i="369"/>
  <c r="R19" i="369"/>
  <c r="Y24" i="369" a="1"/>
  <c r="Y24" i="369" s="1"/>
  <c r="X24" i="369" a="1"/>
  <c r="X24" i="369" s="1"/>
  <c r="K24" i="369" a="1"/>
  <c r="K24" i="369" s="1"/>
  <c r="L24" i="369" s="1" a="1"/>
  <c r="L24" i="369" s="1"/>
  <c r="W24" i="369" a="1"/>
  <c r="W24" i="369" s="1"/>
  <c r="K12" i="369" a="1"/>
  <c r="K12" i="369" s="1"/>
  <c r="L12" i="369" s="1" a="1"/>
  <c r="L12" i="369" s="1"/>
  <c r="Y34" i="369" a="1"/>
  <c r="Y34" i="369" s="1"/>
  <c r="K34" i="369" a="1"/>
  <c r="K34" i="369" s="1"/>
  <c r="L34" i="369" s="1" a="1"/>
  <c r="L34" i="369" s="1"/>
  <c r="W34" i="369" a="1"/>
  <c r="W34" i="369" s="1"/>
  <c r="X34" i="369" a="1"/>
  <c r="X34" i="369" s="1"/>
  <c r="K11" i="369" a="1"/>
  <c r="K11" i="369" s="1"/>
  <c r="L11" i="369" s="1" a="1"/>
  <c r="L11" i="369" s="1"/>
  <c r="X11" i="369" a="1"/>
  <c r="X11" i="369" s="1"/>
  <c r="Y11" i="369" a="1"/>
  <c r="Y11" i="369" s="1"/>
  <c r="W11" i="369" a="1"/>
  <c r="W11" i="369" s="1"/>
  <c r="X23" i="369" a="1"/>
  <c r="X23" i="369" s="1"/>
  <c r="W23" i="369" a="1"/>
  <c r="W23" i="369" s="1"/>
  <c r="Y23" i="369" a="1"/>
  <c r="Y23" i="369" s="1"/>
  <c r="K23" i="369" a="1"/>
  <c r="K23" i="369" s="1"/>
  <c r="L23" i="369" s="1" a="1"/>
  <c r="L23" i="369" s="1"/>
  <c r="Y29" i="369" a="1"/>
  <c r="Y29" i="369" s="1"/>
  <c r="W29" i="369" a="1"/>
  <c r="W29" i="369" s="1"/>
  <c r="X29" i="369" a="1"/>
  <c r="X29" i="369" s="1"/>
  <c r="R15" i="369"/>
  <c r="W36" i="369" a="1"/>
  <c r="W36" i="369" s="1"/>
  <c r="Y36" i="369" a="1"/>
  <c r="Y36" i="369" s="1"/>
  <c r="K36" i="369" a="1"/>
  <c r="K36" i="369" s="1"/>
  <c r="L36" i="369" s="1" a="1"/>
  <c r="L36" i="369" s="1"/>
  <c r="X36" i="369" a="1"/>
  <c r="X36" i="369" s="1"/>
  <c r="R12" i="369"/>
  <c r="Y22" i="369" a="1"/>
  <c r="Y22" i="369" s="1"/>
  <c r="X22" i="369" a="1"/>
  <c r="X22" i="369" s="1"/>
  <c r="W22" i="369" a="1"/>
  <c r="W22" i="369" s="1"/>
  <c r="K22" i="369" a="1"/>
  <c r="K22" i="369" s="1"/>
  <c r="L22" i="369" s="1" a="1"/>
  <c r="L22" i="369" s="1"/>
  <c r="X25" i="369" a="1"/>
  <c r="X25" i="369" s="1"/>
  <c r="W25" i="369" a="1"/>
  <c r="W25" i="369" s="1"/>
  <c r="Y25" i="369" a="1"/>
  <c r="Y25" i="369" s="1"/>
  <c r="K25" i="369" a="1"/>
  <c r="K25" i="369" s="1"/>
  <c r="L25" i="369" s="1" a="1"/>
  <c r="L25" i="369" s="1"/>
  <c r="R29" i="369"/>
  <c r="W35" i="369" a="1"/>
  <c r="W35" i="369" s="1"/>
  <c r="Y35" i="369" a="1"/>
  <c r="Y35" i="369" s="1"/>
  <c r="K35" i="369" a="1"/>
  <c r="K35" i="369" s="1"/>
  <c r="L35" i="369" s="1" a="1"/>
  <c r="L35" i="369" s="1"/>
  <c r="X35" i="369" a="1"/>
  <c r="X35" i="369" s="1"/>
  <c r="Y26" i="369" a="1"/>
  <c r="Y26" i="369" s="1"/>
  <c r="X26" i="369" a="1"/>
  <c r="X26" i="369" s="1"/>
  <c r="K26" i="369" a="1"/>
  <c r="K26" i="369" s="1"/>
  <c r="L26" i="369" s="1" a="1"/>
  <c r="L26" i="369" s="1"/>
  <c r="W26" i="369" a="1"/>
  <c r="W26" i="369" s="1"/>
  <c r="R14" i="369"/>
  <c r="R20" i="369"/>
  <c r="Y32" i="369" a="1"/>
  <c r="Y32" i="369" s="1"/>
  <c r="X32" i="369" a="1"/>
  <c r="X32" i="369" s="1"/>
  <c r="W32" i="369" a="1"/>
  <c r="W32" i="369" s="1"/>
  <c r="K32" i="369" a="1"/>
  <c r="K32" i="369" s="1"/>
  <c r="L32" i="369" s="1" a="1"/>
  <c r="L32" i="369" s="1"/>
  <c r="Y8" i="356" a="1"/>
  <c r="Y8" i="356" s="1"/>
  <c r="K3" i="366" a="1"/>
  <c r="K3" i="366" s="1"/>
  <c r="C50" i="347" s="1"/>
  <c r="X22" i="366" a="1"/>
  <c r="X22" i="366" s="1"/>
  <c r="W22" i="366" a="1"/>
  <c r="W22" i="366" s="1"/>
  <c r="Y22" i="366" a="1"/>
  <c r="Y22" i="366" s="1"/>
  <c r="W31" i="366" a="1"/>
  <c r="W31" i="366" s="1"/>
  <c r="X31" i="366" a="1"/>
  <c r="X31" i="366" s="1"/>
  <c r="Y31" i="366" a="1"/>
  <c r="Y31" i="366" s="1"/>
  <c r="R15" i="366"/>
  <c r="R19" i="366"/>
  <c r="R14" i="366"/>
  <c r="R13" i="366"/>
  <c r="R12" i="366"/>
  <c r="R11" i="366"/>
  <c r="R10" i="366"/>
  <c r="R9" i="366"/>
  <c r="R8" i="366"/>
  <c r="R7" i="366"/>
  <c r="R23" i="366"/>
  <c r="R20" i="366"/>
  <c r="R32" i="366"/>
  <c r="R28" i="366"/>
  <c r="R16" i="366"/>
  <c r="R33" i="366"/>
  <c r="R29" i="366"/>
  <c r="K22" i="366" a="1"/>
  <c r="K22" i="366" s="1"/>
  <c r="L22" i="366" s="1" a="1"/>
  <c r="L22" i="366" s="1"/>
  <c r="R25" i="366"/>
  <c r="X20" i="366" a="1"/>
  <c r="X20" i="366" s="1"/>
  <c r="W20" i="366" a="1"/>
  <c r="W20" i="366" s="1"/>
  <c r="K20" i="366" a="1"/>
  <c r="K20" i="366" s="1"/>
  <c r="L20" i="366" s="1" a="1"/>
  <c r="L20" i="366" s="1"/>
  <c r="Y20" i="366" a="1"/>
  <c r="Y20" i="366" s="1"/>
  <c r="W28" i="366" a="1"/>
  <c r="W28" i="366" s="1"/>
  <c r="Y28" i="366" a="1"/>
  <c r="Y28" i="366" s="1"/>
  <c r="K28" i="366" a="1"/>
  <c r="K28" i="366" s="1"/>
  <c r="L28" i="366" s="1" a="1"/>
  <c r="L28" i="366" s="1"/>
  <c r="X28" i="366" a="1"/>
  <c r="X28" i="366" s="1"/>
  <c r="R24" i="366"/>
  <c r="W35" i="366" a="1"/>
  <c r="W35" i="366" s="1"/>
  <c r="X35" i="366" a="1"/>
  <c r="X35" i="366" s="1"/>
  <c r="Y35" i="366" a="1"/>
  <c r="Y35" i="366" s="1"/>
  <c r="K35" i="366" a="1"/>
  <c r="K35" i="366" s="1"/>
  <c r="L35" i="366" s="1" a="1"/>
  <c r="L35" i="366" s="1"/>
  <c r="R36" i="366"/>
  <c r="W29" i="366" a="1"/>
  <c r="W29" i="366" s="1"/>
  <c r="X29" i="366" a="1"/>
  <c r="X29" i="366" s="1"/>
  <c r="Y29" i="366" a="1"/>
  <c r="Y29" i="366" s="1"/>
  <c r="K29" i="366" a="1"/>
  <c r="K29" i="366" s="1"/>
  <c r="L29" i="366" s="1" a="1"/>
  <c r="L29" i="366" s="1"/>
  <c r="R18" i="366"/>
  <c r="R27" i="366"/>
  <c r="K18" i="366" a="1"/>
  <c r="K18" i="366" s="1"/>
  <c r="L18" i="366" s="1" a="1"/>
  <c r="L18" i="366" s="1"/>
  <c r="Y18" i="366" a="1"/>
  <c r="Y18" i="366" s="1"/>
  <c r="X18" i="366" a="1"/>
  <c r="X18" i="366" s="1"/>
  <c r="W18" i="366" a="1"/>
  <c r="W18" i="366" s="1"/>
  <c r="W27" i="366" a="1"/>
  <c r="W27" i="366" s="1"/>
  <c r="Y27" i="366" a="1"/>
  <c r="Y27" i="366" s="1"/>
  <c r="X27" i="366" a="1"/>
  <c r="X27" i="366" s="1"/>
  <c r="R21" i="366"/>
  <c r="W32" i="366" a="1"/>
  <c r="W32" i="366" s="1"/>
  <c r="K32" i="366" a="1"/>
  <c r="K32" i="366" s="1"/>
  <c r="L32" i="366" s="1" a="1"/>
  <c r="L32" i="366" s="1"/>
  <c r="X32" i="366" a="1"/>
  <c r="X32" i="366" s="1"/>
  <c r="Y32" i="366" a="1"/>
  <c r="Y32" i="366" s="1"/>
  <c r="R34" i="366"/>
  <c r="R30" i="366"/>
  <c r="X36" i="366" a="1"/>
  <c r="X36" i="366" s="1"/>
  <c r="W36" i="366" a="1"/>
  <c r="W36" i="366" s="1"/>
  <c r="Y36" i="366" a="1"/>
  <c r="Y36" i="366" s="1"/>
  <c r="K36" i="366" a="1"/>
  <c r="K36" i="366" s="1"/>
  <c r="L36" i="366" s="1" a="1"/>
  <c r="L36" i="366" s="1"/>
  <c r="X19" i="366" a="1"/>
  <c r="X19" i="366" s="1"/>
  <c r="W19" i="366" a="1"/>
  <c r="W19" i="366" s="1"/>
  <c r="K19" i="366" a="1"/>
  <c r="K19" i="366" s="1"/>
  <c r="L19" i="366" s="1" a="1"/>
  <c r="L19" i="366" s="1"/>
  <c r="Y19" i="366" a="1"/>
  <c r="Y19" i="366" s="1"/>
  <c r="X16" i="366" a="1"/>
  <c r="X16" i="366" s="1"/>
  <c r="K16" i="366" a="1"/>
  <c r="K16" i="366" s="1"/>
  <c r="L16" i="366" s="1" a="1"/>
  <c r="L16" i="366" s="1"/>
  <c r="W16" i="366" a="1"/>
  <c r="W16" i="366" s="1"/>
  <c r="Y16" i="366" a="1"/>
  <c r="Y16" i="366" s="1"/>
  <c r="R26" i="366"/>
  <c r="W34" i="366" a="1"/>
  <c r="W34" i="366" s="1"/>
  <c r="X34" i="366" a="1"/>
  <c r="X34" i="366" s="1"/>
  <c r="Y34" i="366" a="1"/>
  <c r="Y34" i="366" s="1"/>
  <c r="W30" i="366" a="1"/>
  <c r="W30" i="366" s="1"/>
  <c r="X30" i="366" a="1"/>
  <c r="X30" i="366" s="1"/>
  <c r="Y30" i="366" a="1"/>
  <c r="Y30" i="366" s="1"/>
  <c r="W8" i="359" a="1"/>
  <c r="W8" i="359" s="1"/>
  <c r="W33" i="366" a="1"/>
  <c r="W33" i="366" s="1"/>
  <c r="X33" i="366" a="1"/>
  <c r="X33" i="366" s="1"/>
  <c r="Y33" i="366" a="1"/>
  <c r="Y33" i="366" s="1"/>
  <c r="K33" i="366" a="1"/>
  <c r="K33" i="366" s="1"/>
  <c r="L33" i="366" s="1" a="1"/>
  <c r="L33" i="366" s="1"/>
  <c r="AA9" i="366" a="1"/>
  <c r="AA9" i="366" s="1"/>
  <c r="H10" i="366" a="1"/>
  <c r="H10" i="366" s="1"/>
  <c r="X17" i="366" a="1"/>
  <c r="X17" i="366" s="1"/>
  <c r="W17" i="366" a="1"/>
  <c r="W17" i="366" s="1"/>
  <c r="Y17" i="366" a="1"/>
  <c r="Y17" i="366" s="1"/>
  <c r="X21" i="366" a="1"/>
  <c r="X21" i="366" s="1"/>
  <c r="Y21" i="366" a="1"/>
  <c r="Y21" i="366" s="1"/>
  <c r="W21" i="366" a="1"/>
  <c r="W21" i="366" s="1"/>
  <c r="K31" i="366" a="1"/>
  <c r="K31" i="366" s="1"/>
  <c r="L31" i="366" s="1" a="1"/>
  <c r="L31" i="366" s="1"/>
  <c r="R17" i="366"/>
  <c r="X23" i="366" a="1"/>
  <c r="X23" i="366" s="1"/>
  <c r="W23" i="366" a="1"/>
  <c r="W23" i="366" s="1"/>
  <c r="K23" i="366" a="1"/>
  <c r="K23" i="366" s="1"/>
  <c r="L23" i="366" s="1" a="1"/>
  <c r="L23" i="366" s="1"/>
  <c r="Y23" i="366" a="1"/>
  <c r="Y23" i="366" s="1"/>
  <c r="R31" i="366"/>
  <c r="R22" i="366"/>
  <c r="K8" i="364" a="1"/>
  <c r="K8" i="364" s="1"/>
  <c r="X8" i="364" a="1"/>
  <c r="X8" i="364" s="1"/>
  <c r="R31" i="364"/>
  <c r="R29" i="364"/>
  <c r="R33" i="364"/>
  <c r="R34" i="364"/>
  <c r="R28" i="364"/>
  <c r="R35" i="364"/>
  <c r="Y13" i="364" a="1"/>
  <c r="Y13" i="364" s="1"/>
  <c r="W13" i="364" a="1"/>
  <c r="W13" i="364" s="1"/>
  <c r="X13" i="364" a="1"/>
  <c r="X13" i="364" s="1"/>
  <c r="K13" i="364" a="1"/>
  <c r="K13" i="364" s="1"/>
  <c r="L13" i="364" s="1" a="1"/>
  <c r="L13" i="364" s="1"/>
  <c r="Y17" i="364" a="1"/>
  <c r="Y17" i="364" s="1"/>
  <c r="W17" i="364" a="1"/>
  <c r="W17" i="364" s="1"/>
  <c r="X17" i="364" a="1"/>
  <c r="X17" i="364" s="1"/>
  <c r="K17" i="364" a="1"/>
  <c r="K17" i="364" s="1"/>
  <c r="L17" i="364" s="1" a="1"/>
  <c r="L17" i="364" s="1"/>
  <c r="Y20" i="364" a="1"/>
  <c r="Y20" i="364" s="1"/>
  <c r="X20" i="364" a="1"/>
  <c r="X20" i="364" s="1"/>
  <c r="W20" i="364" a="1"/>
  <c r="W20" i="364" s="1"/>
  <c r="K20" i="364" a="1"/>
  <c r="K20" i="364" s="1"/>
  <c r="L20" i="364" s="1" a="1"/>
  <c r="L20" i="364" s="1"/>
  <c r="X19" i="364" a="1"/>
  <c r="X19" i="364" s="1"/>
  <c r="K19" i="364" a="1"/>
  <c r="K19" i="364" s="1"/>
  <c r="L19" i="364" s="1" a="1"/>
  <c r="L19" i="364" s="1"/>
  <c r="W19" i="364" a="1"/>
  <c r="W19" i="364" s="1"/>
  <c r="Y19" i="364" a="1"/>
  <c r="Y19" i="364" s="1"/>
  <c r="X30" i="364" a="1"/>
  <c r="X30" i="364" s="1"/>
  <c r="Y30" i="364" a="1"/>
  <c r="Y30" i="364" s="1"/>
  <c r="W30" i="364" a="1"/>
  <c r="W30" i="364" s="1"/>
  <c r="X21" i="364" a="1"/>
  <c r="X21" i="364" s="1"/>
  <c r="K21" i="364" a="1"/>
  <c r="K21" i="364" s="1"/>
  <c r="L21" i="364" s="1" a="1"/>
  <c r="L21" i="364" s="1"/>
  <c r="W21" i="364" a="1"/>
  <c r="W21" i="364" s="1"/>
  <c r="Y21" i="364" a="1"/>
  <c r="Y21" i="364" s="1"/>
  <c r="Y24" i="364" a="1"/>
  <c r="Y24" i="364" s="1"/>
  <c r="X24" i="364" a="1"/>
  <c r="X24" i="364" s="1"/>
  <c r="W24" i="364" a="1"/>
  <c r="W24" i="364" s="1"/>
  <c r="K24" i="364" a="1"/>
  <c r="K24" i="364" s="1"/>
  <c r="L24" i="364" s="1" a="1"/>
  <c r="L24" i="364" s="1"/>
  <c r="Y14" i="364" a="1"/>
  <c r="Y14" i="364" s="1"/>
  <c r="W14" i="364" a="1"/>
  <c r="W14" i="364" s="1"/>
  <c r="X14" i="364" a="1"/>
  <c r="X14" i="364" s="1"/>
  <c r="K14" i="364" a="1"/>
  <c r="K14" i="364" s="1"/>
  <c r="L14" i="364" s="1" a="1"/>
  <c r="L14" i="364" s="1"/>
  <c r="Y18" i="364" a="1"/>
  <c r="Y18" i="364" s="1"/>
  <c r="X18" i="364" a="1"/>
  <c r="X18" i="364" s="1"/>
  <c r="W18" i="364" a="1"/>
  <c r="W18" i="364" s="1"/>
  <c r="K18" i="364" a="1"/>
  <c r="K18" i="364" s="1"/>
  <c r="L18" i="364" s="1" a="1"/>
  <c r="L18" i="364" s="1"/>
  <c r="Y15" i="364" a="1"/>
  <c r="Y15" i="364" s="1"/>
  <c r="W15" i="364" a="1"/>
  <c r="W15" i="364" s="1"/>
  <c r="X15" i="364" a="1"/>
  <c r="X15" i="364" s="1"/>
  <c r="K15" i="364" a="1"/>
  <c r="K15" i="364" s="1"/>
  <c r="L15" i="364" s="1" a="1"/>
  <c r="L15" i="364" s="1"/>
  <c r="X27" i="364" a="1"/>
  <c r="X27" i="364" s="1"/>
  <c r="K27" i="364" a="1"/>
  <c r="K27" i="364" s="1"/>
  <c r="L27" i="364" s="1" a="1"/>
  <c r="L27" i="364" s="1"/>
  <c r="Y27" i="364" a="1"/>
  <c r="Y27" i="364" s="1"/>
  <c r="W27" i="364" a="1"/>
  <c r="W27" i="364" s="1"/>
  <c r="Y12" i="364" a="1"/>
  <c r="Y12" i="364" s="1"/>
  <c r="W12" i="364" a="1"/>
  <c r="W12" i="364" s="1"/>
  <c r="X12" i="364" a="1"/>
  <c r="X12" i="364" s="1"/>
  <c r="K12" i="364" a="1"/>
  <c r="K12" i="364" s="1"/>
  <c r="L12" i="364" s="1" a="1"/>
  <c r="L12" i="364" s="1"/>
  <c r="Y26" i="364" a="1"/>
  <c r="Y26" i="364" s="1"/>
  <c r="W26" i="364" a="1"/>
  <c r="W26" i="364" s="1"/>
  <c r="X26" i="364" a="1"/>
  <c r="X26" i="364" s="1"/>
  <c r="K26" i="364" a="1"/>
  <c r="K26" i="364" s="1"/>
  <c r="L26" i="364" s="1" a="1"/>
  <c r="L26" i="364" s="1"/>
  <c r="X22" i="364" a="1"/>
  <c r="X22" i="364" s="1"/>
  <c r="W22" i="364" a="1"/>
  <c r="W22" i="364" s="1"/>
  <c r="Y22" i="364" a="1"/>
  <c r="Y22" i="364" s="1"/>
  <c r="K22" i="364" a="1"/>
  <c r="K22" i="364" s="1"/>
  <c r="L22" i="364" s="1" a="1"/>
  <c r="L22" i="364" s="1"/>
  <c r="Y25" i="364" a="1"/>
  <c r="Y25" i="364" s="1"/>
  <c r="W25" i="364" a="1"/>
  <c r="W25" i="364" s="1"/>
  <c r="X25" i="364" a="1"/>
  <c r="X25" i="364" s="1"/>
  <c r="K25" i="364" a="1"/>
  <c r="K25" i="364" s="1"/>
  <c r="L25" i="364" s="1" a="1"/>
  <c r="L25" i="364" s="1"/>
  <c r="X31" i="364" a="1"/>
  <c r="X31" i="364" s="1"/>
  <c r="W31" i="364" a="1"/>
  <c r="W31" i="364" s="1"/>
  <c r="Y31" i="364" a="1"/>
  <c r="Y31" i="364" s="1"/>
  <c r="W23" i="364" a="1"/>
  <c r="W23" i="364" s="1"/>
  <c r="Y23" i="364" a="1"/>
  <c r="Y23" i="364" s="1"/>
  <c r="K23" i="364" a="1"/>
  <c r="K23" i="364" s="1"/>
  <c r="L23" i="364" s="1" a="1"/>
  <c r="L23" i="364" s="1"/>
  <c r="X23" i="364" a="1"/>
  <c r="X23" i="364" s="1"/>
  <c r="Y16" i="364" a="1"/>
  <c r="Y16" i="364" s="1"/>
  <c r="W16" i="364" a="1"/>
  <c r="W16" i="364" s="1"/>
  <c r="X16" i="364" a="1"/>
  <c r="X16" i="364" s="1"/>
  <c r="K16" i="364" a="1"/>
  <c r="K16" i="364" s="1"/>
  <c r="L16" i="364" s="1" a="1"/>
  <c r="L16" i="364" s="1"/>
  <c r="R27" i="364"/>
  <c r="R9" i="364"/>
  <c r="R12" i="364"/>
  <c r="R19" i="364"/>
  <c r="R17" i="364"/>
  <c r="R18" i="364"/>
  <c r="R7" i="364"/>
  <c r="R8" i="364"/>
  <c r="R23" i="364"/>
  <c r="R21" i="364"/>
  <c r="R10" i="364"/>
  <c r="R20" i="364"/>
  <c r="R26" i="364"/>
  <c r="R13" i="364"/>
  <c r="R14" i="364"/>
  <c r="R22" i="364"/>
  <c r="R11" i="364"/>
  <c r="R15" i="364"/>
  <c r="R16" i="364"/>
  <c r="R24" i="364"/>
  <c r="R25" i="364"/>
  <c r="R32" i="364"/>
  <c r="H10" i="359" a="1"/>
  <c r="H10" i="359" s="1"/>
  <c r="AA10" i="359" s="1" a="1"/>
  <c r="AA10" i="359" s="1"/>
  <c r="H9" i="348" a="1"/>
  <c r="H9" i="348" s="1"/>
  <c r="AA9" i="348" s="1" a="1"/>
  <c r="AA9" i="348" s="1"/>
  <c r="Y8" i="359" a="1"/>
  <c r="Y8" i="359" s="1"/>
  <c r="W9" i="349" a="1"/>
  <c r="W9" i="349" s="1"/>
  <c r="X8" i="359" a="1"/>
  <c r="X8" i="359" s="1"/>
  <c r="R26" i="350"/>
  <c r="Y8" i="341" a="1"/>
  <c r="Y8" i="341" s="1"/>
  <c r="R10" i="359"/>
  <c r="R15" i="359"/>
  <c r="R30" i="359"/>
  <c r="R21" i="359"/>
  <c r="R11" i="359"/>
  <c r="R25" i="359"/>
  <c r="R7" i="359"/>
  <c r="R12" i="359"/>
  <c r="R18" i="359"/>
  <c r="R31" i="359"/>
  <c r="R19" i="359"/>
  <c r="R26" i="359"/>
  <c r="R27" i="359"/>
  <c r="R8" i="359"/>
  <c r="R13" i="359"/>
  <c r="R17" i="359"/>
  <c r="R20" i="359"/>
  <c r="R16" i="359"/>
  <c r="R35" i="359"/>
  <c r="R23" i="359"/>
  <c r="R9" i="359"/>
  <c r="R14" i="359"/>
  <c r="R22" i="359"/>
  <c r="W29" i="359" a="1"/>
  <c r="W29" i="359" s="1"/>
  <c r="Y29" i="359" a="1"/>
  <c r="Y29" i="359" s="1"/>
  <c r="X29" i="359" a="1"/>
  <c r="X29" i="359" s="1"/>
  <c r="Y33" i="359" a="1"/>
  <c r="Y33" i="359" s="1"/>
  <c r="W33" i="359" a="1"/>
  <c r="W33" i="359" s="1"/>
  <c r="X33" i="359" a="1"/>
  <c r="X33" i="359" s="1"/>
  <c r="K29" i="359" a="1"/>
  <c r="K29" i="359" s="1"/>
  <c r="L29" i="359" s="1" a="1"/>
  <c r="L29" i="359" s="1"/>
  <c r="R34" i="359"/>
  <c r="W35" i="359" a="1"/>
  <c r="W35" i="359" s="1"/>
  <c r="Y35" i="359" a="1"/>
  <c r="Y35" i="359" s="1"/>
  <c r="K35" i="359" a="1"/>
  <c r="K35" i="359" s="1"/>
  <c r="L35" i="359" s="1" a="1"/>
  <c r="L35" i="359" s="1"/>
  <c r="X35" i="359" a="1"/>
  <c r="X35" i="359" s="1"/>
  <c r="Y31" i="359" a="1"/>
  <c r="Y31" i="359" s="1"/>
  <c r="X31" i="359" a="1"/>
  <c r="X31" i="359" s="1"/>
  <c r="K31" i="359" a="1"/>
  <c r="K31" i="359" s="1"/>
  <c r="L31" i="359" s="1" a="1"/>
  <c r="L31" i="359" s="1"/>
  <c r="W31" i="359" a="1"/>
  <c r="W31" i="359" s="1"/>
  <c r="R36" i="359"/>
  <c r="R32" i="359"/>
  <c r="R24" i="359"/>
  <c r="W32" i="359" a="1"/>
  <c r="W32" i="359" s="1"/>
  <c r="X32" i="359" a="1"/>
  <c r="X32" i="359" s="1"/>
  <c r="Y32" i="359" a="1"/>
  <c r="Y32" i="359" s="1"/>
  <c r="X27" i="359" a="1"/>
  <c r="X27" i="359" s="1"/>
  <c r="Y27" i="359" a="1"/>
  <c r="Y27" i="359" s="1"/>
  <c r="K27" i="359" a="1"/>
  <c r="K27" i="359" s="1"/>
  <c r="L27" i="359" s="1" a="1"/>
  <c r="L27" i="359" s="1"/>
  <c r="W27" i="359" a="1"/>
  <c r="W27" i="359" s="1"/>
  <c r="K3" i="359" a="1"/>
  <c r="K3" i="359" s="1"/>
  <c r="C37" i="347" s="1"/>
  <c r="J3" i="359" a="1"/>
  <c r="J3" i="359" s="1"/>
  <c r="B37" i="347" s="1"/>
  <c r="W30" i="359" a="1"/>
  <c r="W30" i="359" s="1"/>
  <c r="X30" i="359" a="1"/>
  <c r="X30" i="359" s="1"/>
  <c r="Y30" i="359" a="1"/>
  <c r="Y30" i="359" s="1"/>
  <c r="K30" i="359" a="1"/>
  <c r="K30" i="359" s="1"/>
  <c r="L30" i="359" s="1" a="1"/>
  <c r="L30" i="359" s="1"/>
  <c r="R28" i="359"/>
  <c r="W26" i="359" a="1"/>
  <c r="W26" i="359" s="1"/>
  <c r="Y26" i="359" a="1"/>
  <c r="Y26" i="359" s="1"/>
  <c r="X26" i="359" a="1"/>
  <c r="X26" i="359" s="1"/>
  <c r="K26" i="359" a="1"/>
  <c r="K26" i="359" s="1"/>
  <c r="L26" i="359" s="1" a="1"/>
  <c r="L26" i="359" s="1"/>
  <c r="R33" i="359"/>
  <c r="R29" i="359"/>
  <c r="Y28" i="359" a="1"/>
  <c r="Y28" i="359" s="1"/>
  <c r="K28" i="359" a="1"/>
  <c r="K28" i="359" s="1"/>
  <c r="L28" i="359" s="1" a="1"/>
  <c r="L28" i="359" s="1"/>
  <c r="W28" i="359" a="1"/>
  <c r="W28" i="359" s="1"/>
  <c r="X28" i="359" a="1"/>
  <c r="X28" i="359" s="1"/>
  <c r="Y24" i="359" a="1"/>
  <c r="Y24" i="359" s="1"/>
  <c r="X24" i="359" a="1"/>
  <c r="X24" i="359" s="1"/>
  <c r="W24" i="359" a="1"/>
  <c r="W24" i="359" s="1"/>
  <c r="K36" i="359" a="1"/>
  <c r="K36" i="359" s="1"/>
  <c r="L36" i="359" s="1" a="1"/>
  <c r="L36" i="359" s="1"/>
  <c r="X36" i="359" a="1"/>
  <c r="X36" i="359" s="1"/>
  <c r="Y36" i="359" a="1"/>
  <c r="Y36" i="359" s="1"/>
  <c r="W36" i="359" a="1"/>
  <c r="W36" i="359" s="1"/>
  <c r="K33" i="359" a="1"/>
  <c r="K33" i="359" s="1"/>
  <c r="L33" i="359" s="1" a="1"/>
  <c r="L33" i="359" s="1"/>
  <c r="R28" i="358"/>
  <c r="R18" i="358"/>
  <c r="R10" i="358"/>
  <c r="R8" i="358"/>
  <c r="R32" i="358"/>
  <c r="R30" i="358"/>
  <c r="R14" i="358"/>
  <c r="H9" i="358" a="1"/>
  <c r="H9" i="358" s="1"/>
  <c r="R17" i="358"/>
  <c r="W30" i="358" a="1"/>
  <c r="W30" i="358" s="1"/>
  <c r="Y30" i="358" a="1"/>
  <c r="Y30" i="358" s="1"/>
  <c r="X30" i="358" a="1"/>
  <c r="X30" i="358" s="1"/>
  <c r="W35" i="358" a="1"/>
  <c r="W35" i="358" s="1"/>
  <c r="Y35" i="358" a="1"/>
  <c r="Y35" i="358" s="1"/>
  <c r="X35" i="358" a="1"/>
  <c r="X35" i="358" s="1"/>
  <c r="K35" i="358" a="1"/>
  <c r="K35" i="358" s="1"/>
  <c r="L35" i="358" s="1" a="1"/>
  <c r="L35" i="358" s="1"/>
  <c r="X21" i="358" a="1"/>
  <c r="X21" i="358" s="1"/>
  <c r="W21" i="358" a="1"/>
  <c r="W21" i="358" s="1"/>
  <c r="K21" i="358" a="1"/>
  <c r="K21" i="358" s="1"/>
  <c r="L21" i="358" s="1" a="1"/>
  <c r="L21" i="358" s="1"/>
  <c r="Y21" i="358" a="1"/>
  <c r="Y21" i="358" s="1"/>
  <c r="W29" i="358" a="1"/>
  <c r="W29" i="358" s="1"/>
  <c r="Y29" i="358" a="1"/>
  <c r="Y29" i="358" s="1"/>
  <c r="X29" i="358" a="1"/>
  <c r="X29" i="358" s="1"/>
  <c r="K29" i="358" a="1"/>
  <c r="K29" i="358" s="1"/>
  <c r="L29" i="358" s="1" a="1"/>
  <c r="L29" i="358" s="1"/>
  <c r="Y9" i="358" a="1"/>
  <c r="Y9" i="358" s="1"/>
  <c r="W9" i="358" a="1"/>
  <c r="W9" i="358" s="1"/>
  <c r="X9" i="358" a="1"/>
  <c r="X9" i="358" s="1"/>
  <c r="Y13" i="358" a="1"/>
  <c r="Y13" i="358" s="1"/>
  <c r="W13" i="358" a="1"/>
  <c r="W13" i="358" s="1"/>
  <c r="X13" i="358" a="1"/>
  <c r="X13" i="358" s="1"/>
  <c r="Y12" i="358" a="1"/>
  <c r="Y12" i="358" s="1"/>
  <c r="K12" i="358" a="1"/>
  <c r="K12" i="358" s="1"/>
  <c r="L12" i="358" s="1" a="1"/>
  <c r="L12" i="358" s="1"/>
  <c r="X12" i="358" a="1"/>
  <c r="X12" i="358" s="1"/>
  <c r="W12" i="358" a="1"/>
  <c r="W12" i="358" s="1"/>
  <c r="K28" i="358" a="1"/>
  <c r="K28" i="358" s="1"/>
  <c r="L28" i="358" s="1" a="1"/>
  <c r="L28" i="358" s="1"/>
  <c r="Y28" i="358" a="1"/>
  <c r="Y28" i="358" s="1"/>
  <c r="X28" i="358" a="1"/>
  <c r="X28" i="358" s="1"/>
  <c r="W28" i="358" a="1"/>
  <c r="W28" i="358" s="1"/>
  <c r="Y31" i="358" a="1"/>
  <c r="Y31" i="358" s="1"/>
  <c r="W31" i="358" a="1"/>
  <c r="W31" i="358" s="1"/>
  <c r="K31" i="358" a="1"/>
  <c r="K31" i="358" s="1"/>
  <c r="L31" i="358" s="1" a="1"/>
  <c r="L31" i="358" s="1"/>
  <c r="X31" i="358" a="1"/>
  <c r="X31" i="358" s="1"/>
  <c r="X32" i="358" a="1"/>
  <c r="X32" i="358" s="1"/>
  <c r="Y32" i="358" a="1"/>
  <c r="Y32" i="358" s="1"/>
  <c r="W32" i="358" a="1"/>
  <c r="W32" i="358" s="1"/>
  <c r="X10" i="357" a="1"/>
  <c r="X10" i="357" s="1"/>
  <c r="Y23" i="358" a="1"/>
  <c r="Y23" i="358" s="1"/>
  <c r="X23" i="358" a="1"/>
  <c r="X23" i="358" s="1"/>
  <c r="W23" i="358" a="1"/>
  <c r="W23" i="358" s="1"/>
  <c r="K23" i="358" a="1"/>
  <c r="K23" i="358" s="1"/>
  <c r="L23" i="358" s="1" a="1"/>
  <c r="L23" i="358" s="1"/>
  <c r="X16" i="358" a="1"/>
  <c r="X16" i="358" s="1"/>
  <c r="Y16" i="358" a="1"/>
  <c r="Y16" i="358" s="1"/>
  <c r="W16" i="358" a="1"/>
  <c r="W16" i="358" s="1"/>
  <c r="K16" i="358" a="1"/>
  <c r="K16" i="358" s="1"/>
  <c r="L16" i="358" s="1" a="1"/>
  <c r="L16" i="358" s="1"/>
  <c r="W22" i="358" a="1"/>
  <c r="W22" i="358" s="1"/>
  <c r="X22" i="358" a="1"/>
  <c r="X22" i="358" s="1"/>
  <c r="Y22" i="358" a="1"/>
  <c r="Y22" i="358" s="1"/>
  <c r="K22" i="358" a="1"/>
  <c r="K22" i="358" s="1"/>
  <c r="L22" i="358" s="1" a="1"/>
  <c r="L22" i="358" s="1"/>
  <c r="W27" i="358" a="1"/>
  <c r="W27" i="358" s="1"/>
  <c r="Y27" i="358" a="1"/>
  <c r="Y27" i="358" s="1"/>
  <c r="K27" i="358" a="1"/>
  <c r="K27" i="358" s="1"/>
  <c r="L27" i="358" s="1" a="1"/>
  <c r="L27" i="358" s="1"/>
  <c r="X27" i="358" a="1"/>
  <c r="X27" i="358" s="1"/>
  <c r="W36" i="358" a="1"/>
  <c r="W36" i="358" s="1"/>
  <c r="Y36" i="358" a="1"/>
  <c r="Y36" i="358" s="1"/>
  <c r="K36" i="358" a="1"/>
  <c r="K36" i="358" s="1"/>
  <c r="L36" i="358" s="1" a="1"/>
  <c r="L36" i="358" s="1"/>
  <c r="X36" i="358" a="1"/>
  <c r="X36" i="358" s="1"/>
  <c r="Y19" i="358" a="1"/>
  <c r="Y19" i="358" s="1"/>
  <c r="X19" i="358" a="1"/>
  <c r="X19" i="358" s="1"/>
  <c r="W19" i="358" a="1"/>
  <c r="W19" i="358" s="1"/>
  <c r="K19" i="358" a="1"/>
  <c r="K19" i="358" s="1"/>
  <c r="L19" i="358" s="1" a="1"/>
  <c r="L19" i="358" s="1"/>
  <c r="W26" i="358" a="1"/>
  <c r="W26" i="358" s="1"/>
  <c r="X26" i="358" a="1"/>
  <c r="X26" i="358" s="1"/>
  <c r="Y26" i="358" a="1"/>
  <c r="Y26" i="358" s="1"/>
  <c r="K26" i="358" a="1"/>
  <c r="K26" i="358" s="1"/>
  <c r="L26" i="358" s="1" a="1"/>
  <c r="L26" i="358" s="1"/>
  <c r="Y17" i="358" a="1"/>
  <c r="Y17" i="358" s="1"/>
  <c r="X17" i="358" a="1"/>
  <c r="X17" i="358" s="1"/>
  <c r="W17" i="358" a="1"/>
  <c r="W17" i="358" s="1"/>
  <c r="W15" i="358" a="1"/>
  <c r="W15" i="358" s="1"/>
  <c r="Y15" i="358" a="1"/>
  <c r="Y15" i="358" s="1"/>
  <c r="K15" i="358" a="1"/>
  <c r="K15" i="358" s="1"/>
  <c r="L15" i="358" s="1" a="1"/>
  <c r="L15" i="358" s="1"/>
  <c r="X15" i="358" a="1"/>
  <c r="X15" i="358" s="1"/>
  <c r="W7" i="358" a="1"/>
  <c r="W7" i="358" s="1"/>
  <c r="X7" i="358" a="1"/>
  <c r="X7" i="358" s="1"/>
  <c r="Y7" i="358" a="1"/>
  <c r="Y7" i="358" s="1"/>
  <c r="K9" i="358" a="1"/>
  <c r="K9" i="358" s="1"/>
  <c r="W34" i="358" a="1"/>
  <c r="W34" i="358" s="1"/>
  <c r="Y34" i="358" a="1"/>
  <c r="Y34" i="358" s="1"/>
  <c r="K34" i="358" a="1"/>
  <c r="K34" i="358" s="1"/>
  <c r="L34" i="358" s="1" a="1"/>
  <c r="L34" i="358" s="1"/>
  <c r="X34" i="358" a="1"/>
  <c r="X34" i="358" s="1"/>
  <c r="Y33" i="358" a="1"/>
  <c r="Y33" i="358" s="1"/>
  <c r="W33" i="358" a="1"/>
  <c r="W33" i="358" s="1"/>
  <c r="K33" i="358" a="1"/>
  <c r="K33" i="358" s="1"/>
  <c r="L33" i="358" s="1" a="1"/>
  <c r="L33" i="358" s="1"/>
  <c r="X33" i="358" a="1"/>
  <c r="X33" i="358" s="1"/>
  <c r="W20" i="358" a="1"/>
  <c r="W20" i="358" s="1"/>
  <c r="Y20" i="358" a="1"/>
  <c r="Y20" i="358" s="1"/>
  <c r="X20" i="358" a="1"/>
  <c r="X20" i="358" s="1"/>
  <c r="K20" i="358" a="1"/>
  <c r="K20" i="358" s="1"/>
  <c r="L20" i="358" s="1" a="1"/>
  <c r="L20" i="358" s="1"/>
  <c r="W11" i="358" a="1"/>
  <c r="W11" i="358" s="1"/>
  <c r="X11" i="358" a="1"/>
  <c r="X11" i="358" s="1"/>
  <c r="Y11" i="358" a="1"/>
  <c r="Y11" i="358" s="1"/>
  <c r="K11" i="358" a="1"/>
  <c r="K11" i="358" s="1"/>
  <c r="L11" i="358" s="1" a="1"/>
  <c r="L11" i="358" s="1"/>
  <c r="K3" i="358" a="1"/>
  <c r="K3" i="358" s="1"/>
  <c r="C36" i="347" s="1"/>
  <c r="J3" i="358" a="1"/>
  <c r="J3" i="358" s="1"/>
  <c r="B36" i="347" s="1"/>
  <c r="X25" i="358" a="1"/>
  <c r="X25" i="358" s="1"/>
  <c r="W25" i="358" a="1"/>
  <c r="W25" i="358" s="1"/>
  <c r="K25" i="358" a="1"/>
  <c r="K25" i="358" s="1"/>
  <c r="L25" i="358" s="1" a="1"/>
  <c r="L25" i="358" s="1"/>
  <c r="Y25" i="358" a="1"/>
  <c r="Y25" i="358" s="1"/>
  <c r="W24" i="358" a="1"/>
  <c r="W24" i="358" s="1"/>
  <c r="Y24" i="358" a="1"/>
  <c r="Y24" i="358" s="1"/>
  <c r="X24" i="358" a="1"/>
  <c r="X24" i="358" s="1"/>
  <c r="K24" i="358" a="1"/>
  <c r="K24" i="358" s="1"/>
  <c r="L24" i="358" s="1" a="1"/>
  <c r="L24" i="358" s="1"/>
  <c r="R21" i="358"/>
  <c r="R24" i="358"/>
  <c r="R20" i="358"/>
  <c r="R23" i="358"/>
  <c r="R25" i="358"/>
  <c r="R16" i="358"/>
  <c r="R26" i="358"/>
  <c r="R34" i="358"/>
  <c r="R12" i="358"/>
  <c r="R15" i="358"/>
  <c r="R19" i="358"/>
  <c r="R31" i="358"/>
  <c r="R35" i="358"/>
  <c r="R22" i="358"/>
  <c r="R11" i="358"/>
  <c r="R27" i="358"/>
  <c r="R36" i="358"/>
  <c r="R33" i="358"/>
  <c r="R29" i="358"/>
  <c r="X18" i="358" a="1"/>
  <c r="X18" i="358" s="1"/>
  <c r="Y18" i="358" a="1"/>
  <c r="Y18" i="358" s="1"/>
  <c r="W18" i="358" a="1"/>
  <c r="W18" i="358" s="1"/>
  <c r="K18" i="358" a="1"/>
  <c r="K18" i="358" s="1"/>
  <c r="L18" i="358" s="1" a="1"/>
  <c r="L18" i="358" s="1"/>
  <c r="K13" i="358" a="1"/>
  <c r="K13" i="358" s="1"/>
  <c r="L13" i="358" s="1" a="1"/>
  <c r="L13" i="358" s="1"/>
  <c r="K30" i="358" a="1"/>
  <c r="K30" i="358" s="1"/>
  <c r="L30" i="358" s="1" a="1"/>
  <c r="L30" i="358" s="1"/>
  <c r="W10" i="357" a="1"/>
  <c r="W10" i="357" s="1"/>
  <c r="Y10" i="357" a="1"/>
  <c r="Y10" i="357" s="1"/>
  <c r="R36" i="357"/>
  <c r="R34" i="357"/>
  <c r="W8" i="357" a="1"/>
  <c r="W8" i="357" s="1"/>
  <c r="X8" i="357" a="1"/>
  <c r="X8" i="357" s="1"/>
  <c r="Y8" i="357" a="1"/>
  <c r="Y8" i="357" s="1"/>
  <c r="K8" i="357" a="1"/>
  <c r="K8" i="357" s="1"/>
  <c r="R32" i="357"/>
  <c r="R33" i="357"/>
  <c r="H9" i="357" a="1"/>
  <c r="H9" i="357" s="1"/>
  <c r="X20" i="357" a="1"/>
  <c r="X20" i="357" s="1"/>
  <c r="K20" i="357" a="1"/>
  <c r="K20" i="357" s="1"/>
  <c r="L20" i="357" s="1" a="1"/>
  <c r="L20" i="357" s="1"/>
  <c r="W20" i="357" a="1"/>
  <c r="W20" i="357" s="1"/>
  <c r="Y20" i="357" a="1"/>
  <c r="Y20" i="357" s="1"/>
  <c r="Y12" i="357" a="1"/>
  <c r="Y12" i="357" s="1"/>
  <c r="W12" i="357" a="1"/>
  <c r="W12" i="357" s="1"/>
  <c r="X12" i="357" a="1"/>
  <c r="X12" i="357" s="1"/>
  <c r="K12" i="357" a="1"/>
  <c r="K12" i="357" s="1"/>
  <c r="L12" i="357" s="1" a="1"/>
  <c r="L12" i="357" s="1"/>
  <c r="Y16" i="357" a="1"/>
  <c r="Y16" i="357" s="1"/>
  <c r="W16" i="357" a="1"/>
  <c r="W16" i="357" s="1"/>
  <c r="X16" i="357" a="1"/>
  <c r="X16" i="357" s="1"/>
  <c r="K16" i="357" a="1"/>
  <c r="K16" i="357" s="1"/>
  <c r="L16" i="357" s="1" a="1"/>
  <c r="L16" i="357" s="1"/>
  <c r="R28" i="357"/>
  <c r="R35" i="357"/>
  <c r="W28" i="357" a="1"/>
  <c r="W28" i="357" s="1"/>
  <c r="X28" i="357" a="1"/>
  <c r="X28" i="357" s="1"/>
  <c r="Y28" i="357" a="1"/>
  <c r="Y28" i="357" s="1"/>
  <c r="Y24" i="357" a="1"/>
  <c r="Y24" i="357" s="1"/>
  <c r="X24" i="357" a="1"/>
  <c r="X24" i="357" s="1"/>
  <c r="W24" i="357" a="1"/>
  <c r="W24" i="357" s="1"/>
  <c r="K24" i="357" a="1"/>
  <c r="K24" i="357" s="1"/>
  <c r="L24" i="357" s="1" a="1"/>
  <c r="L24" i="357" s="1"/>
  <c r="Y15" i="357" a="1"/>
  <c r="Y15" i="357" s="1"/>
  <c r="W15" i="357" a="1"/>
  <c r="W15" i="357" s="1"/>
  <c r="X15" i="357" a="1"/>
  <c r="X15" i="357" s="1"/>
  <c r="K15" i="357" a="1"/>
  <c r="K15" i="357" s="1"/>
  <c r="L15" i="357" s="1" a="1"/>
  <c r="L15" i="357" s="1"/>
  <c r="W23" i="357" a="1"/>
  <c r="W23" i="357" s="1"/>
  <c r="Y23" i="357" a="1"/>
  <c r="Y23" i="357" s="1"/>
  <c r="X23" i="357" a="1"/>
  <c r="X23" i="357" s="1"/>
  <c r="K23" i="357" a="1"/>
  <c r="K23" i="357" s="1"/>
  <c r="L23" i="357" s="1" a="1"/>
  <c r="L23" i="357" s="1"/>
  <c r="R29" i="357"/>
  <c r="X25" i="357" a="1"/>
  <c r="X25" i="357" s="1"/>
  <c r="Y25" i="357" a="1"/>
  <c r="Y25" i="357" s="1"/>
  <c r="W25" i="357" a="1"/>
  <c r="W25" i="357" s="1"/>
  <c r="K25" i="357" a="1"/>
  <c r="K25" i="357" s="1"/>
  <c r="L25" i="357" s="1" a="1"/>
  <c r="L25" i="357" s="1"/>
  <c r="Y14" i="357" a="1"/>
  <c r="Y14" i="357" s="1"/>
  <c r="W14" i="357" a="1"/>
  <c r="W14" i="357" s="1"/>
  <c r="X14" i="357" a="1"/>
  <c r="X14" i="357" s="1"/>
  <c r="K14" i="357" a="1"/>
  <c r="K14" i="357" s="1"/>
  <c r="L14" i="357" s="1" a="1"/>
  <c r="L14" i="357" s="1"/>
  <c r="X27" i="357" a="1"/>
  <c r="X27" i="357" s="1"/>
  <c r="Y27" i="357" a="1"/>
  <c r="Y27" i="357" s="1"/>
  <c r="K27" i="357" a="1"/>
  <c r="K27" i="357" s="1"/>
  <c r="L27" i="357" s="1" a="1"/>
  <c r="L27" i="357" s="1"/>
  <c r="W27" i="357" a="1"/>
  <c r="W27" i="357" s="1"/>
  <c r="R23" i="357"/>
  <c r="R8" i="357"/>
  <c r="R7" i="357"/>
  <c r="R9" i="357"/>
  <c r="R17" i="357"/>
  <c r="R21" i="357"/>
  <c r="R22" i="357"/>
  <c r="R20" i="357"/>
  <c r="R27" i="357"/>
  <c r="R11" i="357"/>
  <c r="R14" i="357"/>
  <c r="R15" i="357"/>
  <c r="R16" i="357"/>
  <c r="R26" i="357"/>
  <c r="R13" i="357"/>
  <c r="R10" i="357"/>
  <c r="R24" i="357"/>
  <c r="R18" i="357"/>
  <c r="R19" i="357"/>
  <c r="R12" i="357"/>
  <c r="R25" i="357"/>
  <c r="Y21" i="357" a="1"/>
  <c r="Y21" i="357" s="1"/>
  <c r="X21" i="357" a="1"/>
  <c r="X21" i="357" s="1"/>
  <c r="W21" i="357" a="1"/>
  <c r="W21" i="357" s="1"/>
  <c r="K21" i="357" a="1"/>
  <c r="K21" i="357" s="1"/>
  <c r="L21" i="357" s="1" a="1"/>
  <c r="L21" i="357" s="1"/>
  <c r="Y13" i="357" a="1"/>
  <c r="Y13" i="357" s="1"/>
  <c r="W13" i="357" a="1"/>
  <c r="W13" i="357" s="1"/>
  <c r="X13" i="357" a="1"/>
  <c r="X13" i="357" s="1"/>
  <c r="K13" i="357" a="1"/>
  <c r="K13" i="357" s="1"/>
  <c r="L13" i="357" s="1" a="1"/>
  <c r="L13" i="357" s="1"/>
  <c r="Y17" i="357" a="1"/>
  <c r="Y17" i="357" s="1"/>
  <c r="W17" i="357" a="1"/>
  <c r="W17" i="357" s="1"/>
  <c r="X17" i="357" a="1"/>
  <c r="X17" i="357" s="1"/>
  <c r="K17" i="357" a="1"/>
  <c r="K17" i="357" s="1"/>
  <c r="L17" i="357" s="1" a="1"/>
  <c r="L17" i="357" s="1"/>
  <c r="X26" i="357" a="1"/>
  <c r="X26" i="357" s="1"/>
  <c r="Y26" i="357" a="1"/>
  <c r="Y26" i="357" s="1"/>
  <c r="W26" i="357" a="1"/>
  <c r="W26" i="357" s="1"/>
  <c r="K26" i="357" a="1"/>
  <c r="K26" i="357" s="1"/>
  <c r="L26" i="357" s="1" a="1"/>
  <c r="L26" i="357" s="1"/>
  <c r="X22" i="357" a="1"/>
  <c r="X22" i="357" s="1"/>
  <c r="W22" i="357" a="1"/>
  <c r="W22" i="357" s="1"/>
  <c r="Y22" i="357" a="1"/>
  <c r="Y22" i="357" s="1"/>
  <c r="K22" i="357" a="1"/>
  <c r="K22" i="357" s="1"/>
  <c r="L22" i="357" s="1" a="1"/>
  <c r="L22" i="357" s="1"/>
  <c r="K28" i="357" a="1"/>
  <c r="K28" i="357" s="1"/>
  <c r="L28" i="357" s="1" a="1"/>
  <c r="L28" i="357" s="1"/>
  <c r="R31" i="357"/>
  <c r="R27" i="356"/>
  <c r="R34" i="356"/>
  <c r="R25" i="356"/>
  <c r="R30" i="356"/>
  <c r="R35" i="356"/>
  <c r="W28" i="356" a="1"/>
  <c r="W28" i="356" s="1"/>
  <c r="X28" i="356" a="1"/>
  <c r="X28" i="356" s="1"/>
  <c r="Y28" i="356" a="1"/>
  <c r="Y28" i="356" s="1"/>
  <c r="K28" i="356" a="1"/>
  <c r="K28" i="356" s="1"/>
  <c r="L28" i="356" s="1" a="1"/>
  <c r="L28" i="356" s="1"/>
  <c r="Y34" i="356" a="1"/>
  <c r="Y34" i="356" s="1"/>
  <c r="X34" i="356" a="1"/>
  <c r="X34" i="356" s="1"/>
  <c r="K34" i="356" a="1"/>
  <c r="K34" i="356" s="1"/>
  <c r="L34" i="356" s="1" a="1"/>
  <c r="L34" i="356" s="1"/>
  <c r="W34" i="356" a="1"/>
  <c r="W34" i="356" s="1"/>
  <c r="W35" i="356" a="1"/>
  <c r="W35" i="356" s="1"/>
  <c r="Y35" i="356" a="1"/>
  <c r="Y35" i="356" s="1"/>
  <c r="X35" i="356" a="1"/>
  <c r="X35" i="356" s="1"/>
  <c r="K33" i="356" a="1"/>
  <c r="K33" i="356" s="1"/>
  <c r="L33" i="356" s="1" a="1"/>
  <c r="L33" i="356" s="1"/>
  <c r="W33" i="356" a="1"/>
  <c r="W33" i="356" s="1"/>
  <c r="X33" i="356" a="1"/>
  <c r="X33" i="356" s="1"/>
  <c r="Y33" i="356" a="1"/>
  <c r="Y33" i="356" s="1"/>
  <c r="R18" i="356"/>
  <c r="R9" i="356"/>
  <c r="R19" i="356"/>
  <c r="R29" i="356"/>
  <c r="R33" i="356"/>
  <c r="R36" i="356"/>
  <c r="R8" i="356"/>
  <c r="R11" i="356"/>
  <c r="R14" i="356"/>
  <c r="R16" i="356"/>
  <c r="R20" i="356"/>
  <c r="R24" i="356"/>
  <c r="R17" i="356"/>
  <c r="R7" i="356"/>
  <c r="R10" i="356"/>
  <c r="R13" i="356"/>
  <c r="R15" i="356"/>
  <c r="R21" i="356"/>
  <c r="R22" i="356"/>
  <c r="R12" i="356"/>
  <c r="R23" i="356"/>
  <c r="R28" i="356"/>
  <c r="R32" i="356"/>
  <c r="W31" i="356" a="1"/>
  <c r="W31" i="356" s="1"/>
  <c r="X31" i="356" a="1"/>
  <c r="X31" i="356" s="1"/>
  <c r="Y31" i="356" a="1"/>
  <c r="Y31" i="356" s="1"/>
  <c r="K31" i="356" a="1"/>
  <c r="K31" i="356" s="1"/>
  <c r="L31" i="356" s="1" a="1"/>
  <c r="L31" i="356" s="1"/>
  <c r="W32" i="356" a="1"/>
  <c r="W32" i="356" s="1"/>
  <c r="K32" i="356" a="1"/>
  <c r="K32" i="356" s="1"/>
  <c r="L32" i="356" s="1" a="1"/>
  <c r="L32" i="356" s="1"/>
  <c r="X32" i="356" a="1"/>
  <c r="X32" i="356" s="1"/>
  <c r="Y32" i="356" a="1"/>
  <c r="Y32" i="356" s="1"/>
  <c r="K35" i="356" a="1"/>
  <c r="K35" i="356" s="1"/>
  <c r="L35" i="356" s="1" a="1"/>
  <c r="L35" i="356" s="1"/>
  <c r="X24" i="356" a="1"/>
  <c r="X24" i="356" s="1"/>
  <c r="W24" i="356" a="1"/>
  <c r="W24" i="356" s="1"/>
  <c r="K24" i="356" a="1"/>
  <c r="K24" i="356" s="1"/>
  <c r="L24" i="356" s="1" a="1"/>
  <c r="L24" i="356" s="1"/>
  <c r="Y24" i="356" a="1"/>
  <c r="Y24" i="356" s="1"/>
  <c r="K29" i="356" a="1"/>
  <c r="K29" i="356" s="1"/>
  <c r="L29" i="356" s="1" a="1"/>
  <c r="L29" i="356" s="1"/>
  <c r="W29" i="356" a="1"/>
  <c r="W29" i="356" s="1"/>
  <c r="X29" i="356" a="1"/>
  <c r="X29" i="356" s="1"/>
  <c r="Y29" i="356" a="1"/>
  <c r="Y29" i="356" s="1"/>
  <c r="X30" i="356" a="1"/>
  <c r="X30" i="356" s="1"/>
  <c r="Y30" i="356" a="1"/>
  <c r="Y30" i="356" s="1"/>
  <c r="K30" i="356" a="1"/>
  <c r="K30" i="356" s="1"/>
  <c r="L30" i="356" s="1" a="1"/>
  <c r="L30" i="356" s="1"/>
  <c r="W30" i="356" a="1"/>
  <c r="W30" i="356" s="1"/>
  <c r="J3" i="356" a="1"/>
  <c r="J3" i="356" s="1"/>
  <c r="B34" i="347" s="1"/>
  <c r="K3" i="356" a="1"/>
  <c r="K3" i="356" s="1"/>
  <c r="C34" i="347" s="1"/>
  <c r="R26" i="356"/>
  <c r="W25" i="356" a="1"/>
  <c r="W25" i="356" s="1"/>
  <c r="X25" i="356" a="1"/>
  <c r="X25" i="356" s="1"/>
  <c r="Y25" i="356" a="1"/>
  <c r="Y25" i="356" s="1"/>
  <c r="Y36" i="356" a="1"/>
  <c r="Y36" i="356" s="1"/>
  <c r="W36" i="356" a="1"/>
  <c r="W36" i="356" s="1"/>
  <c r="X36" i="356" a="1"/>
  <c r="X36" i="356" s="1"/>
  <c r="K36" i="356" a="1"/>
  <c r="K36" i="356" s="1"/>
  <c r="L36" i="356" s="1" a="1"/>
  <c r="L36" i="356" s="1"/>
  <c r="R20" i="355"/>
  <c r="R10" i="355"/>
  <c r="R16" i="355"/>
  <c r="R26" i="355"/>
  <c r="R13" i="355"/>
  <c r="R21" i="355"/>
  <c r="R33" i="355"/>
  <c r="R12" i="355"/>
  <c r="R36" i="355"/>
  <c r="R8" i="355"/>
  <c r="R9" i="355"/>
  <c r="R28" i="355"/>
  <c r="W24" i="355" a="1"/>
  <c r="W24" i="355" s="1"/>
  <c r="K24" i="355" a="1"/>
  <c r="K24" i="355" s="1"/>
  <c r="L24" i="355" s="1" a="1"/>
  <c r="L24" i="355" s="1"/>
  <c r="X24" i="355" a="1"/>
  <c r="X24" i="355" s="1"/>
  <c r="Y24" i="355" a="1"/>
  <c r="Y24" i="355" s="1"/>
  <c r="W18" i="355" a="1"/>
  <c r="W18" i="355" s="1"/>
  <c r="K18" i="355" a="1"/>
  <c r="K18" i="355" s="1"/>
  <c r="L18" i="355" s="1" a="1"/>
  <c r="L18" i="355" s="1"/>
  <c r="X18" i="355" a="1"/>
  <c r="X18" i="355" s="1"/>
  <c r="Y18" i="355" a="1"/>
  <c r="Y18" i="355" s="1"/>
  <c r="X15" i="355" a="1"/>
  <c r="X15" i="355" s="1"/>
  <c r="Y15" i="355" a="1"/>
  <c r="Y15" i="355" s="1"/>
  <c r="W15" i="355" a="1"/>
  <c r="W15" i="355" s="1"/>
  <c r="K15" i="355" a="1"/>
  <c r="K15" i="355" s="1"/>
  <c r="L15" i="355" s="1" a="1"/>
  <c r="L15" i="355" s="1"/>
  <c r="X34" i="355" a="1"/>
  <c r="X34" i="355" s="1"/>
  <c r="Y34" i="355" a="1"/>
  <c r="Y34" i="355" s="1"/>
  <c r="W34" i="355" a="1"/>
  <c r="W34" i="355" s="1"/>
  <c r="Y26" i="355" a="1"/>
  <c r="Y26" i="355" s="1"/>
  <c r="K26" i="355" a="1"/>
  <c r="K26" i="355" s="1"/>
  <c r="L26" i="355" s="1" a="1"/>
  <c r="L26" i="355" s="1"/>
  <c r="W26" i="355" a="1"/>
  <c r="W26" i="355" s="1"/>
  <c r="X26" i="355" a="1"/>
  <c r="X26" i="355" s="1"/>
  <c r="Y9" i="349" a="1"/>
  <c r="Y9" i="349" s="1"/>
  <c r="Y8" i="355" a="1"/>
  <c r="Y8" i="355" s="1"/>
  <c r="W8" i="355" a="1"/>
  <c r="W8" i="355" s="1"/>
  <c r="X8" i="355" a="1"/>
  <c r="X8" i="355" s="1"/>
  <c r="K8" i="355" a="1"/>
  <c r="K8" i="355" s="1"/>
  <c r="Y9" i="355" a="1"/>
  <c r="Y9" i="355" s="1"/>
  <c r="W9" i="355" a="1"/>
  <c r="W9" i="355" s="1"/>
  <c r="X9" i="355" a="1"/>
  <c r="X9" i="355" s="1"/>
  <c r="K19" i="355" a="1"/>
  <c r="K19" i="355" s="1"/>
  <c r="L19" i="355" s="1" a="1"/>
  <c r="L19" i="355" s="1"/>
  <c r="W19" i="355" a="1"/>
  <c r="W19" i="355" s="1"/>
  <c r="X19" i="355" a="1"/>
  <c r="X19" i="355" s="1"/>
  <c r="Y19" i="355" a="1"/>
  <c r="Y19" i="355" s="1"/>
  <c r="R19" i="355"/>
  <c r="R18" i="355"/>
  <c r="R22" i="355"/>
  <c r="R25" i="355"/>
  <c r="R31" i="355"/>
  <c r="R23" i="355"/>
  <c r="R15" i="355"/>
  <c r="R24" i="355"/>
  <c r="R11" i="355"/>
  <c r="R14" i="355"/>
  <c r="R35" i="355"/>
  <c r="R30" i="355"/>
  <c r="R27" i="355"/>
  <c r="R29" i="355"/>
  <c r="K10" i="355" a="1"/>
  <c r="K10" i="355" s="1"/>
  <c r="X10" i="355" a="1"/>
  <c r="X10" i="355" s="1"/>
  <c r="Y10" i="355" a="1"/>
  <c r="Y10" i="355" s="1"/>
  <c r="W10" i="355" a="1"/>
  <c r="W10" i="355" s="1"/>
  <c r="W28" i="355" a="1"/>
  <c r="W28" i="355" s="1"/>
  <c r="X28" i="355" a="1"/>
  <c r="X28" i="355" s="1"/>
  <c r="Y28" i="355" a="1"/>
  <c r="Y28" i="355" s="1"/>
  <c r="K28" i="355" a="1"/>
  <c r="K28" i="355" s="1"/>
  <c r="L28" i="355" s="1" a="1"/>
  <c r="L28" i="355" s="1"/>
  <c r="Y33" i="355" a="1"/>
  <c r="Y33" i="355" s="1"/>
  <c r="W33" i="355" a="1"/>
  <c r="W33" i="355" s="1"/>
  <c r="X33" i="355" a="1"/>
  <c r="X33" i="355" s="1"/>
  <c r="K33" i="355" a="1"/>
  <c r="K33" i="355" s="1"/>
  <c r="L33" i="355" s="1" a="1"/>
  <c r="L33" i="355" s="1"/>
  <c r="X9" i="349" a="1"/>
  <c r="X9" i="349" s="1"/>
  <c r="K9" i="355" a="1"/>
  <c r="K9" i="355" s="1"/>
  <c r="W22" i="355" a="1"/>
  <c r="W22" i="355" s="1"/>
  <c r="X22" i="355" a="1"/>
  <c r="X22" i="355" s="1"/>
  <c r="Y22" i="355" a="1"/>
  <c r="Y22" i="355" s="1"/>
  <c r="K22" i="355" a="1"/>
  <c r="K22" i="355" s="1"/>
  <c r="L22" i="355" s="1" a="1"/>
  <c r="L22" i="355" s="1"/>
  <c r="W21" i="355" a="1"/>
  <c r="W21" i="355" s="1"/>
  <c r="Y21" i="355" a="1"/>
  <c r="Y21" i="355" s="1"/>
  <c r="X21" i="355" a="1"/>
  <c r="X21" i="355" s="1"/>
  <c r="R17" i="355"/>
  <c r="R34" i="355"/>
  <c r="W30" i="355" a="1"/>
  <c r="W30" i="355" s="1"/>
  <c r="K30" i="355" a="1"/>
  <c r="K30" i="355" s="1"/>
  <c r="L30" i="355" s="1" a="1"/>
  <c r="L30" i="355" s="1"/>
  <c r="X30" i="355" a="1"/>
  <c r="X30" i="355" s="1"/>
  <c r="Y30" i="355" a="1"/>
  <c r="Y30" i="355" s="1"/>
  <c r="R32" i="355"/>
  <c r="W14" i="355" a="1"/>
  <c r="W14" i="355" s="1"/>
  <c r="K14" i="355" a="1"/>
  <c r="K14" i="355" s="1"/>
  <c r="L14" i="355" s="1" a="1"/>
  <c r="L14" i="355" s="1"/>
  <c r="X14" i="355" a="1"/>
  <c r="X14" i="355" s="1"/>
  <c r="Y14" i="355" a="1"/>
  <c r="Y14" i="355" s="1"/>
  <c r="Y25" i="355" a="1"/>
  <c r="Y25" i="355" s="1"/>
  <c r="K25" i="355" a="1"/>
  <c r="K25" i="355" s="1"/>
  <c r="L25" i="355" s="1" a="1"/>
  <c r="L25" i="355" s="1"/>
  <c r="X25" i="355" a="1"/>
  <c r="X25" i="355" s="1"/>
  <c r="W25" i="355" a="1"/>
  <c r="W25" i="355" s="1"/>
  <c r="H9" i="355" a="1"/>
  <c r="H9" i="355" s="1"/>
  <c r="Y27" i="355" a="1"/>
  <c r="Y27" i="355" s="1"/>
  <c r="W27" i="355" a="1"/>
  <c r="W27" i="355" s="1"/>
  <c r="X27" i="355" a="1"/>
  <c r="X27" i="355" s="1"/>
  <c r="K27" i="355" a="1"/>
  <c r="K27" i="355" s="1"/>
  <c r="L27" i="355" s="1" a="1"/>
  <c r="L27" i="355" s="1"/>
  <c r="X12" i="355" a="1"/>
  <c r="X12" i="355" s="1"/>
  <c r="Y12" i="355" a="1"/>
  <c r="Y12" i="355" s="1"/>
  <c r="K12" i="355" a="1"/>
  <c r="K12" i="355" s="1"/>
  <c r="L12" i="355" s="1" a="1"/>
  <c r="L12" i="355" s="1"/>
  <c r="W12" i="355" a="1"/>
  <c r="W12" i="355" s="1"/>
  <c r="Y32" i="355" a="1"/>
  <c r="Y32" i="355" s="1"/>
  <c r="X32" i="355" a="1"/>
  <c r="X32" i="355" s="1"/>
  <c r="K32" i="355" a="1"/>
  <c r="K32" i="355" s="1"/>
  <c r="L32" i="355" s="1" a="1"/>
  <c r="L32" i="355" s="1"/>
  <c r="W32" i="355" a="1"/>
  <c r="W32" i="355" s="1"/>
  <c r="X16" i="355" a="1"/>
  <c r="X16" i="355" s="1"/>
  <c r="Y16" i="355" a="1"/>
  <c r="Y16" i="355" s="1"/>
  <c r="W16" i="355" a="1"/>
  <c r="W16" i="355" s="1"/>
  <c r="Y35" i="355" a="1"/>
  <c r="Y35" i="355" s="1"/>
  <c r="K35" i="355" a="1"/>
  <c r="K35" i="355" s="1"/>
  <c r="L35" i="355" s="1" a="1"/>
  <c r="L35" i="355" s="1"/>
  <c r="X35" i="355" a="1"/>
  <c r="X35" i="355" s="1"/>
  <c r="W35" i="355" a="1"/>
  <c r="W35" i="355" s="1"/>
  <c r="W31" i="355" a="1"/>
  <c r="W31" i="355" s="1"/>
  <c r="X31" i="355" a="1"/>
  <c r="X31" i="355" s="1"/>
  <c r="Y31" i="355" a="1"/>
  <c r="Y31" i="355" s="1"/>
  <c r="K31" i="355" a="1"/>
  <c r="K31" i="355" s="1"/>
  <c r="L31" i="355" s="1" a="1"/>
  <c r="L31" i="355" s="1"/>
  <c r="K11" i="355" a="1"/>
  <c r="K11" i="355" s="1"/>
  <c r="L11" i="355" s="1" a="1"/>
  <c r="L11" i="355" s="1"/>
  <c r="W11" i="355" a="1"/>
  <c r="W11" i="355" s="1"/>
  <c r="X11" i="355" a="1"/>
  <c r="X11" i="355" s="1"/>
  <c r="Y11" i="355" a="1"/>
  <c r="Y11" i="355" s="1"/>
  <c r="Y36" i="355" a="1"/>
  <c r="Y36" i="355" s="1"/>
  <c r="K36" i="355" a="1"/>
  <c r="K36" i="355" s="1"/>
  <c r="L36" i="355" s="1" a="1"/>
  <c r="L36" i="355" s="1"/>
  <c r="X36" i="355" a="1"/>
  <c r="X36" i="355" s="1"/>
  <c r="W36" i="355" a="1"/>
  <c r="W36" i="355" s="1"/>
  <c r="Y23" i="355" a="1"/>
  <c r="Y23" i="355" s="1"/>
  <c r="K23" i="355" a="1"/>
  <c r="K23" i="355" s="1"/>
  <c r="L23" i="355" s="1" a="1"/>
  <c r="L23" i="355" s="1"/>
  <c r="X23" i="355" a="1"/>
  <c r="X23" i="355" s="1"/>
  <c r="W23" i="355" a="1"/>
  <c r="W23" i="355" s="1"/>
  <c r="W20" i="355" a="1"/>
  <c r="W20" i="355" s="1"/>
  <c r="X20" i="355" a="1"/>
  <c r="X20" i="355" s="1"/>
  <c r="Y20" i="355" a="1"/>
  <c r="Y20" i="355" s="1"/>
  <c r="W29" i="355" a="1"/>
  <c r="W29" i="355" s="1"/>
  <c r="Y29" i="355" a="1"/>
  <c r="Y29" i="355" s="1"/>
  <c r="K29" i="355" a="1"/>
  <c r="K29" i="355" s="1"/>
  <c r="L29" i="355" s="1" a="1"/>
  <c r="L29" i="355" s="1"/>
  <c r="X29" i="355" a="1"/>
  <c r="X29" i="355" s="1"/>
  <c r="R12" i="354"/>
  <c r="R13" i="354"/>
  <c r="Y32" i="354" a="1"/>
  <c r="Y32" i="354" s="1"/>
  <c r="X32" i="354" a="1"/>
  <c r="X32" i="354" s="1"/>
  <c r="W32" i="354" a="1"/>
  <c r="W32" i="354" s="1"/>
  <c r="K32" i="354" a="1"/>
  <c r="K32" i="354" s="1"/>
  <c r="L32" i="354" s="1" a="1"/>
  <c r="L32" i="354" s="1"/>
  <c r="X22" i="354" a="1"/>
  <c r="X22" i="354" s="1"/>
  <c r="W22" i="354" a="1"/>
  <c r="W22" i="354" s="1"/>
  <c r="Y22" i="354" a="1"/>
  <c r="Y22" i="354" s="1"/>
  <c r="K22" i="354" a="1"/>
  <c r="K22" i="354" s="1"/>
  <c r="L22" i="354" s="1" a="1"/>
  <c r="L22" i="354" s="1"/>
  <c r="W35" i="354" a="1"/>
  <c r="W35" i="354" s="1"/>
  <c r="K35" i="354" a="1"/>
  <c r="K35" i="354" s="1"/>
  <c r="L35" i="354" s="1" a="1"/>
  <c r="L35" i="354" s="1"/>
  <c r="Y35" i="354" a="1"/>
  <c r="Y35" i="354" s="1"/>
  <c r="X35" i="354" a="1"/>
  <c r="X35" i="354" s="1"/>
  <c r="Y19" i="354" a="1"/>
  <c r="Y19" i="354" s="1"/>
  <c r="W19" i="354" a="1"/>
  <c r="W19" i="354" s="1"/>
  <c r="X19" i="354" a="1"/>
  <c r="X19" i="354" s="1"/>
  <c r="K19" i="354" a="1"/>
  <c r="K19" i="354" s="1"/>
  <c r="L19" i="354" s="1" a="1"/>
  <c r="L19" i="354" s="1"/>
  <c r="W11" i="354" a="1"/>
  <c r="W11" i="354" s="1"/>
  <c r="K11" i="354" a="1"/>
  <c r="K11" i="354" s="1"/>
  <c r="L11" i="354" s="1" a="1"/>
  <c r="L11" i="354" s="1"/>
  <c r="X11" i="354" a="1"/>
  <c r="X11" i="354" s="1"/>
  <c r="Y11" i="354" a="1"/>
  <c r="Y11" i="354" s="1"/>
  <c r="X30" i="354" a="1"/>
  <c r="X30" i="354" s="1"/>
  <c r="W30" i="354" a="1"/>
  <c r="W30" i="354" s="1"/>
  <c r="Y30" i="354" a="1"/>
  <c r="Y30" i="354" s="1"/>
  <c r="K30" i="354" a="1"/>
  <c r="K30" i="354" s="1"/>
  <c r="L30" i="354" s="1" a="1"/>
  <c r="L30" i="354" s="1"/>
  <c r="X12" i="354" a="1"/>
  <c r="X12" i="354" s="1"/>
  <c r="W12" i="354" a="1"/>
  <c r="W12" i="354" s="1"/>
  <c r="Y12" i="354" a="1"/>
  <c r="Y12" i="354" s="1"/>
  <c r="W23" i="354" a="1"/>
  <c r="W23" i="354" s="1"/>
  <c r="X23" i="354" a="1"/>
  <c r="X23" i="354" s="1"/>
  <c r="Y23" i="354" a="1"/>
  <c r="Y23" i="354" s="1"/>
  <c r="K23" i="354" a="1"/>
  <c r="K23" i="354" s="1"/>
  <c r="L23" i="354" s="1" a="1"/>
  <c r="L23" i="354" s="1"/>
  <c r="X26" i="354" a="1"/>
  <c r="X26" i="354" s="1"/>
  <c r="W26" i="354" a="1"/>
  <c r="W26" i="354" s="1"/>
  <c r="Y26" i="354" a="1"/>
  <c r="Y26" i="354" s="1"/>
  <c r="K26" i="354" a="1"/>
  <c r="K26" i="354" s="1"/>
  <c r="L26" i="354" s="1" a="1"/>
  <c r="L26" i="354" s="1"/>
  <c r="R34" i="354"/>
  <c r="R30" i="354"/>
  <c r="R28" i="354"/>
  <c r="R35" i="354"/>
  <c r="R31" i="354"/>
  <c r="R24" i="354"/>
  <c r="R11" i="354"/>
  <c r="R14" i="354"/>
  <c r="R25" i="354"/>
  <c r="R36" i="354"/>
  <c r="R32" i="354"/>
  <c r="R22" i="354"/>
  <c r="R23" i="354"/>
  <c r="R33" i="354"/>
  <c r="R20" i="354"/>
  <c r="R15" i="354"/>
  <c r="R21" i="354"/>
  <c r="R27" i="354"/>
  <c r="R29" i="354"/>
  <c r="R26" i="354"/>
  <c r="R19" i="354"/>
  <c r="Y29" i="354" a="1"/>
  <c r="Y29" i="354" s="1"/>
  <c r="X29" i="354" a="1"/>
  <c r="X29" i="354" s="1"/>
  <c r="K29" i="354" a="1"/>
  <c r="K29" i="354" s="1"/>
  <c r="L29" i="354" s="1" a="1"/>
  <c r="L29" i="354" s="1"/>
  <c r="W29" i="354" a="1"/>
  <c r="W29" i="354" s="1"/>
  <c r="R16" i="354"/>
  <c r="X17" i="354" a="1"/>
  <c r="X17" i="354" s="1"/>
  <c r="W17" i="354" a="1"/>
  <c r="W17" i="354" s="1"/>
  <c r="Y17" i="354" a="1"/>
  <c r="Y17" i="354" s="1"/>
  <c r="Y36" i="354" a="1"/>
  <c r="Y36" i="354" s="1"/>
  <c r="X36" i="354" a="1"/>
  <c r="X36" i="354" s="1"/>
  <c r="W36" i="354" a="1"/>
  <c r="W36" i="354" s="1"/>
  <c r="K36" i="354" a="1"/>
  <c r="K36" i="354" s="1"/>
  <c r="L36" i="354" s="1" a="1"/>
  <c r="L36" i="354" s="1"/>
  <c r="X28" i="354" a="1"/>
  <c r="X28" i="354" s="1"/>
  <c r="W28" i="354" a="1"/>
  <c r="W28" i="354" s="1"/>
  <c r="Y28" i="354" a="1"/>
  <c r="Y28" i="354" s="1"/>
  <c r="K28" i="354" a="1"/>
  <c r="K28" i="354" s="1"/>
  <c r="L28" i="354" s="1" a="1"/>
  <c r="L28" i="354" s="1"/>
  <c r="X15" i="354" a="1"/>
  <c r="X15" i="354" s="1"/>
  <c r="Y15" i="354" a="1"/>
  <c r="Y15" i="354" s="1"/>
  <c r="K15" i="354" a="1"/>
  <c r="K15" i="354" s="1"/>
  <c r="L15" i="354" s="1" a="1"/>
  <c r="L15" i="354" s="1"/>
  <c r="W15" i="354" a="1"/>
  <c r="W15" i="354" s="1"/>
  <c r="W31" i="354" a="1"/>
  <c r="W31" i="354" s="1"/>
  <c r="K31" i="354" a="1"/>
  <c r="K31" i="354" s="1"/>
  <c r="L31" i="354" s="1" a="1"/>
  <c r="L31" i="354" s="1"/>
  <c r="Y31" i="354" a="1"/>
  <c r="Y31" i="354" s="1"/>
  <c r="X31" i="354" a="1"/>
  <c r="X31" i="354" s="1"/>
  <c r="X20" i="354" a="1"/>
  <c r="X20" i="354" s="1"/>
  <c r="W20" i="354" a="1"/>
  <c r="W20" i="354" s="1"/>
  <c r="Y20" i="354" a="1"/>
  <c r="Y20" i="354" s="1"/>
  <c r="K20" i="354" a="1"/>
  <c r="K20" i="354" s="1"/>
  <c r="L20" i="354" s="1" a="1"/>
  <c r="L20" i="354" s="1"/>
  <c r="AA8" i="354" a="1"/>
  <c r="AA8" i="354" s="1"/>
  <c r="H9" i="354" a="1"/>
  <c r="H9" i="354" s="1"/>
  <c r="X34" i="354" a="1"/>
  <c r="X34" i="354" s="1"/>
  <c r="W34" i="354" a="1"/>
  <c r="W34" i="354" s="1"/>
  <c r="K34" i="354" a="1"/>
  <c r="K34" i="354" s="1"/>
  <c r="L34" i="354" s="1" a="1"/>
  <c r="L34" i="354" s="1"/>
  <c r="Y34" i="354" a="1"/>
  <c r="Y34" i="354" s="1"/>
  <c r="W24" i="354" a="1"/>
  <c r="W24" i="354" s="1"/>
  <c r="Y24" i="354" a="1"/>
  <c r="Y24" i="354" s="1"/>
  <c r="X24" i="354" a="1"/>
  <c r="X24" i="354" s="1"/>
  <c r="K24" i="354" a="1"/>
  <c r="K24" i="354" s="1"/>
  <c r="L24" i="354" s="1" a="1"/>
  <c r="L24" i="354" s="1"/>
  <c r="R17" i="354"/>
  <c r="Y33" i="354" a="1"/>
  <c r="Y33" i="354" s="1"/>
  <c r="X33" i="354" a="1"/>
  <c r="X33" i="354" s="1"/>
  <c r="W33" i="354" a="1"/>
  <c r="W33" i="354" s="1"/>
  <c r="K33" i="354" a="1"/>
  <c r="K33" i="354" s="1"/>
  <c r="L33" i="354" s="1" a="1"/>
  <c r="L33" i="354" s="1"/>
  <c r="R7" i="354"/>
  <c r="Y27" i="354" a="1"/>
  <c r="Y27" i="354" s="1"/>
  <c r="X27" i="354" a="1"/>
  <c r="X27" i="354" s="1"/>
  <c r="K27" i="354" a="1"/>
  <c r="K27" i="354" s="1"/>
  <c r="L27" i="354" s="1" a="1"/>
  <c r="L27" i="354" s="1"/>
  <c r="W27" i="354" a="1"/>
  <c r="W27" i="354" s="1"/>
  <c r="Y25" i="354" a="1"/>
  <c r="Y25" i="354" s="1"/>
  <c r="X25" i="354" a="1"/>
  <c r="X25" i="354" s="1"/>
  <c r="K25" i="354" a="1"/>
  <c r="K25" i="354" s="1"/>
  <c r="L25" i="354" s="1" a="1"/>
  <c r="L25" i="354" s="1"/>
  <c r="W25" i="354" a="1"/>
  <c r="W25" i="354" s="1"/>
  <c r="R10" i="354"/>
  <c r="W14" i="354" a="1"/>
  <c r="W14" i="354" s="1"/>
  <c r="Y14" i="354" a="1"/>
  <c r="Y14" i="354" s="1"/>
  <c r="X14" i="354" a="1"/>
  <c r="X14" i="354" s="1"/>
  <c r="K14" i="354" a="1"/>
  <c r="K14" i="354" s="1"/>
  <c r="L14" i="354" s="1" a="1"/>
  <c r="L14" i="354" s="1"/>
  <c r="Y21" i="354" a="1"/>
  <c r="Y21" i="354" s="1"/>
  <c r="W21" i="354" a="1"/>
  <c r="W21" i="354" s="1"/>
  <c r="X21" i="354" a="1"/>
  <c r="X21" i="354" s="1"/>
  <c r="K21" i="354" a="1"/>
  <c r="K21" i="354" s="1"/>
  <c r="L21" i="354" s="1" a="1"/>
  <c r="L21" i="354" s="1"/>
  <c r="R12" i="353"/>
  <c r="X29" i="353" a="1"/>
  <c r="X29" i="353" s="1"/>
  <c r="W29" i="353" a="1"/>
  <c r="W29" i="353" s="1"/>
  <c r="Y29" i="353" a="1"/>
  <c r="Y29" i="353" s="1"/>
  <c r="K29" i="353" a="1"/>
  <c r="K29" i="353" s="1"/>
  <c r="L29" i="353" s="1" a="1"/>
  <c r="L29" i="353" s="1"/>
  <c r="Y12" i="353" a="1"/>
  <c r="Y12" i="353" s="1"/>
  <c r="X12" i="353" a="1"/>
  <c r="X12" i="353" s="1"/>
  <c r="W12" i="353" a="1"/>
  <c r="W12" i="353" s="1"/>
  <c r="H9" i="341" a="1"/>
  <c r="H9" i="341" s="1"/>
  <c r="AA9" i="341" s="1" a="1"/>
  <c r="AA9" i="341" s="1"/>
  <c r="K8" i="349" a="1"/>
  <c r="K8" i="349" s="1"/>
  <c r="R22" i="353"/>
  <c r="R17" i="353"/>
  <c r="R23" i="353"/>
  <c r="R18" i="353"/>
  <c r="R26" i="353"/>
  <c r="R30" i="353"/>
  <c r="R14" i="353"/>
  <c r="R21" i="353"/>
  <c r="R15" i="353"/>
  <c r="R32" i="353"/>
  <c r="R11" i="353"/>
  <c r="R19" i="353"/>
  <c r="R24" i="353"/>
  <c r="R28" i="353"/>
  <c r="R33" i="353"/>
  <c r="R35" i="353"/>
  <c r="R25" i="353"/>
  <c r="R20" i="353"/>
  <c r="R27" i="353"/>
  <c r="R29" i="353"/>
  <c r="R31" i="353"/>
  <c r="R34" i="353"/>
  <c r="R36" i="353"/>
  <c r="R10" i="353"/>
  <c r="W23" i="353" a="1"/>
  <c r="W23" i="353" s="1"/>
  <c r="Y23" i="353" a="1"/>
  <c r="Y23" i="353" s="1"/>
  <c r="X23" i="353" a="1"/>
  <c r="X23" i="353" s="1"/>
  <c r="K23" i="353" a="1"/>
  <c r="K23" i="353" s="1"/>
  <c r="L23" i="353" s="1" a="1"/>
  <c r="L23" i="353" s="1"/>
  <c r="R8" i="353"/>
  <c r="W28" i="353" a="1"/>
  <c r="W28" i="353" s="1"/>
  <c r="Y28" i="353" a="1"/>
  <c r="Y28" i="353" s="1"/>
  <c r="X28" i="353" a="1"/>
  <c r="X28" i="353" s="1"/>
  <c r="K28" i="353" a="1"/>
  <c r="K28" i="353" s="1"/>
  <c r="L28" i="353" s="1" a="1"/>
  <c r="L28" i="353" s="1"/>
  <c r="Y36" i="353" a="1"/>
  <c r="Y36" i="353" s="1"/>
  <c r="W36" i="353" a="1"/>
  <c r="W36" i="353" s="1"/>
  <c r="K36" i="353" a="1"/>
  <c r="K36" i="353" s="1"/>
  <c r="L36" i="353" s="1" a="1"/>
  <c r="L36" i="353" s="1"/>
  <c r="X36" i="353" a="1"/>
  <c r="X36" i="353" s="1"/>
  <c r="X18" i="353" a="1"/>
  <c r="X18" i="353" s="1"/>
  <c r="W18" i="353" a="1"/>
  <c r="W18" i="353" s="1"/>
  <c r="Y18" i="353" a="1"/>
  <c r="Y18" i="353" s="1"/>
  <c r="K18" i="353" a="1"/>
  <c r="K18" i="353" s="1"/>
  <c r="L18" i="353" s="1" a="1"/>
  <c r="L18" i="353" s="1"/>
  <c r="R13" i="353"/>
  <c r="X34" i="353" a="1"/>
  <c r="X34" i="353" s="1"/>
  <c r="Y34" i="353" a="1"/>
  <c r="Y34" i="353" s="1"/>
  <c r="W34" i="353" a="1"/>
  <c r="W34" i="353" s="1"/>
  <c r="K34" i="353" a="1"/>
  <c r="K34" i="353" s="1"/>
  <c r="L34" i="353" s="1" a="1"/>
  <c r="L34" i="353" s="1"/>
  <c r="W14" i="353" a="1"/>
  <c r="W14" i="353" s="1"/>
  <c r="K14" i="353" a="1"/>
  <c r="K14" i="353" s="1"/>
  <c r="L14" i="353" s="1" a="1"/>
  <c r="L14" i="353" s="1"/>
  <c r="X14" i="353" a="1"/>
  <c r="X14" i="353" s="1"/>
  <c r="Y14" i="353" a="1"/>
  <c r="Y14" i="353" s="1"/>
  <c r="X20" i="353" a="1"/>
  <c r="X20" i="353" s="1"/>
  <c r="W20" i="353" a="1"/>
  <c r="W20" i="353" s="1"/>
  <c r="Y20" i="353" a="1"/>
  <c r="Y20" i="353" s="1"/>
  <c r="K20" i="353" a="1"/>
  <c r="K20" i="353" s="1"/>
  <c r="L20" i="353" s="1" a="1"/>
  <c r="L20" i="353" s="1"/>
  <c r="X10" i="353" a="1"/>
  <c r="X10" i="353" s="1"/>
  <c r="Y10" i="353" a="1"/>
  <c r="Y10" i="353" s="1"/>
  <c r="W10" i="353" a="1"/>
  <c r="W10" i="353" s="1"/>
  <c r="W25" i="353" a="1"/>
  <c r="W25" i="353" s="1"/>
  <c r="Y25" i="353" a="1"/>
  <c r="Y25" i="353" s="1"/>
  <c r="X25" i="353" a="1"/>
  <c r="X25" i="353" s="1"/>
  <c r="K25" i="353" a="1"/>
  <c r="K25" i="353" s="1"/>
  <c r="L25" i="353" s="1" a="1"/>
  <c r="L25" i="353" s="1"/>
  <c r="X35" i="353" a="1"/>
  <c r="X35" i="353" s="1"/>
  <c r="Y35" i="353" a="1"/>
  <c r="Y35" i="353" s="1"/>
  <c r="W35" i="353" a="1"/>
  <c r="W35" i="353" s="1"/>
  <c r="K35" i="353" a="1"/>
  <c r="K35" i="353" s="1"/>
  <c r="L35" i="353" s="1" a="1"/>
  <c r="L35" i="353" s="1"/>
  <c r="X13" i="353" a="1"/>
  <c r="X13" i="353" s="1"/>
  <c r="W13" i="353" a="1"/>
  <c r="W13" i="353" s="1"/>
  <c r="Y13" i="353" a="1"/>
  <c r="Y13" i="353" s="1"/>
  <c r="AA8" i="353" a="1"/>
  <c r="AA8" i="353" s="1"/>
  <c r="H9" i="353" a="1"/>
  <c r="H9" i="353" s="1"/>
  <c r="X22" i="353" a="1"/>
  <c r="X22" i="353" s="1"/>
  <c r="W22" i="353" a="1"/>
  <c r="W22" i="353" s="1"/>
  <c r="Y22" i="353" a="1"/>
  <c r="Y22" i="353" s="1"/>
  <c r="K22" i="353" a="1"/>
  <c r="K22" i="353" s="1"/>
  <c r="L22" i="353" s="1" a="1"/>
  <c r="L22" i="353" s="1"/>
  <c r="X33" i="353" a="1"/>
  <c r="X33" i="353" s="1"/>
  <c r="Y33" i="353" a="1"/>
  <c r="Y33" i="353" s="1"/>
  <c r="W33" i="353" a="1"/>
  <c r="W33" i="353" s="1"/>
  <c r="K33" i="353" a="1"/>
  <c r="K33" i="353" s="1"/>
  <c r="L33" i="353" s="1" a="1"/>
  <c r="L33" i="353" s="1"/>
  <c r="X27" i="353" a="1"/>
  <c r="X27" i="353" s="1"/>
  <c r="W27" i="353" a="1"/>
  <c r="W27" i="353" s="1"/>
  <c r="Y27" i="353" a="1"/>
  <c r="Y27" i="353" s="1"/>
  <c r="K27" i="353" a="1"/>
  <c r="K27" i="353" s="1"/>
  <c r="L27" i="353" s="1" a="1"/>
  <c r="L27" i="353" s="1"/>
  <c r="W26" i="353" a="1"/>
  <c r="W26" i="353" s="1"/>
  <c r="Y26" i="353" a="1"/>
  <c r="Y26" i="353" s="1"/>
  <c r="K26" i="353" a="1"/>
  <c r="K26" i="353" s="1"/>
  <c r="L26" i="353" s="1" a="1"/>
  <c r="L26" i="353" s="1"/>
  <c r="X26" i="353" a="1"/>
  <c r="X26" i="353" s="1"/>
  <c r="W15" i="353" a="1"/>
  <c r="W15" i="353" s="1"/>
  <c r="Y15" i="353" a="1"/>
  <c r="Y15" i="353" s="1"/>
  <c r="X15" i="353" a="1"/>
  <c r="X15" i="353" s="1"/>
  <c r="K15" i="353" a="1"/>
  <c r="K15" i="353" s="1"/>
  <c r="L15" i="353" s="1" a="1"/>
  <c r="L15" i="353" s="1"/>
  <c r="Y16" i="353" a="1"/>
  <c r="Y16" i="353" s="1"/>
  <c r="X16" i="353" a="1"/>
  <c r="X16" i="353" s="1"/>
  <c r="W16" i="353" a="1"/>
  <c r="W16" i="353" s="1"/>
  <c r="K12" i="353" a="1"/>
  <c r="K12" i="353" s="1"/>
  <c r="L12" i="353" s="1" a="1"/>
  <c r="L12" i="353" s="1"/>
  <c r="Y8" i="349" a="1"/>
  <c r="Y8" i="349" s="1"/>
  <c r="K13" i="353" a="1"/>
  <c r="K13" i="353" s="1"/>
  <c r="L13" i="353" s="1" a="1"/>
  <c r="L13" i="353" s="1"/>
  <c r="W30" i="353" a="1"/>
  <c r="W30" i="353" s="1"/>
  <c r="Y30" i="353" a="1"/>
  <c r="Y30" i="353" s="1"/>
  <c r="K30" i="353" a="1"/>
  <c r="K30" i="353" s="1"/>
  <c r="L30" i="353" s="1" a="1"/>
  <c r="L30" i="353" s="1"/>
  <c r="X30" i="353" a="1"/>
  <c r="X30" i="353" s="1"/>
  <c r="R7" i="353"/>
  <c r="Y31" i="353" a="1"/>
  <c r="Y31" i="353" s="1"/>
  <c r="X31" i="353" a="1"/>
  <c r="X31" i="353" s="1"/>
  <c r="W31" i="353" a="1"/>
  <c r="W31" i="353" s="1"/>
  <c r="K31" i="353" a="1"/>
  <c r="K31" i="353" s="1"/>
  <c r="L31" i="353" s="1" a="1"/>
  <c r="L31" i="353" s="1"/>
  <c r="Y17" i="353" a="1"/>
  <c r="Y17" i="353" s="1"/>
  <c r="X17" i="353" a="1"/>
  <c r="X17" i="353" s="1"/>
  <c r="K17" i="353" a="1"/>
  <c r="K17" i="353" s="1"/>
  <c r="L17" i="353" s="1" a="1"/>
  <c r="L17" i="353" s="1"/>
  <c r="W17" i="353" a="1"/>
  <c r="W17" i="353" s="1"/>
  <c r="R9" i="353"/>
  <c r="X32" i="353" a="1"/>
  <c r="X32" i="353" s="1"/>
  <c r="Y32" i="353" a="1"/>
  <c r="Y32" i="353" s="1"/>
  <c r="W32" i="353" a="1"/>
  <c r="W32" i="353" s="1"/>
  <c r="K32" i="353" a="1"/>
  <c r="K32" i="353" s="1"/>
  <c r="L32" i="353" s="1" a="1"/>
  <c r="L32" i="353" s="1"/>
  <c r="Y21" i="353" a="1"/>
  <c r="Y21" i="353" s="1"/>
  <c r="X21" i="353" a="1"/>
  <c r="X21" i="353" s="1"/>
  <c r="K21" i="353" a="1"/>
  <c r="K21" i="353" s="1"/>
  <c r="L21" i="353" s="1" a="1"/>
  <c r="L21" i="353" s="1"/>
  <c r="W21" i="353" a="1"/>
  <c r="W21" i="353" s="1"/>
  <c r="W24" i="353" a="1"/>
  <c r="W24" i="353" s="1"/>
  <c r="Y24" i="353" a="1"/>
  <c r="Y24" i="353" s="1"/>
  <c r="X24" i="353" a="1"/>
  <c r="X24" i="353" s="1"/>
  <c r="K24" i="353" a="1"/>
  <c r="K24" i="353" s="1"/>
  <c r="L24" i="353" s="1" a="1"/>
  <c r="L24" i="353" s="1"/>
  <c r="K16" i="353" a="1"/>
  <c r="K16" i="353" s="1"/>
  <c r="L16" i="353" s="1" a="1"/>
  <c r="L16" i="353" s="1"/>
  <c r="R17" i="352"/>
  <c r="R36" i="352"/>
  <c r="R24" i="352"/>
  <c r="R14" i="352"/>
  <c r="R22" i="352"/>
  <c r="R26" i="352"/>
  <c r="W15" i="352" a="1"/>
  <c r="W15" i="352" s="1"/>
  <c r="Y15" i="352" a="1"/>
  <c r="Y15" i="352" s="1"/>
  <c r="X15" i="352" a="1"/>
  <c r="X15" i="352" s="1"/>
  <c r="W8" i="352" a="1"/>
  <c r="W8" i="352" s="1"/>
  <c r="Y8" i="352" a="1"/>
  <c r="Y8" i="352" s="1"/>
  <c r="X8" i="352" a="1"/>
  <c r="X8" i="352" s="1"/>
  <c r="K8" i="352" a="1"/>
  <c r="K8" i="352" s="1"/>
  <c r="W12" i="352" a="1"/>
  <c r="W12" i="352" s="1"/>
  <c r="Y12" i="352" a="1"/>
  <c r="Y12" i="352" s="1"/>
  <c r="X12" i="352" a="1"/>
  <c r="X12" i="352" s="1"/>
  <c r="K12" i="352" a="1"/>
  <c r="K12" i="352" s="1"/>
  <c r="L12" i="352" s="1" a="1"/>
  <c r="L12" i="352" s="1"/>
  <c r="W32" i="352" a="1"/>
  <c r="W32" i="352" s="1"/>
  <c r="Y32" i="352" a="1"/>
  <c r="Y32" i="352" s="1"/>
  <c r="X32" i="352" a="1"/>
  <c r="X32" i="352" s="1"/>
  <c r="K32" i="352" a="1"/>
  <c r="K32" i="352" s="1"/>
  <c r="L32" i="352" s="1" a="1"/>
  <c r="L32" i="352" s="1"/>
  <c r="W11" i="352" a="1"/>
  <c r="W11" i="352" s="1"/>
  <c r="Y11" i="352" a="1"/>
  <c r="Y11" i="352" s="1"/>
  <c r="K11" i="352" a="1"/>
  <c r="K11" i="352" s="1"/>
  <c r="L11" i="352" s="1" a="1"/>
  <c r="L11" i="352" s="1"/>
  <c r="X11" i="352" a="1"/>
  <c r="X11" i="352" s="1"/>
  <c r="W29" i="352" a="1"/>
  <c r="W29" i="352" s="1"/>
  <c r="Y29" i="352" a="1"/>
  <c r="Y29" i="352" s="1"/>
  <c r="X29" i="352" a="1"/>
  <c r="X29" i="352" s="1"/>
  <c r="Y33" i="352" a="1"/>
  <c r="Y33" i="352" s="1"/>
  <c r="K33" i="352" a="1"/>
  <c r="K33" i="352" s="1"/>
  <c r="L33" i="352" s="1" a="1"/>
  <c r="L33" i="352" s="1"/>
  <c r="W33" i="352" a="1"/>
  <c r="W33" i="352" s="1"/>
  <c r="X33" i="352" a="1"/>
  <c r="X33" i="352" s="1"/>
  <c r="K15" i="352" a="1"/>
  <c r="K15" i="352" s="1"/>
  <c r="L15" i="352" s="1" a="1"/>
  <c r="L15" i="352" s="1"/>
  <c r="W20" i="352" a="1"/>
  <c r="W20" i="352" s="1"/>
  <c r="X20" i="352" a="1"/>
  <c r="X20" i="352" s="1"/>
  <c r="Y20" i="352" a="1"/>
  <c r="Y20" i="352" s="1"/>
  <c r="R25" i="352"/>
  <c r="R30" i="352"/>
  <c r="W31" i="352" a="1"/>
  <c r="W31" i="352" s="1"/>
  <c r="K31" i="352" a="1"/>
  <c r="K31" i="352" s="1"/>
  <c r="L31" i="352" s="1" a="1"/>
  <c r="L31" i="352" s="1"/>
  <c r="X31" i="352" a="1"/>
  <c r="X31" i="352" s="1"/>
  <c r="Y31" i="352" a="1"/>
  <c r="Y31" i="352" s="1"/>
  <c r="W34" i="352" a="1"/>
  <c r="W34" i="352" s="1"/>
  <c r="X34" i="352" a="1"/>
  <c r="X34" i="352" s="1"/>
  <c r="Y34" i="352" a="1"/>
  <c r="Y34" i="352" s="1"/>
  <c r="R29" i="352"/>
  <c r="K34" i="352" a="1"/>
  <c r="K34" i="352" s="1"/>
  <c r="L34" i="352" s="1" a="1"/>
  <c r="L34" i="352" s="1"/>
  <c r="Y17" i="352" a="1"/>
  <c r="Y17" i="352" s="1"/>
  <c r="K17" i="352" a="1"/>
  <c r="K17" i="352" s="1"/>
  <c r="L17" i="352" s="1" a="1"/>
  <c r="L17" i="352" s="1"/>
  <c r="W17" i="352" a="1"/>
  <c r="W17" i="352" s="1"/>
  <c r="X17" i="352" a="1"/>
  <c r="X17" i="352" s="1"/>
  <c r="W8" i="343" a="1"/>
  <c r="W8" i="343" s="1"/>
  <c r="R11" i="352"/>
  <c r="R28" i="352"/>
  <c r="R31" i="352"/>
  <c r="R7" i="352"/>
  <c r="R13" i="352"/>
  <c r="R32" i="352"/>
  <c r="R12" i="352"/>
  <c r="R8" i="352"/>
  <c r="R35" i="352"/>
  <c r="R9" i="352"/>
  <c r="R33" i="352"/>
  <c r="R10" i="352"/>
  <c r="W10" i="352" a="1"/>
  <c r="W10" i="352" s="1"/>
  <c r="Y10" i="352" a="1"/>
  <c r="Y10" i="352" s="1"/>
  <c r="X10" i="352" a="1"/>
  <c r="X10" i="352" s="1"/>
  <c r="K10" i="352" a="1"/>
  <c r="K10" i="352" s="1"/>
  <c r="X14" i="352" a="1"/>
  <c r="X14" i="352" s="1"/>
  <c r="W14" i="352" a="1"/>
  <c r="W14" i="352" s="1"/>
  <c r="Y14" i="352" a="1"/>
  <c r="Y14" i="352" s="1"/>
  <c r="R18" i="352"/>
  <c r="R34" i="352"/>
  <c r="K29" i="352" a="1"/>
  <c r="K29" i="352" s="1"/>
  <c r="L29" i="352" s="1" a="1"/>
  <c r="L29" i="352" s="1"/>
  <c r="W9" i="352" a="1"/>
  <c r="W9" i="352" s="1"/>
  <c r="Y9" i="352" a="1"/>
  <c r="Y9" i="352" s="1"/>
  <c r="K9" i="352" a="1"/>
  <c r="K9" i="352" s="1"/>
  <c r="X9" i="352" a="1"/>
  <c r="X9" i="352" s="1"/>
  <c r="W13" i="352" a="1"/>
  <c r="W13" i="352" s="1"/>
  <c r="Y13" i="352" a="1"/>
  <c r="Y13" i="352" s="1"/>
  <c r="K13" i="352" a="1"/>
  <c r="K13" i="352" s="1"/>
  <c r="L13" i="352" s="1" a="1"/>
  <c r="L13" i="352" s="1"/>
  <c r="X13" i="352" a="1"/>
  <c r="X13" i="352" s="1"/>
  <c r="R23" i="352"/>
  <c r="Y24" i="352" a="1"/>
  <c r="Y24" i="352" s="1"/>
  <c r="W24" i="352" a="1"/>
  <c r="W24" i="352" s="1"/>
  <c r="X24" i="352" a="1"/>
  <c r="X24" i="352" s="1"/>
  <c r="X16" i="352" a="1"/>
  <c r="X16" i="352" s="1"/>
  <c r="Y16" i="352" a="1"/>
  <c r="Y16" i="352" s="1"/>
  <c r="K16" i="352" a="1"/>
  <c r="K16" i="352" s="1"/>
  <c r="L16" i="352" s="1" a="1"/>
  <c r="L16" i="352" s="1"/>
  <c r="W16" i="352" a="1"/>
  <c r="W16" i="352" s="1"/>
  <c r="K20" i="352" a="1"/>
  <c r="K20" i="352" s="1"/>
  <c r="L20" i="352" s="1" a="1"/>
  <c r="L20" i="352" s="1"/>
  <c r="W21" i="352" a="1"/>
  <c r="W21" i="352" s="1"/>
  <c r="X21" i="352" a="1"/>
  <c r="X21" i="352" s="1"/>
  <c r="Y21" i="352" a="1"/>
  <c r="Y21" i="352" s="1"/>
  <c r="X26" i="352" a="1"/>
  <c r="X26" i="352" s="1"/>
  <c r="W26" i="352" a="1"/>
  <c r="W26" i="352" s="1"/>
  <c r="Y26" i="352" a="1"/>
  <c r="Y26" i="352" s="1"/>
  <c r="R16" i="352"/>
  <c r="R19" i="352"/>
  <c r="W28" i="352" a="1"/>
  <c r="W28" i="352" s="1"/>
  <c r="K28" i="352" a="1"/>
  <c r="K28" i="352" s="1"/>
  <c r="L28" i="352" s="1" a="1"/>
  <c r="L28" i="352" s="1"/>
  <c r="X28" i="352" a="1"/>
  <c r="X28" i="352" s="1"/>
  <c r="Y28" i="352" a="1"/>
  <c r="Y28" i="352" s="1"/>
  <c r="R15" i="352"/>
  <c r="R20" i="352"/>
  <c r="K14" i="352" a="1"/>
  <c r="K14" i="352" s="1"/>
  <c r="L14" i="352" s="1" a="1"/>
  <c r="L14" i="352" s="1"/>
  <c r="H9" i="352" a="1"/>
  <c r="H9" i="352" s="1"/>
  <c r="W36" i="352" a="1"/>
  <c r="W36" i="352" s="1"/>
  <c r="X36" i="352" a="1"/>
  <c r="X36" i="352" s="1"/>
  <c r="Y36" i="352" a="1"/>
  <c r="Y36" i="352" s="1"/>
  <c r="R27" i="352"/>
  <c r="Y35" i="352" a="1"/>
  <c r="Y35" i="352" s="1"/>
  <c r="W35" i="352" a="1"/>
  <c r="W35" i="352" s="1"/>
  <c r="K35" i="352" a="1"/>
  <c r="K35" i="352" s="1"/>
  <c r="L35" i="352" s="1" a="1"/>
  <c r="L35" i="352" s="1"/>
  <c r="X35" i="352" a="1"/>
  <c r="X35" i="352" s="1"/>
  <c r="R27" i="350"/>
  <c r="R10" i="350"/>
  <c r="R29" i="350"/>
  <c r="R34" i="350"/>
  <c r="H9" i="350" a="1"/>
  <c r="H9" i="350" s="1"/>
  <c r="AA9" i="350" s="1" a="1"/>
  <c r="AA9" i="350" s="1"/>
  <c r="R31" i="350"/>
  <c r="R28" i="350"/>
  <c r="R32" i="350"/>
  <c r="R33" i="350"/>
  <c r="R35" i="350"/>
  <c r="R19" i="350"/>
  <c r="R14" i="350"/>
  <c r="R36" i="350"/>
  <c r="W28" i="350" a="1"/>
  <c r="W28" i="350" s="1"/>
  <c r="Y28" i="350" a="1"/>
  <c r="Y28" i="350" s="1"/>
  <c r="K28" i="350" a="1"/>
  <c r="K28" i="350" s="1"/>
  <c r="L28" i="350" s="1" a="1"/>
  <c r="L28" i="350" s="1"/>
  <c r="X28" i="350" a="1"/>
  <c r="X28" i="350" s="1"/>
  <c r="K12" i="350" a="1"/>
  <c r="K12" i="350" s="1"/>
  <c r="L12" i="350" s="1" a="1"/>
  <c r="L12" i="350" s="1"/>
  <c r="Y12" i="350" a="1"/>
  <c r="Y12" i="350" s="1"/>
  <c r="X12" i="350" a="1"/>
  <c r="X12" i="350" s="1"/>
  <c r="W12" i="350" a="1"/>
  <c r="W12" i="350" s="1"/>
  <c r="W31" i="350" a="1"/>
  <c r="W31" i="350" s="1"/>
  <c r="K31" i="350" a="1"/>
  <c r="K31" i="350" s="1"/>
  <c r="L31" i="350" s="1" a="1"/>
  <c r="L31" i="350" s="1"/>
  <c r="X31" i="350" a="1"/>
  <c r="X31" i="350" s="1"/>
  <c r="Y31" i="350" a="1"/>
  <c r="Y31" i="350" s="1"/>
  <c r="X8" i="350" a="1"/>
  <c r="X8" i="350" s="1"/>
  <c r="K8" i="350" a="1"/>
  <c r="K8" i="350" s="1"/>
  <c r="Y8" i="350" a="1"/>
  <c r="Y8" i="350" s="1"/>
  <c r="W8" i="350" a="1"/>
  <c r="W8" i="350" s="1"/>
  <c r="Y33" i="350" a="1"/>
  <c r="Y33" i="350" s="1"/>
  <c r="K33" i="350" a="1"/>
  <c r="K33" i="350" s="1"/>
  <c r="L33" i="350" s="1" a="1"/>
  <c r="L33" i="350" s="1"/>
  <c r="X33" i="350" a="1"/>
  <c r="X33" i="350" s="1"/>
  <c r="W33" i="350" a="1"/>
  <c r="W33" i="350" s="1"/>
  <c r="K3" i="350" a="1"/>
  <c r="K3" i="350" s="1"/>
  <c r="C28" i="347" s="1"/>
  <c r="J3" i="350" a="1"/>
  <c r="J3" i="350" s="1"/>
  <c r="B28" i="347" s="1"/>
  <c r="X24" i="350" a="1"/>
  <c r="X24" i="350" s="1"/>
  <c r="W24" i="350" a="1"/>
  <c r="W24" i="350" s="1"/>
  <c r="Y24" i="350" a="1"/>
  <c r="Y24" i="350" s="1"/>
  <c r="R9" i="350"/>
  <c r="R12" i="350"/>
  <c r="Y18" i="350" a="1"/>
  <c r="Y18" i="350" s="1"/>
  <c r="W18" i="350" a="1"/>
  <c r="W18" i="350" s="1"/>
  <c r="X18" i="350" a="1"/>
  <c r="X18" i="350" s="1"/>
  <c r="R24" i="350"/>
  <c r="W32" i="350" a="1"/>
  <c r="W32" i="350" s="1"/>
  <c r="Y32" i="350" a="1"/>
  <c r="Y32" i="350" s="1"/>
  <c r="X32" i="350" a="1"/>
  <c r="X32" i="350" s="1"/>
  <c r="K32" i="350" a="1"/>
  <c r="K32" i="350" s="1"/>
  <c r="L32" i="350" s="1" a="1"/>
  <c r="L32" i="350" s="1"/>
  <c r="R17" i="350"/>
  <c r="W30" i="350" a="1"/>
  <c r="W30" i="350" s="1"/>
  <c r="X30" i="350" a="1"/>
  <c r="X30" i="350" s="1"/>
  <c r="Y30" i="350" a="1"/>
  <c r="Y30" i="350" s="1"/>
  <c r="K30" i="350" a="1"/>
  <c r="K30" i="350" s="1"/>
  <c r="L30" i="350" s="1" a="1"/>
  <c r="L30" i="350" s="1"/>
  <c r="Y10" i="350" a="1"/>
  <c r="Y10" i="350" s="1"/>
  <c r="X10" i="350" a="1"/>
  <c r="X10" i="350" s="1"/>
  <c r="W10" i="350" a="1"/>
  <c r="W10" i="350" s="1"/>
  <c r="X19" i="350" a="1"/>
  <c r="X19" i="350" s="1"/>
  <c r="W19" i="350" a="1"/>
  <c r="W19" i="350" s="1"/>
  <c r="Y19" i="350" a="1"/>
  <c r="Y19" i="350" s="1"/>
  <c r="R18" i="350"/>
  <c r="Y36" i="350" a="1"/>
  <c r="Y36" i="350" s="1"/>
  <c r="W36" i="350" a="1"/>
  <c r="W36" i="350" s="1"/>
  <c r="X36" i="350" a="1"/>
  <c r="X36" i="350" s="1"/>
  <c r="K24" i="350" a="1"/>
  <c r="K24" i="350" s="1"/>
  <c r="L24" i="350" s="1" a="1"/>
  <c r="L24" i="350" s="1"/>
  <c r="K36" i="350" a="1"/>
  <c r="K36" i="350" s="1"/>
  <c r="L36" i="350" s="1" a="1"/>
  <c r="L36" i="350" s="1"/>
  <c r="R25" i="350"/>
  <c r="R22" i="350"/>
  <c r="X16" i="350" a="1"/>
  <c r="X16" i="350" s="1"/>
  <c r="K16" i="350" a="1"/>
  <c r="K16" i="350" s="1"/>
  <c r="L16" i="350" s="1" a="1"/>
  <c r="L16" i="350" s="1"/>
  <c r="Y16" i="350" a="1"/>
  <c r="Y16" i="350" s="1"/>
  <c r="W16" i="350" a="1"/>
  <c r="W16" i="350" s="1"/>
  <c r="Y9" i="350" a="1"/>
  <c r="Y9" i="350" s="1"/>
  <c r="X9" i="350" a="1"/>
  <c r="X9" i="350" s="1"/>
  <c r="W9" i="350" a="1"/>
  <c r="W9" i="350" s="1"/>
  <c r="X34" i="350" a="1"/>
  <c r="X34" i="350" s="1"/>
  <c r="W34" i="350" a="1"/>
  <c r="W34" i="350" s="1"/>
  <c r="Y34" i="350" a="1"/>
  <c r="Y34" i="350" s="1"/>
  <c r="K34" i="350" a="1"/>
  <c r="K34" i="350" s="1"/>
  <c r="L34" i="350" s="1" a="1"/>
  <c r="L34" i="350" s="1"/>
  <c r="X20" i="350" a="1"/>
  <c r="X20" i="350" s="1"/>
  <c r="Y20" i="350" a="1"/>
  <c r="Y20" i="350" s="1"/>
  <c r="W20" i="350" a="1"/>
  <c r="W20" i="350" s="1"/>
  <c r="R15" i="350"/>
  <c r="R30" i="350"/>
  <c r="R8" i="350"/>
  <c r="R20" i="350"/>
  <c r="R7" i="350"/>
  <c r="K19" i="350" a="1"/>
  <c r="K19" i="350" s="1"/>
  <c r="L19" i="350" s="1" a="1"/>
  <c r="L19" i="350" s="1"/>
  <c r="R16" i="350"/>
  <c r="R11" i="350"/>
  <c r="R21" i="350"/>
  <c r="K13" i="350" a="1"/>
  <c r="K13" i="350" s="1"/>
  <c r="L13" i="350" s="1" a="1"/>
  <c r="L13" i="350" s="1"/>
  <c r="Y13" i="350" a="1"/>
  <c r="Y13" i="350" s="1"/>
  <c r="X13" i="350" a="1"/>
  <c r="X13" i="350" s="1"/>
  <c r="W13" i="350" a="1"/>
  <c r="W13" i="350" s="1"/>
  <c r="R15" i="349"/>
  <c r="R28" i="349"/>
  <c r="R27" i="349"/>
  <c r="R20" i="349"/>
  <c r="R25" i="349"/>
  <c r="R7" i="349"/>
  <c r="R35" i="349"/>
  <c r="R19" i="349"/>
  <c r="R8" i="349"/>
  <c r="R32" i="349"/>
  <c r="R11" i="349"/>
  <c r="R10" i="349"/>
  <c r="R30" i="349"/>
  <c r="R17" i="349"/>
  <c r="R29" i="349"/>
  <c r="R24" i="349"/>
  <c r="R12" i="349"/>
  <c r="R22" i="349"/>
  <c r="R18" i="349"/>
  <c r="R26" i="349"/>
  <c r="R33" i="349"/>
  <c r="R23" i="349"/>
  <c r="R31" i="349"/>
  <c r="R34" i="349"/>
  <c r="R36" i="349"/>
  <c r="R21" i="349"/>
  <c r="R13" i="349"/>
  <c r="H9" i="349" a="1"/>
  <c r="H9" i="349" s="1"/>
  <c r="Y36" i="349" a="1"/>
  <c r="Y36" i="349" s="1"/>
  <c r="W36" i="349" a="1"/>
  <c r="W36" i="349" s="1"/>
  <c r="X36" i="349" a="1"/>
  <c r="X36" i="349" s="1"/>
  <c r="K36" i="349" a="1"/>
  <c r="K36" i="349" s="1"/>
  <c r="L36" i="349" s="1" a="1"/>
  <c r="L36" i="349" s="1"/>
  <c r="Y31" i="349" a="1"/>
  <c r="Y31" i="349" s="1"/>
  <c r="X31" i="349" a="1"/>
  <c r="X31" i="349" s="1"/>
  <c r="W31" i="349" a="1"/>
  <c r="W31" i="349" s="1"/>
  <c r="K31" i="349" a="1"/>
  <c r="K31" i="349" s="1"/>
  <c r="L31" i="349" s="1" a="1"/>
  <c r="L31" i="349" s="1"/>
  <c r="X14" i="349" a="1"/>
  <c r="X14" i="349" s="1"/>
  <c r="W14" i="349" a="1"/>
  <c r="W14" i="349" s="1"/>
  <c r="Y14" i="349" a="1"/>
  <c r="Y14" i="349" s="1"/>
  <c r="K14" i="349" a="1"/>
  <c r="K14" i="349" s="1"/>
  <c r="X34" i="349" a="1"/>
  <c r="X34" i="349" s="1"/>
  <c r="Y34" i="349" a="1"/>
  <c r="Y34" i="349" s="1"/>
  <c r="W34" i="349" a="1"/>
  <c r="W34" i="349" s="1"/>
  <c r="K34" i="349" a="1"/>
  <c r="K34" i="349" s="1"/>
  <c r="L34" i="349" s="1" a="1"/>
  <c r="L34" i="349" s="1"/>
  <c r="X27" i="349" a="1"/>
  <c r="X27" i="349" s="1"/>
  <c r="Y27" i="349" a="1"/>
  <c r="Y27" i="349" s="1"/>
  <c r="W27" i="349" a="1"/>
  <c r="W27" i="349" s="1"/>
  <c r="K27" i="349" a="1"/>
  <c r="K27" i="349" s="1"/>
  <c r="L27" i="349" s="1" a="1"/>
  <c r="L27" i="349" s="1"/>
  <c r="X16" i="349" a="1"/>
  <c r="X16" i="349" s="1"/>
  <c r="W16" i="349" a="1"/>
  <c r="W16" i="349" s="1"/>
  <c r="Y16" i="349" a="1"/>
  <c r="Y16" i="349" s="1"/>
  <c r="K16" i="349" a="1"/>
  <c r="K16" i="349" s="1"/>
  <c r="L16" i="349" s="1" a="1"/>
  <c r="L16" i="349" s="1"/>
  <c r="W26" i="349" a="1"/>
  <c r="W26" i="349" s="1"/>
  <c r="Y26" i="349" a="1"/>
  <c r="Y26" i="349" s="1"/>
  <c r="K26" i="349" a="1"/>
  <c r="K26" i="349" s="1"/>
  <c r="L26" i="349" s="1" a="1"/>
  <c r="L26" i="349" s="1"/>
  <c r="X26" i="349" a="1"/>
  <c r="X26" i="349" s="1"/>
  <c r="W28" i="349" a="1"/>
  <c r="W28" i="349" s="1"/>
  <c r="Y28" i="349" a="1"/>
  <c r="Y28" i="349" s="1"/>
  <c r="X28" i="349" a="1"/>
  <c r="X28" i="349" s="1"/>
  <c r="K28" i="349" a="1"/>
  <c r="K28" i="349" s="1"/>
  <c r="L28" i="349" s="1" a="1"/>
  <c r="L28" i="349" s="1"/>
  <c r="X29" i="349" a="1"/>
  <c r="X29" i="349" s="1"/>
  <c r="W29" i="349" a="1"/>
  <c r="W29" i="349" s="1"/>
  <c r="Y29" i="349" a="1"/>
  <c r="Y29" i="349" s="1"/>
  <c r="K29" i="349" a="1"/>
  <c r="K29" i="349" s="1"/>
  <c r="L29" i="349" s="1" a="1"/>
  <c r="L29" i="349" s="1"/>
  <c r="X35" i="349" a="1"/>
  <c r="X35" i="349" s="1"/>
  <c r="Y35" i="349" a="1"/>
  <c r="Y35" i="349" s="1"/>
  <c r="W35" i="349" a="1"/>
  <c r="W35" i="349" s="1"/>
  <c r="K35" i="349" a="1"/>
  <c r="K35" i="349" s="1"/>
  <c r="L35" i="349" s="1" a="1"/>
  <c r="L35" i="349" s="1"/>
  <c r="X22" i="349" a="1"/>
  <c r="X22" i="349" s="1"/>
  <c r="W22" i="349" a="1"/>
  <c r="W22" i="349" s="1"/>
  <c r="Y22" i="349" a="1"/>
  <c r="Y22" i="349" s="1"/>
  <c r="K22" i="349" a="1"/>
  <c r="K22" i="349" s="1"/>
  <c r="L22" i="349" s="1" a="1"/>
  <c r="L22" i="349" s="1"/>
  <c r="W30" i="349" a="1"/>
  <c r="W30" i="349" s="1"/>
  <c r="X30" i="349" a="1"/>
  <c r="X30" i="349" s="1"/>
  <c r="K30" i="349" a="1"/>
  <c r="K30" i="349" s="1"/>
  <c r="L30" i="349" s="1" a="1"/>
  <c r="L30" i="349" s="1"/>
  <c r="Y30" i="349" a="1"/>
  <c r="Y30" i="349" s="1"/>
  <c r="X33" i="349" a="1"/>
  <c r="X33" i="349" s="1"/>
  <c r="Y33" i="349" a="1"/>
  <c r="Y33" i="349" s="1"/>
  <c r="W33" i="349" a="1"/>
  <c r="W33" i="349" s="1"/>
  <c r="K33" i="349" a="1"/>
  <c r="K33" i="349" s="1"/>
  <c r="X23" i="349" a="1"/>
  <c r="X23" i="349" s="1"/>
  <c r="W23" i="349" a="1"/>
  <c r="W23" i="349" s="1"/>
  <c r="K23" i="349" a="1"/>
  <c r="K23" i="349" s="1"/>
  <c r="L23" i="349" s="1" a="1"/>
  <c r="L23" i="349" s="1"/>
  <c r="Y23" i="349" a="1"/>
  <c r="Y23" i="349" s="1"/>
  <c r="Y21" i="349" a="1"/>
  <c r="Y21" i="349" s="1"/>
  <c r="K21" i="349" a="1"/>
  <c r="K21" i="349" s="1"/>
  <c r="L21" i="349" s="1" a="1"/>
  <c r="L21" i="349" s="1"/>
  <c r="W21" i="349" a="1"/>
  <c r="W21" i="349" s="1"/>
  <c r="X21" i="349" a="1"/>
  <c r="X21" i="349" s="1"/>
  <c r="X32" i="349" a="1"/>
  <c r="X32" i="349" s="1"/>
  <c r="W32" i="349" a="1"/>
  <c r="W32" i="349" s="1"/>
  <c r="Y32" i="349" a="1"/>
  <c r="Y32" i="349" s="1"/>
  <c r="K32" i="349" a="1"/>
  <c r="K32" i="349" s="1"/>
  <c r="L32" i="349" s="1" a="1"/>
  <c r="L32" i="349" s="1"/>
  <c r="W24" i="349" a="1"/>
  <c r="W24" i="349" s="1"/>
  <c r="X24" i="349" a="1"/>
  <c r="X24" i="349" s="1"/>
  <c r="Y24" i="349" a="1"/>
  <c r="Y24" i="349" s="1"/>
  <c r="K24" i="349" a="1"/>
  <c r="K24" i="349" s="1"/>
  <c r="K3" i="348" a="1"/>
  <c r="K3" i="348" s="1"/>
  <c r="C26" i="347" s="1"/>
  <c r="R34" i="348"/>
  <c r="R30" i="348"/>
  <c r="R8" i="348"/>
  <c r="R13" i="348"/>
  <c r="R22" i="348"/>
  <c r="R19" i="348"/>
  <c r="R23" i="348"/>
  <c r="R31" i="348"/>
  <c r="R24" i="348"/>
  <c r="R16" i="348"/>
  <c r="R25" i="348"/>
  <c r="R15" i="348"/>
  <c r="R9" i="348"/>
  <c r="R11" i="348"/>
  <c r="R7" i="348"/>
  <c r="R26" i="348"/>
  <c r="R35" i="348"/>
  <c r="R10" i="348"/>
  <c r="R12" i="348"/>
  <c r="R14" i="348"/>
  <c r="R17" i="348"/>
  <c r="R27" i="348"/>
  <c r="R18" i="348"/>
  <c r="Y33" i="348" a="1"/>
  <c r="Y33" i="348" s="1"/>
  <c r="X33" i="348" a="1"/>
  <c r="X33" i="348" s="1"/>
  <c r="W33" i="348" a="1"/>
  <c r="W33" i="348" s="1"/>
  <c r="X27" i="348" a="1"/>
  <c r="X27" i="348" s="1"/>
  <c r="Y27" i="348" a="1"/>
  <c r="Y27" i="348" s="1"/>
  <c r="W27" i="348" a="1"/>
  <c r="W27" i="348" s="1"/>
  <c r="K27" i="348" a="1"/>
  <c r="K27" i="348" s="1"/>
  <c r="L27" i="348" s="1" a="1"/>
  <c r="L27" i="348" s="1"/>
  <c r="Y22" i="348" a="1"/>
  <c r="Y22" i="348" s="1"/>
  <c r="W22" i="348" a="1"/>
  <c r="W22" i="348" s="1"/>
  <c r="K22" i="348" a="1"/>
  <c r="K22" i="348" s="1"/>
  <c r="L22" i="348" s="1" a="1"/>
  <c r="L22" i="348" s="1"/>
  <c r="X22" i="348" a="1"/>
  <c r="X22" i="348" s="1"/>
  <c r="R20" i="348"/>
  <c r="W24" i="348" a="1"/>
  <c r="W24" i="348" s="1"/>
  <c r="Y24" i="348" a="1"/>
  <c r="Y24" i="348" s="1"/>
  <c r="X24" i="348" a="1"/>
  <c r="X24" i="348" s="1"/>
  <c r="K24" i="348" a="1"/>
  <c r="K24" i="348" s="1"/>
  <c r="L24" i="348" s="1" a="1"/>
  <c r="L24" i="348" s="1"/>
  <c r="W17" i="348" a="1"/>
  <c r="W17" i="348" s="1"/>
  <c r="Y17" i="348" a="1"/>
  <c r="Y17" i="348" s="1"/>
  <c r="X17" i="348" a="1"/>
  <c r="X17" i="348" s="1"/>
  <c r="K17" i="348" a="1"/>
  <c r="K17" i="348" s="1"/>
  <c r="L17" i="348" s="1" a="1"/>
  <c r="L17" i="348" s="1"/>
  <c r="Y29" i="348" a="1"/>
  <c r="Y29" i="348" s="1"/>
  <c r="X29" i="348" a="1"/>
  <c r="X29" i="348" s="1"/>
  <c r="W29" i="348" a="1"/>
  <c r="W29" i="348" s="1"/>
  <c r="X30" i="348" a="1"/>
  <c r="X30" i="348" s="1"/>
  <c r="W30" i="348" a="1"/>
  <c r="W30" i="348" s="1"/>
  <c r="Y30" i="348" a="1"/>
  <c r="Y30" i="348" s="1"/>
  <c r="K30" i="348" a="1"/>
  <c r="K30" i="348" s="1"/>
  <c r="L30" i="348" s="1" a="1"/>
  <c r="L30" i="348" s="1"/>
  <c r="X34" i="348" a="1"/>
  <c r="X34" i="348" s="1"/>
  <c r="W34" i="348" a="1"/>
  <c r="W34" i="348" s="1"/>
  <c r="K34" i="348" a="1"/>
  <c r="K34" i="348" s="1"/>
  <c r="L34" i="348" s="1" a="1"/>
  <c r="L34" i="348" s="1"/>
  <c r="Y34" i="348" a="1"/>
  <c r="Y34" i="348" s="1"/>
  <c r="Y13" i="348" a="1"/>
  <c r="Y13" i="348" s="1"/>
  <c r="W13" i="348" a="1"/>
  <c r="W13" i="348" s="1"/>
  <c r="X13" i="348" a="1"/>
  <c r="X13" i="348" s="1"/>
  <c r="K13" i="348" a="1"/>
  <c r="K13" i="348" s="1"/>
  <c r="L13" i="348" s="1" a="1"/>
  <c r="L13" i="348" s="1"/>
  <c r="K33" i="348" a="1"/>
  <c r="K33" i="348" s="1"/>
  <c r="L33" i="348" s="1" a="1"/>
  <c r="L33" i="348" s="1"/>
  <c r="K29" i="348" a="1"/>
  <c r="K29" i="348" s="1"/>
  <c r="L29" i="348" s="1" a="1"/>
  <c r="L29" i="348" s="1"/>
  <c r="R32" i="348"/>
  <c r="X15" i="348" a="1"/>
  <c r="X15" i="348" s="1"/>
  <c r="K15" i="348" a="1"/>
  <c r="K15" i="348" s="1"/>
  <c r="L15" i="348" s="1" a="1"/>
  <c r="L15" i="348" s="1"/>
  <c r="W15" i="348" a="1"/>
  <c r="W15" i="348" s="1"/>
  <c r="Y15" i="348" a="1"/>
  <c r="Y15" i="348" s="1"/>
  <c r="X19" i="348" a="1"/>
  <c r="X19" i="348" s="1"/>
  <c r="W19" i="348" a="1"/>
  <c r="W19" i="348" s="1"/>
  <c r="Y19" i="348" a="1"/>
  <c r="Y19" i="348" s="1"/>
  <c r="K19" i="348" a="1"/>
  <c r="K19" i="348" s="1"/>
  <c r="L19" i="348" s="1" a="1"/>
  <c r="L19" i="348" s="1"/>
  <c r="Y25" i="348" a="1"/>
  <c r="Y25" i="348" s="1"/>
  <c r="W25" i="348" a="1"/>
  <c r="W25" i="348" s="1"/>
  <c r="X25" i="348" a="1"/>
  <c r="X25" i="348" s="1"/>
  <c r="K25" i="348" a="1"/>
  <c r="K25" i="348" s="1"/>
  <c r="L25" i="348" s="1" a="1"/>
  <c r="L25" i="348" s="1"/>
  <c r="X35" i="348" a="1"/>
  <c r="X35" i="348" s="1"/>
  <c r="K35" i="348" a="1"/>
  <c r="K35" i="348" s="1"/>
  <c r="L35" i="348" s="1" a="1"/>
  <c r="L35" i="348" s="1"/>
  <c r="Y35" i="348" a="1"/>
  <c r="Y35" i="348" s="1"/>
  <c r="W35" i="348" a="1"/>
  <c r="W35" i="348" s="1"/>
  <c r="R21" i="348"/>
  <c r="W23" i="348" a="1"/>
  <c r="W23" i="348" s="1"/>
  <c r="Y23" i="348" a="1"/>
  <c r="Y23" i="348" s="1"/>
  <c r="X23" i="348" a="1"/>
  <c r="X23" i="348" s="1"/>
  <c r="K23" i="348" a="1"/>
  <c r="K23" i="348" s="1"/>
  <c r="L23" i="348" s="1" a="1"/>
  <c r="L23" i="348" s="1"/>
  <c r="X28" i="348" a="1"/>
  <c r="X28" i="348" s="1"/>
  <c r="Y28" i="348" a="1"/>
  <c r="Y28" i="348" s="1"/>
  <c r="W28" i="348" a="1"/>
  <c r="W28" i="348" s="1"/>
  <c r="X32" i="348" a="1"/>
  <c r="X32" i="348" s="1"/>
  <c r="Y32" i="348" a="1"/>
  <c r="Y32" i="348" s="1"/>
  <c r="W32" i="348" a="1"/>
  <c r="W32" i="348" s="1"/>
  <c r="X36" i="348" a="1"/>
  <c r="X36" i="348" s="1"/>
  <c r="W36" i="348" a="1"/>
  <c r="W36" i="348" s="1"/>
  <c r="Y36" i="348" a="1"/>
  <c r="Y36" i="348" s="1"/>
  <c r="W18" i="348" a="1"/>
  <c r="W18" i="348" s="1"/>
  <c r="Y18" i="348" a="1"/>
  <c r="Y18" i="348" s="1"/>
  <c r="X18" i="348" a="1"/>
  <c r="X18" i="348" s="1"/>
  <c r="K18" i="348" a="1"/>
  <c r="K18" i="348" s="1"/>
  <c r="L18" i="348" s="1" a="1"/>
  <c r="L18" i="348" s="1"/>
  <c r="R33" i="348"/>
  <c r="R29" i="348"/>
  <c r="K28" i="348" a="1"/>
  <c r="K28" i="348" s="1"/>
  <c r="L28" i="348" s="1" a="1"/>
  <c r="L28" i="348" s="1"/>
  <c r="K36" i="348" a="1"/>
  <c r="K36" i="348" s="1"/>
  <c r="L36" i="348" s="1" a="1"/>
  <c r="L36" i="348" s="1"/>
  <c r="X31" i="348" a="1"/>
  <c r="X31" i="348" s="1"/>
  <c r="Y31" i="348" a="1"/>
  <c r="Y31" i="348" s="1"/>
  <c r="K31" i="348" a="1"/>
  <c r="K31" i="348" s="1"/>
  <c r="L31" i="348" s="1" a="1"/>
  <c r="L31" i="348" s="1"/>
  <c r="W31" i="348" a="1"/>
  <c r="W31" i="348" s="1"/>
  <c r="Y26" i="348" a="1"/>
  <c r="Y26" i="348" s="1"/>
  <c r="W26" i="348" a="1"/>
  <c r="W26" i="348" s="1"/>
  <c r="K26" i="348" a="1"/>
  <c r="K26" i="348" s="1"/>
  <c r="L26" i="348" s="1" a="1"/>
  <c r="L26" i="348" s="1"/>
  <c r="X26" i="348" a="1"/>
  <c r="X26" i="348" s="1"/>
  <c r="Y20" i="348" a="1"/>
  <c r="Y20" i="348" s="1"/>
  <c r="X20" i="348" a="1"/>
  <c r="X20" i="348" s="1"/>
  <c r="W20" i="348" a="1"/>
  <c r="W20" i="348" s="1"/>
  <c r="R26" i="346"/>
  <c r="R7" i="346"/>
  <c r="R24" i="346"/>
  <c r="X30" i="346" a="1"/>
  <c r="X30" i="346" s="1"/>
  <c r="Y30" i="346" a="1"/>
  <c r="Y30" i="346" s="1"/>
  <c r="W30" i="346" a="1"/>
  <c r="W30" i="346" s="1"/>
  <c r="R27" i="346"/>
  <c r="K3" i="346" a="1"/>
  <c r="K3" i="346" s="1"/>
  <c r="C25" i="347" s="1"/>
  <c r="J3" i="346" a="1"/>
  <c r="J3" i="346" s="1"/>
  <c r="B25" i="347" s="1"/>
  <c r="R35" i="346"/>
  <c r="R11" i="346"/>
  <c r="Y17" i="346" a="1"/>
  <c r="Y17" i="346" s="1"/>
  <c r="W17" i="346" a="1"/>
  <c r="W17" i="346" s="1"/>
  <c r="K17" i="346" a="1"/>
  <c r="K17" i="346" s="1"/>
  <c r="L17" i="346" s="1" a="1"/>
  <c r="L17" i="346" s="1"/>
  <c r="X17" i="346" a="1"/>
  <c r="X17" i="346" s="1"/>
  <c r="R32" i="346"/>
  <c r="Y18" i="346" a="1"/>
  <c r="Y18" i="346" s="1"/>
  <c r="W18" i="346" a="1"/>
  <c r="W18" i="346" s="1"/>
  <c r="X18" i="346" a="1"/>
  <c r="X18" i="346" s="1"/>
  <c r="K18" i="346" a="1"/>
  <c r="K18" i="346" s="1"/>
  <c r="L18" i="346" s="1" a="1"/>
  <c r="L18" i="346" s="1"/>
  <c r="R29" i="346"/>
  <c r="R28" i="346"/>
  <c r="R33" i="346"/>
  <c r="AA8" i="346" a="1"/>
  <c r="AA8" i="346" s="1"/>
  <c r="H9" i="346" a="1"/>
  <c r="H9" i="346" s="1"/>
  <c r="R25" i="346"/>
  <c r="W15" i="346" a="1"/>
  <c r="W15" i="346" s="1"/>
  <c r="Y15" i="346" a="1"/>
  <c r="Y15" i="346" s="1"/>
  <c r="X15" i="346" a="1"/>
  <c r="X15" i="346" s="1"/>
  <c r="K15" i="346" a="1"/>
  <c r="K15" i="346" s="1"/>
  <c r="L15" i="346" s="1" a="1"/>
  <c r="L15" i="346" s="1"/>
  <c r="R34" i="346"/>
  <c r="R8" i="346"/>
  <c r="Y11" i="346" a="1"/>
  <c r="Y11" i="346" s="1"/>
  <c r="W11" i="346" a="1"/>
  <c r="W11" i="346" s="1"/>
  <c r="X11" i="346" a="1"/>
  <c r="X11" i="346" s="1"/>
  <c r="W16" i="346" a="1"/>
  <c r="W16" i="346" s="1"/>
  <c r="Y16" i="346" a="1"/>
  <c r="Y16" i="346" s="1"/>
  <c r="X16" i="346" a="1"/>
  <c r="X16" i="346" s="1"/>
  <c r="K16" i="346" a="1"/>
  <c r="K16" i="346" s="1"/>
  <c r="L16" i="346" s="1" a="1"/>
  <c r="L16" i="346" s="1"/>
  <c r="Y13" i="346" a="1"/>
  <c r="Y13" i="346" s="1"/>
  <c r="W13" i="346" a="1"/>
  <c r="W13" i="346" s="1"/>
  <c r="K13" i="346" a="1"/>
  <c r="K13" i="346" s="1"/>
  <c r="L13" i="346" s="1" a="1"/>
  <c r="L13" i="346" s="1"/>
  <c r="X13" i="346" a="1"/>
  <c r="X13" i="346" s="1"/>
  <c r="Y21" i="346" a="1"/>
  <c r="Y21" i="346" s="1"/>
  <c r="W21" i="346" a="1"/>
  <c r="W21" i="346" s="1"/>
  <c r="K21" i="346" a="1"/>
  <c r="K21" i="346" s="1"/>
  <c r="L21" i="346" s="1" a="1"/>
  <c r="L21" i="346" s="1"/>
  <c r="X21" i="346" a="1"/>
  <c r="X21" i="346" s="1"/>
  <c r="R13" i="346"/>
  <c r="R20" i="346"/>
  <c r="R17" i="346"/>
  <c r="R21" i="346"/>
  <c r="R18" i="346"/>
  <c r="R22" i="346"/>
  <c r="R14" i="346"/>
  <c r="R15" i="346"/>
  <c r="R19" i="346"/>
  <c r="R16" i="346"/>
  <c r="R9" i="346"/>
  <c r="X12" i="346" a="1"/>
  <c r="X12" i="346" s="1"/>
  <c r="Y12" i="346" a="1"/>
  <c r="Y12" i="346" s="1"/>
  <c r="K12" i="346" a="1"/>
  <c r="K12" i="346" s="1"/>
  <c r="L12" i="346" s="1" a="1"/>
  <c r="L12" i="346" s="1"/>
  <c r="W12" i="346" a="1"/>
  <c r="W12" i="346" s="1"/>
  <c r="Y14" i="346" a="1"/>
  <c r="Y14" i="346" s="1"/>
  <c r="W14" i="346" a="1"/>
  <c r="W14" i="346" s="1"/>
  <c r="X14" i="346" a="1"/>
  <c r="X14" i="346" s="1"/>
  <c r="K14" i="346" a="1"/>
  <c r="K14" i="346" s="1"/>
  <c r="L14" i="346" s="1" a="1"/>
  <c r="L14" i="346" s="1"/>
  <c r="W22" i="346" a="1"/>
  <c r="W22" i="346" s="1"/>
  <c r="X22" i="346" a="1"/>
  <c r="X22" i="346" s="1"/>
  <c r="K22" i="346" a="1"/>
  <c r="K22" i="346" s="1"/>
  <c r="L22" i="346" s="1" a="1"/>
  <c r="L22" i="346" s="1"/>
  <c r="Y22" i="346" a="1"/>
  <c r="Y22" i="346" s="1"/>
  <c r="R30" i="346"/>
  <c r="Y19" i="346" a="1"/>
  <c r="Y19" i="346" s="1"/>
  <c r="W19" i="346" a="1"/>
  <c r="W19" i="346" s="1"/>
  <c r="X19" i="346" a="1"/>
  <c r="X19" i="346" s="1"/>
  <c r="K19" i="346" a="1"/>
  <c r="K19" i="346" s="1"/>
  <c r="L19" i="346" s="1" a="1"/>
  <c r="L19" i="346" s="1"/>
  <c r="R23" i="346"/>
  <c r="R10" i="346"/>
  <c r="X25" i="346" a="1"/>
  <c r="X25" i="346" s="1"/>
  <c r="Y25" i="346" a="1"/>
  <c r="Y25" i="346" s="1"/>
  <c r="W25" i="346" a="1"/>
  <c r="W25" i="346" s="1"/>
  <c r="Y20" i="346" a="1"/>
  <c r="Y20" i="346" s="1"/>
  <c r="W20" i="346" a="1"/>
  <c r="W20" i="346" s="1"/>
  <c r="X20" i="346" a="1"/>
  <c r="X20" i="346" s="1"/>
  <c r="K20" i="346" a="1"/>
  <c r="K20" i="346" s="1"/>
  <c r="L20" i="346" s="1" a="1"/>
  <c r="L20" i="346" s="1"/>
  <c r="R31" i="346"/>
  <c r="K11" i="346" a="1"/>
  <c r="K11" i="346" s="1"/>
  <c r="L11" i="346" s="1" a="1"/>
  <c r="L11" i="346" s="1"/>
  <c r="R36" i="346"/>
  <c r="R36" i="344"/>
  <c r="R13" i="344"/>
  <c r="R7" i="344"/>
  <c r="W31" i="344" a="1"/>
  <c r="W31" i="344" s="1"/>
  <c r="K31" i="344" a="1"/>
  <c r="K31" i="344" s="1"/>
  <c r="L31" i="344" s="1" a="1"/>
  <c r="L31" i="344" s="1"/>
  <c r="X31" i="344" a="1"/>
  <c r="X31" i="344" s="1"/>
  <c r="Y31" i="344" a="1"/>
  <c r="Y31" i="344" s="1"/>
  <c r="W36" i="344" a="1"/>
  <c r="W36" i="344" s="1"/>
  <c r="Y36" i="344" a="1"/>
  <c r="Y36" i="344" s="1"/>
  <c r="X36" i="344" a="1"/>
  <c r="X36" i="344" s="1"/>
  <c r="R28" i="344"/>
  <c r="R35" i="344"/>
  <c r="X29" i="344" a="1"/>
  <c r="X29" i="344" s="1"/>
  <c r="W29" i="344" a="1"/>
  <c r="W29" i="344" s="1"/>
  <c r="Y29" i="344" a="1"/>
  <c r="Y29" i="344" s="1"/>
  <c r="Y25" i="344" a="1"/>
  <c r="Y25" i="344" s="1"/>
  <c r="W25" i="344" a="1"/>
  <c r="W25" i="344" s="1"/>
  <c r="X25" i="344" a="1"/>
  <c r="X25" i="344" s="1"/>
  <c r="W33" i="344" a="1"/>
  <c r="W33" i="344" s="1"/>
  <c r="X33" i="344" a="1"/>
  <c r="X33" i="344" s="1"/>
  <c r="Y33" i="344" a="1"/>
  <c r="Y33" i="344" s="1"/>
  <c r="K33" i="344" a="1"/>
  <c r="K33" i="344" s="1"/>
  <c r="L33" i="344" s="1" a="1"/>
  <c r="L33" i="344" s="1"/>
  <c r="K3" i="344" a="1"/>
  <c r="K3" i="344" s="1"/>
  <c r="C23" i="347" s="1"/>
  <c r="J3" i="344" a="1"/>
  <c r="J3" i="344" s="1"/>
  <c r="B23" i="347" s="1"/>
  <c r="R10" i="344"/>
  <c r="R14" i="344"/>
  <c r="R27" i="344"/>
  <c r="K36" i="344" a="1"/>
  <c r="K36" i="344" s="1"/>
  <c r="L36" i="344" s="1" a="1"/>
  <c r="L36" i="344" s="1"/>
  <c r="X8" i="344" a="1"/>
  <c r="X8" i="344" s="1"/>
  <c r="Y8" i="344" a="1"/>
  <c r="Y8" i="344" s="1"/>
  <c r="W8" i="344" a="1"/>
  <c r="W8" i="344" s="1"/>
  <c r="R18" i="344"/>
  <c r="K29" i="344" a="1"/>
  <c r="K29" i="344" s="1"/>
  <c r="L29" i="344" s="1" a="1"/>
  <c r="L29" i="344" s="1"/>
  <c r="R31" i="344"/>
  <c r="X30" i="344" a="1"/>
  <c r="X30" i="344" s="1"/>
  <c r="Y30" i="344" a="1"/>
  <c r="Y30" i="344" s="1"/>
  <c r="W30" i="344" a="1"/>
  <c r="W30" i="344" s="1"/>
  <c r="X9" i="344" a="1"/>
  <c r="X9" i="344" s="1"/>
  <c r="W9" i="344" a="1"/>
  <c r="W9" i="344" s="1"/>
  <c r="Y9" i="344" a="1"/>
  <c r="Y9" i="344" s="1"/>
  <c r="X22" i="344" a="1"/>
  <c r="X22" i="344" s="1"/>
  <c r="K22" i="344" a="1"/>
  <c r="K22" i="344" s="1"/>
  <c r="L22" i="344" s="1" a="1"/>
  <c r="L22" i="344" s="1"/>
  <c r="Y22" i="344" a="1"/>
  <c r="Y22" i="344" s="1"/>
  <c r="W22" i="344" a="1"/>
  <c r="W22" i="344" s="1"/>
  <c r="R29" i="344"/>
  <c r="R33" i="344"/>
  <c r="Y8" i="343" a="1"/>
  <c r="Y8" i="343" s="1"/>
  <c r="X8" i="343" a="1"/>
  <c r="X8" i="343" s="1"/>
  <c r="AA9" i="343" a="1"/>
  <c r="AA9" i="343" s="1"/>
  <c r="H10" i="343" a="1"/>
  <c r="H10" i="343" s="1"/>
  <c r="X29" i="343" a="1"/>
  <c r="X29" i="343" s="1"/>
  <c r="Y29" i="343" a="1"/>
  <c r="Y29" i="343" s="1"/>
  <c r="W29" i="343" a="1"/>
  <c r="W29" i="343" s="1"/>
  <c r="K29" i="343" a="1"/>
  <c r="K29" i="343" s="1"/>
  <c r="L29" i="343" s="1" a="1"/>
  <c r="L29" i="343" s="1"/>
  <c r="Y32" i="343" a="1"/>
  <c r="Y32" i="343" s="1"/>
  <c r="W32" i="343" a="1"/>
  <c r="W32" i="343" s="1"/>
  <c r="X32" i="343" a="1"/>
  <c r="X32" i="343" s="1"/>
  <c r="K32" i="343" a="1"/>
  <c r="K32" i="343" s="1"/>
  <c r="L32" i="343" s="1" a="1"/>
  <c r="L32" i="343" s="1"/>
  <c r="W27" i="343" a="1"/>
  <c r="W27" i="343" s="1"/>
  <c r="K27" i="343" a="1"/>
  <c r="K27" i="343" s="1"/>
  <c r="L27" i="343" s="1" a="1"/>
  <c r="L27" i="343" s="1"/>
  <c r="X27" i="343" a="1"/>
  <c r="X27" i="343" s="1"/>
  <c r="Y27" i="343" a="1"/>
  <c r="Y27" i="343" s="1"/>
  <c r="X12" i="343" a="1"/>
  <c r="X12" i="343" s="1"/>
  <c r="W12" i="343" a="1"/>
  <c r="W12" i="343" s="1"/>
  <c r="Y12" i="343" a="1"/>
  <c r="Y12" i="343" s="1"/>
  <c r="K12" i="343" a="1"/>
  <c r="K12" i="343" s="1"/>
  <c r="L12" i="343" s="1" a="1"/>
  <c r="L12" i="343" s="1"/>
  <c r="X20" i="343" a="1"/>
  <c r="X20" i="343" s="1"/>
  <c r="W20" i="343" a="1"/>
  <c r="W20" i="343" s="1"/>
  <c r="Y20" i="343" a="1"/>
  <c r="Y20" i="343" s="1"/>
  <c r="K20" i="343" a="1"/>
  <c r="K20" i="343" s="1"/>
  <c r="L20" i="343" s="1" a="1"/>
  <c r="L20" i="343" s="1"/>
  <c r="X23" i="343" a="1"/>
  <c r="X23" i="343" s="1"/>
  <c r="K23" i="343" a="1"/>
  <c r="K23" i="343" s="1"/>
  <c r="L23" i="343" s="1" a="1"/>
  <c r="L23" i="343" s="1"/>
  <c r="Y23" i="343" a="1"/>
  <c r="Y23" i="343" s="1"/>
  <c r="W23" i="343" a="1"/>
  <c r="W23" i="343" s="1"/>
  <c r="K8" i="340" a="1"/>
  <c r="K8" i="340" s="1"/>
  <c r="X24" i="343" a="1"/>
  <c r="X24" i="343" s="1"/>
  <c r="K24" i="343" a="1"/>
  <c r="K24" i="343" s="1"/>
  <c r="L24" i="343" s="1" a="1"/>
  <c r="L24" i="343" s="1"/>
  <c r="Y24" i="343" a="1"/>
  <c r="Y24" i="343" s="1"/>
  <c r="W24" i="343" a="1"/>
  <c r="W24" i="343" s="1"/>
  <c r="X22" i="343" a="1"/>
  <c r="X22" i="343" s="1"/>
  <c r="Y22" i="343" a="1"/>
  <c r="Y22" i="343" s="1"/>
  <c r="W22" i="343" a="1"/>
  <c r="W22" i="343" s="1"/>
  <c r="K22" i="343" a="1"/>
  <c r="K22" i="343" s="1"/>
  <c r="L22" i="343" s="1" a="1"/>
  <c r="L22" i="343" s="1"/>
  <c r="W31" i="343" a="1"/>
  <c r="W31" i="343" s="1"/>
  <c r="K31" i="343" a="1"/>
  <c r="K31" i="343" s="1"/>
  <c r="L31" i="343" s="1" a="1"/>
  <c r="L31" i="343" s="1"/>
  <c r="Y31" i="343" a="1"/>
  <c r="Y31" i="343" s="1"/>
  <c r="X31" i="343" a="1"/>
  <c r="X31" i="343" s="1"/>
  <c r="K28" i="343" a="1"/>
  <c r="K28" i="343" s="1"/>
  <c r="L28" i="343" s="1" a="1"/>
  <c r="L28" i="343" s="1"/>
  <c r="Y28" i="343" a="1"/>
  <c r="Y28" i="343" s="1"/>
  <c r="W28" i="343" a="1"/>
  <c r="W28" i="343" s="1"/>
  <c r="X28" i="343" a="1"/>
  <c r="X28" i="343" s="1"/>
  <c r="X33" i="343" a="1"/>
  <c r="X33" i="343" s="1"/>
  <c r="W33" i="343" a="1"/>
  <c r="W33" i="343" s="1"/>
  <c r="K33" i="343" a="1"/>
  <c r="K33" i="343" s="1"/>
  <c r="L33" i="343" s="1" a="1"/>
  <c r="L33" i="343" s="1"/>
  <c r="Y33" i="343" a="1"/>
  <c r="Y33" i="343" s="1"/>
  <c r="X18" i="343" a="1"/>
  <c r="X18" i="343" s="1"/>
  <c r="W18" i="343" a="1"/>
  <c r="W18" i="343" s="1"/>
  <c r="Y18" i="343" a="1"/>
  <c r="Y18" i="343" s="1"/>
  <c r="K18" i="343" a="1"/>
  <c r="K18" i="343" s="1"/>
  <c r="L18" i="343" s="1" a="1"/>
  <c r="L18" i="343" s="1"/>
  <c r="X25" i="343" a="1"/>
  <c r="X25" i="343" s="1"/>
  <c r="K25" i="343" a="1"/>
  <c r="K25" i="343" s="1"/>
  <c r="L25" i="343" s="1" a="1"/>
  <c r="L25" i="343" s="1"/>
  <c r="Y25" i="343" a="1"/>
  <c r="Y25" i="343" s="1"/>
  <c r="W25" i="343" a="1"/>
  <c r="W25" i="343" s="1"/>
  <c r="Y35" i="343" a="1"/>
  <c r="Y35" i="343" s="1"/>
  <c r="W35" i="343" a="1"/>
  <c r="W35" i="343" s="1"/>
  <c r="X35" i="343" a="1"/>
  <c r="X35" i="343" s="1"/>
  <c r="K35" i="343" a="1"/>
  <c r="K35" i="343" s="1"/>
  <c r="L35" i="343" s="1" a="1"/>
  <c r="L35" i="343" s="1"/>
  <c r="X14" i="343" a="1"/>
  <c r="X14" i="343" s="1"/>
  <c r="W14" i="343" a="1"/>
  <c r="W14" i="343" s="1"/>
  <c r="Y14" i="343" a="1"/>
  <c r="Y14" i="343" s="1"/>
  <c r="K14" i="343" a="1"/>
  <c r="K14" i="343" s="1"/>
  <c r="L14" i="343" s="1" a="1"/>
  <c r="L14" i="343" s="1"/>
  <c r="X26" i="343" a="1"/>
  <c r="X26" i="343" s="1"/>
  <c r="K26" i="343" a="1"/>
  <c r="K26" i="343" s="1"/>
  <c r="L26" i="343" s="1" a="1"/>
  <c r="L26" i="343" s="1"/>
  <c r="Y26" i="343" a="1"/>
  <c r="Y26" i="343" s="1"/>
  <c r="W26" i="343" a="1"/>
  <c r="W26" i="343" s="1"/>
  <c r="W34" i="343" a="1"/>
  <c r="W34" i="343" s="1"/>
  <c r="Y34" i="343" a="1"/>
  <c r="Y34" i="343" s="1"/>
  <c r="X34" i="343" a="1"/>
  <c r="X34" i="343" s="1"/>
  <c r="X16" i="343" a="1"/>
  <c r="X16" i="343" s="1"/>
  <c r="W16" i="343" a="1"/>
  <c r="W16" i="343" s="1"/>
  <c r="Y16" i="343" a="1"/>
  <c r="Y16" i="343" s="1"/>
  <c r="K16" i="343" a="1"/>
  <c r="K16" i="343" s="1"/>
  <c r="L16" i="343" s="1" a="1"/>
  <c r="L16" i="343" s="1"/>
  <c r="W36" i="343" a="1"/>
  <c r="W36" i="343" s="1"/>
  <c r="Y36" i="343" a="1"/>
  <c r="Y36" i="343" s="1"/>
  <c r="X36" i="343" a="1"/>
  <c r="X36" i="343" s="1"/>
  <c r="R8" i="342"/>
  <c r="W29" i="342" a="1"/>
  <c r="W29" i="342" s="1"/>
  <c r="X29" i="342" a="1"/>
  <c r="X29" i="342" s="1"/>
  <c r="Y29" i="342" a="1"/>
  <c r="Y29" i="342" s="1"/>
  <c r="K29" i="342" a="1"/>
  <c r="K29" i="342" s="1"/>
  <c r="L29" i="342" s="1" a="1"/>
  <c r="L29" i="342" s="1"/>
  <c r="X12" i="342" a="1"/>
  <c r="X12" i="342" s="1"/>
  <c r="K12" i="342" a="1"/>
  <c r="K12" i="342" s="1"/>
  <c r="L12" i="342" s="1" a="1"/>
  <c r="L12" i="342" s="1"/>
  <c r="W12" i="342" a="1"/>
  <c r="W12" i="342" s="1"/>
  <c r="Y12" i="342" a="1"/>
  <c r="Y12" i="342" s="1"/>
  <c r="W27" i="342" a="1"/>
  <c r="W27" i="342" s="1"/>
  <c r="K27" i="342" a="1"/>
  <c r="K27" i="342" s="1"/>
  <c r="L27" i="342" s="1" a="1"/>
  <c r="L27" i="342" s="1"/>
  <c r="X27" i="342" a="1"/>
  <c r="X27" i="342" s="1"/>
  <c r="Y27" i="342" a="1"/>
  <c r="Y27" i="342" s="1"/>
  <c r="R15" i="342"/>
  <c r="R25" i="342"/>
  <c r="R16" i="342"/>
  <c r="R11" i="342"/>
  <c r="R34" i="342"/>
  <c r="R19" i="342"/>
  <c r="R20" i="342"/>
  <c r="R31" i="342"/>
  <c r="R23" i="342"/>
  <c r="R29" i="342"/>
  <c r="R26" i="342"/>
  <c r="R35" i="342"/>
  <c r="R9" i="342"/>
  <c r="R33" i="342"/>
  <c r="R32" i="342"/>
  <c r="R27" i="342"/>
  <c r="R36" i="342"/>
  <c r="R30" i="342"/>
  <c r="R12" i="342"/>
  <c r="W35" i="342" a="1"/>
  <c r="W35" i="342" s="1"/>
  <c r="Y35" i="342" a="1"/>
  <c r="Y35" i="342" s="1"/>
  <c r="K35" i="342" a="1"/>
  <c r="K35" i="342" s="1"/>
  <c r="L35" i="342" s="1" a="1"/>
  <c r="L35" i="342" s="1"/>
  <c r="X35" i="342" a="1"/>
  <c r="X35" i="342" s="1"/>
  <c r="R22" i="342"/>
  <c r="W28" i="342" a="1"/>
  <c r="W28" i="342" s="1"/>
  <c r="K28" i="342" a="1"/>
  <c r="K28" i="342" s="1"/>
  <c r="L28" i="342" s="1" a="1"/>
  <c r="L28" i="342" s="1"/>
  <c r="X28" i="342" a="1"/>
  <c r="X28" i="342" s="1"/>
  <c r="Y28" i="342" a="1"/>
  <c r="Y28" i="342" s="1"/>
  <c r="Y31" i="342" a="1"/>
  <c r="Y31" i="342" s="1"/>
  <c r="W31" i="342" a="1"/>
  <c r="W31" i="342" s="1"/>
  <c r="X31" i="342" a="1"/>
  <c r="X31" i="342" s="1"/>
  <c r="K31" i="342" a="1"/>
  <c r="K31" i="342" s="1"/>
  <c r="L31" i="342" s="1" a="1"/>
  <c r="L31" i="342" s="1"/>
  <c r="K8" i="341" a="1"/>
  <c r="K8" i="341" s="1"/>
  <c r="X11" i="342" a="1"/>
  <c r="X11" i="342" s="1"/>
  <c r="W11" i="342" a="1"/>
  <c r="W11" i="342" s="1"/>
  <c r="K11" i="342" a="1"/>
  <c r="K11" i="342" s="1"/>
  <c r="L11" i="342" s="1" a="1"/>
  <c r="L11" i="342" s="1"/>
  <c r="Y11" i="342" a="1"/>
  <c r="Y11" i="342" s="1"/>
  <c r="X19" i="342" a="1"/>
  <c r="X19" i="342" s="1"/>
  <c r="W19" i="342" a="1"/>
  <c r="W19" i="342" s="1"/>
  <c r="K19" i="342" a="1"/>
  <c r="K19" i="342" s="1"/>
  <c r="L19" i="342" s="1" a="1"/>
  <c r="L19" i="342" s="1"/>
  <c r="Y19" i="342" a="1"/>
  <c r="Y19" i="342" s="1"/>
  <c r="R13" i="342"/>
  <c r="R17" i="342"/>
  <c r="Y33" i="342" a="1"/>
  <c r="Y33" i="342" s="1"/>
  <c r="W33" i="342" a="1"/>
  <c r="W33" i="342" s="1"/>
  <c r="K33" i="342" a="1"/>
  <c r="K33" i="342" s="1"/>
  <c r="L33" i="342" s="1" a="1"/>
  <c r="L33" i="342" s="1"/>
  <c r="X33" i="342" a="1"/>
  <c r="X33" i="342" s="1"/>
  <c r="W8" i="342" a="1"/>
  <c r="W8" i="342" s="1"/>
  <c r="Y8" i="342" a="1"/>
  <c r="Y8" i="342" s="1"/>
  <c r="X8" i="342" a="1"/>
  <c r="X8" i="342" s="1"/>
  <c r="R7" i="342"/>
  <c r="Y23" i="342" a="1"/>
  <c r="Y23" i="342" s="1"/>
  <c r="K23" i="342" a="1"/>
  <c r="K23" i="342" s="1"/>
  <c r="X23" i="342" a="1"/>
  <c r="X23" i="342" s="1"/>
  <c r="W23" i="342" a="1"/>
  <c r="W23" i="342" s="1"/>
  <c r="X26" i="342" a="1"/>
  <c r="X26" i="342" s="1"/>
  <c r="W26" i="342" a="1"/>
  <c r="W26" i="342" s="1"/>
  <c r="Y26" i="342" a="1"/>
  <c r="Y26" i="342" s="1"/>
  <c r="K26" i="342" a="1"/>
  <c r="K26" i="342" s="1"/>
  <c r="L26" i="342" s="1" a="1"/>
  <c r="L26" i="342" s="1"/>
  <c r="Y32" i="342" a="1"/>
  <c r="Y32" i="342" s="1"/>
  <c r="K32" i="342" a="1"/>
  <c r="K32" i="342" s="1"/>
  <c r="L32" i="342" s="1" a="1"/>
  <c r="L32" i="342" s="1"/>
  <c r="X32" i="342" a="1"/>
  <c r="X32" i="342" s="1"/>
  <c r="W32" i="342" a="1"/>
  <c r="W32" i="342" s="1"/>
  <c r="X20" i="342" a="1"/>
  <c r="X20" i="342" s="1"/>
  <c r="W20" i="342" a="1"/>
  <c r="W20" i="342" s="1"/>
  <c r="K20" i="342" a="1"/>
  <c r="K20" i="342" s="1"/>
  <c r="L20" i="342" s="1" a="1"/>
  <c r="L20" i="342" s="1"/>
  <c r="Y20" i="342" a="1"/>
  <c r="Y20" i="342" s="1"/>
  <c r="Y24" i="342" a="1"/>
  <c r="Y24" i="342" s="1"/>
  <c r="X24" i="342" a="1"/>
  <c r="X24" i="342" s="1"/>
  <c r="W24" i="342" a="1"/>
  <c r="W24" i="342" s="1"/>
  <c r="R28" i="342"/>
  <c r="X18" i="342" a="1"/>
  <c r="X18" i="342" s="1"/>
  <c r="W18" i="342" a="1"/>
  <c r="W18" i="342" s="1"/>
  <c r="Y18" i="342" a="1"/>
  <c r="Y18" i="342" s="1"/>
  <c r="X16" i="342" a="1"/>
  <c r="X16" i="342" s="1"/>
  <c r="Y16" i="342" a="1"/>
  <c r="Y16" i="342" s="1"/>
  <c r="W16" i="342" a="1"/>
  <c r="W16" i="342" s="1"/>
  <c r="K16" i="342" a="1"/>
  <c r="K16" i="342" s="1"/>
  <c r="L16" i="342" s="1" a="1"/>
  <c r="L16" i="342" s="1"/>
  <c r="R10" i="342"/>
  <c r="J3" i="342" a="1"/>
  <c r="J3" i="342" s="1"/>
  <c r="B21" i="347" s="1"/>
  <c r="K3" i="342" a="1"/>
  <c r="K3" i="342" s="1"/>
  <c r="C21" i="347" s="1"/>
  <c r="W9" i="342" a="1"/>
  <c r="W9" i="342" s="1"/>
  <c r="Y9" i="342" a="1"/>
  <c r="Y9" i="342" s="1"/>
  <c r="X9" i="342" a="1"/>
  <c r="X9" i="342" s="1"/>
  <c r="K9" i="342" a="1"/>
  <c r="K9" i="342" s="1"/>
  <c r="W8" i="341" a="1"/>
  <c r="W8" i="341" s="1"/>
  <c r="K18" i="342" a="1"/>
  <c r="K18" i="342" s="1"/>
  <c r="L18" i="342" s="1" a="1"/>
  <c r="L18" i="342" s="1"/>
  <c r="X17" i="342" a="1"/>
  <c r="X17" i="342" s="1"/>
  <c r="W17" i="342" a="1"/>
  <c r="W17" i="342" s="1"/>
  <c r="Y17" i="342" a="1"/>
  <c r="Y17" i="342" s="1"/>
  <c r="X30" i="342" a="1"/>
  <c r="X30" i="342" s="1"/>
  <c r="W30" i="342" a="1"/>
  <c r="W30" i="342" s="1"/>
  <c r="Y30" i="342" a="1"/>
  <c r="Y30" i="342" s="1"/>
  <c r="K30" i="342" a="1"/>
  <c r="K30" i="342" s="1"/>
  <c r="L30" i="342" s="1" a="1"/>
  <c r="L30" i="342" s="1"/>
  <c r="R24" i="342"/>
  <c r="X15" i="342" a="1"/>
  <c r="X15" i="342" s="1"/>
  <c r="W15" i="342" a="1"/>
  <c r="W15" i="342" s="1"/>
  <c r="Y15" i="342" a="1"/>
  <c r="Y15" i="342" s="1"/>
  <c r="K15" i="342" a="1"/>
  <c r="K15" i="342" s="1"/>
  <c r="L15" i="342" s="1" a="1"/>
  <c r="L15" i="342" s="1"/>
  <c r="Y34" i="342" a="1"/>
  <c r="Y34" i="342" s="1"/>
  <c r="W34" i="342" a="1"/>
  <c r="W34" i="342" s="1"/>
  <c r="X34" i="342" a="1"/>
  <c r="X34" i="342" s="1"/>
  <c r="K34" i="342" a="1"/>
  <c r="K34" i="342" s="1"/>
  <c r="L34" i="342" s="1" a="1"/>
  <c r="L34" i="342" s="1"/>
  <c r="R21" i="342"/>
  <c r="R18" i="342"/>
  <c r="X10" i="342" a="1"/>
  <c r="X10" i="342" s="1"/>
  <c r="Y10" i="342" a="1"/>
  <c r="Y10" i="342" s="1"/>
  <c r="W10" i="342" a="1"/>
  <c r="W10" i="342" s="1"/>
  <c r="W36" i="342" a="1"/>
  <c r="W36" i="342" s="1"/>
  <c r="X36" i="342" a="1"/>
  <c r="X36" i="342" s="1"/>
  <c r="K36" i="342" a="1"/>
  <c r="K36" i="342" s="1"/>
  <c r="L36" i="342" s="1" a="1"/>
  <c r="L36" i="342" s="1"/>
  <c r="Y36" i="342" a="1"/>
  <c r="Y36" i="342" s="1"/>
  <c r="H9" i="342" a="1"/>
  <c r="H9" i="342" s="1"/>
  <c r="R7" i="341"/>
  <c r="R11" i="341"/>
  <c r="R10" i="341"/>
  <c r="R9" i="341"/>
  <c r="W22" i="341" a="1"/>
  <c r="W22" i="341" s="1"/>
  <c r="Y22" i="341" a="1"/>
  <c r="Y22" i="341" s="1"/>
  <c r="K22" i="341" a="1"/>
  <c r="K22" i="341" s="1"/>
  <c r="L22" i="341" s="1" a="1"/>
  <c r="L22" i="341" s="1"/>
  <c r="X22" i="341" a="1"/>
  <c r="X22" i="341" s="1"/>
  <c r="X27" i="341" a="1"/>
  <c r="X27" i="341" s="1"/>
  <c r="W27" i="341" a="1"/>
  <c r="W27" i="341" s="1"/>
  <c r="Y27" i="341" a="1"/>
  <c r="Y27" i="341" s="1"/>
  <c r="K27" i="341" a="1"/>
  <c r="K27" i="341" s="1"/>
  <c r="L27" i="341" s="1" a="1"/>
  <c r="L27" i="341" s="1"/>
  <c r="W8" i="340" a="1"/>
  <c r="W8" i="340" s="1"/>
  <c r="W10" i="341" a="1"/>
  <c r="W10" i="341" s="1"/>
  <c r="X10" i="341" a="1"/>
  <c r="X10" i="341" s="1"/>
  <c r="Y10" i="341" a="1"/>
  <c r="Y10" i="341" s="1"/>
  <c r="K10" i="341" a="1"/>
  <c r="K10" i="341" s="1"/>
  <c r="W14" i="341" a="1"/>
  <c r="W14" i="341" s="1"/>
  <c r="X14" i="341" a="1"/>
  <c r="X14" i="341" s="1"/>
  <c r="Y14" i="341" a="1"/>
  <c r="Y14" i="341" s="1"/>
  <c r="K14" i="341" a="1"/>
  <c r="K14" i="341" s="1"/>
  <c r="L14" i="341" s="1" a="1"/>
  <c r="L14" i="341" s="1"/>
  <c r="X35" i="341" a="1"/>
  <c r="X35" i="341" s="1"/>
  <c r="Y35" i="341" a="1"/>
  <c r="Y35" i="341" s="1"/>
  <c r="W35" i="341" a="1"/>
  <c r="W35" i="341" s="1"/>
  <c r="K35" i="341" a="1"/>
  <c r="K35" i="341" s="1"/>
  <c r="L35" i="341" s="1" a="1"/>
  <c r="L35" i="341" s="1"/>
  <c r="Y36" i="341" a="1"/>
  <c r="Y36" i="341" s="1"/>
  <c r="W36" i="341" a="1"/>
  <c r="W36" i="341" s="1"/>
  <c r="X36" i="341" a="1"/>
  <c r="X36" i="341" s="1"/>
  <c r="K36" i="341" a="1"/>
  <c r="K36" i="341" s="1"/>
  <c r="L36" i="341" s="1" a="1"/>
  <c r="L36" i="341" s="1"/>
  <c r="W30" i="341" a="1"/>
  <c r="W30" i="341" s="1"/>
  <c r="Y30" i="341" a="1"/>
  <c r="Y30" i="341" s="1"/>
  <c r="K30" i="341" a="1"/>
  <c r="K30" i="341" s="1"/>
  <c r="L30" i="341" s="1" a="1"/>
  <c r="L30" i="341" s="1"/>
  <c r="X30" i="341" a="1"/>
  <c r="X30" i="341" s="1"/>
  <c r="H9" i="331" a="1"/>
  <c r="H9" i="331" s="1"/>
  <c r="H10" i="331" s="1" a="1"/>
  <c r="H10" i="331" s="1"/>
  <c r="Y8" i="340" a="1"/>
  <c r="Y8" i="340" s="1"/>
  <c r="X34" i="341" a="1"/>
  <c r="X34" i="341" s="1"/>
  <c r="Y34" i="341" a="1"/>
  <c r="Y34" i="341" s="1"/>
  <c r="W34" i="341" a="1"/>
  <c r="W34" i="341" s="1"/>
  <c r="K34" i="341" a="1"/>
  <c r="K34" i="341" s="1"/>
  <c r="L34" i="341" s="1" a="1"/>
  <c r="L34" i="341" s="1"/>
  <c r="X29" i="341" a="1"/>
  <c r="X29" i="341" s="1"/>
  <c r="W29" i="341" a="1"/>
  <c r="W29" i="341" s="1"/>
  <c r="Y29" i="341" a="1"/>
  <c r="Y29" i="341" s="1"/>
  <c r="K29" i="341" a="1"/>
  <c r="K29" i="341" s="1"/>
  <c r="L29" i="341" s="1" a="1"/>
  <c r="L29" i="341" s="1"/>
  <c r="W17" i="341" a="1"/>
  <c r="W17" i="341" s="1"/>
  <c r="Y17" i="341" a="1"/>
  <c r="Y17" i="341" s="1"/>
  <c r="X17" i="341" a="1"/>
  <c r="X17" i="341" s="1"/>
  <c r="K17" i="341" a="1"/>
  <c r="K17" i="341" s="1"/>
  <c r="L17" i="341" s="1" a="1"/>
  <c r="L17" i="341" s="1"/>
  <c r="X21" i="341" a="1"/>
  <c r="X21" i="341" s="1"/>
  <c r="W21" i="341" a="1"/>
  <c r="W21" i="341" s="1"/>
  <c r="K21" i="341" a="1"/>
  <c r="K21" i="341" s="1"/>
  <c r="L21" i="341" s="1" a="1"/>
  <c r="L21" i="341" s="1"/>
  <c r="Y21" i="341" a="1"/>
  <c r="Y21" i="341" s="1"/>
  <c r="R30" i="341"/>
  <c r="R20" i="341"/>
  <c r="R17" i="341"/>
  <c r="R22" i="341"/>
  <c r="R23" i="341"/>
  <c r="R34" i="341"/>
  <c r="R18" i="341"/>
  <c r="R25" i="341"/>
  <c r="R29" i="341"/>
  <c r="R36" i="341"/>
  <c r="R19" i="341"/>
  <c r="R27" i="341"/>
  <c r="R26" i="341"/>
  <c r="R31" i="341"/>
  <c r="R24" i="341"/>
  <c r="R28" i="341"/>
  <c r="R32" i="341"/>
  <c r="R35" i="341"/>
  <c r="R21" i="341"/>
  <c r="R33" i="341"/>
  <c r="W23" i="341" a="1"/>
  <c r="W23" i="341" s="1"/>
  <c r="X23" i="341" a="1"/>
  <c r="X23" i="341" s="1"/>
  <c r="Y23" i="341" a="1"/>
  <c r="Y23" i="341" s="1"/>
  <c r="K23" i="341" a="1"/>
  <c r="K23" i="341" s="1"/>
  <c r="L23" i="341" s="1" a="1"/>
  <c r="L23" i="341" s="1"/>
  <c r="W26" i="341" a="1"/>
  <c r="W26" i="341" s="1"/>
  <c r="Y26" i="341" a="1"/>
  <c r="Y26" i="341" s="1"/>
  <c r="X26" i="341" a="1"/>
  <c r="X26" i="341" s="1"/>
  <c r="K26" i="341" a="1"/>
  <c r="K26" i="341" s="1"/>
  <c r="L26" i="341" s="1" a="1"/>
  <c r="L26" i="341" s="1"/>
  <c r="Y20" i="341" a="1"/>
  <c r="Y20" i="341" s="1"/>
  <c r="X20" i="341" a="1"/>
  <c r="X20" i="341" s="1"/>
  <c r="W20" i="341" a="1"/>
  <c r="W20" i="341" s="1"/>
  <c r="K20" i="341" a="1"/>
  <c r="K20" i="341" s="1"/>
  <c r="L20" i="341" s="1" a="1"/>
  <c r="L20" i="341" s="1"/>
  <c r="R14" i="341"/>
  <c r="W19" i="341" a="1"/>
  <c r="W19" i="341" s="1"/>
  <c r="Y19" i="341" a="1"/>
  <c r="Y19" i="341" s="1"/>
  <c r="X19" i="341" a="1"/>
  <c r="X19" i="341" s="1"/>
  <c r="K19" i="341" a="1"/>
  <c r="K19" i="341" s="1"/>
  <c r="L19" i="341" s="1" a="1"/>
  <c r="L19" i="341" s="1"/>
  <c r="X18" i="341" a="1"/>
  <c r="X18" i="341" s="1"/>
  <c r="W18" i="341" a="1"/>
  <c r="W18" i="341" s="1"/>
  <c r="Y18" i="341" a="1"/>
  <c r="Y18" i="341" s="1"/>
  <c r="K18" i="341" a="1"/>
  <c r="K18" i="341" s="1"/>
  <c r="L18" i="341" s="1" a="1"/>
  <c r="L18" i="341" s="1"/>
  <c r="X33" i="341" a="1"/>
  <c r="X33" i="341" s="1"/>
  <c r="Y33" i="341" a="1"/>
  <c r="Y33" i="341" s="1"/>
  <c r="W33" i="341" a="1"/>
  <c r="W33" i="341" s="1"/>
  <c r="K33" i="341" a="1"/>
  <c r="K33" i="341" s="1"/>
  <c r="L33" i="341" s="1" a="1"/>
  <c r="L33" i="341" s="1"/>
  <c r="K3" i="341" a="1"/>
  <c r="K3" i="341" s="1"/>
  <c r="C44" i="347" s="1"/>
  <c r="J3" i="341" a="1"/>
  <c r="J3" i="341" s="1"/>
  <c r="B44" i="347" s="1"/>
  <c r="W24" i="341" a="1"/>
  <c r="W24" i="341" s="1"/>
  <c r="Y24" i="341" a="1"/>
  <c r="Y24" i="341" s="1"/>
  <c r="X24" i="341" a="1"/>
  <c r="X24" i="341" s="1"/>
  <c r="K24" i="341" a="1"/>
  <c r="K24" i="341" s="1"/>
  <c r="L24" i="341" s="1" a="1"/>
  <c r="L24" i="341" s="1"/>
  <c r="X32" i="341" a="1"/>
  <c r="X32" i="341" s="1"/>
  <c r="W32" i="341" a="1"/>
  <c r="W32" i="341" s="1"/>
  <c r="Y32" i="341" a="1"/>
  <c r="Y32" i="341" s="1"/>
  <c r="K32" i="341" a="1"/>
  <c r="K32" i="341" s="1"/>
  <c r="L32" i="341" s="1" a="1"/>
  <c r="L32" i="341" s="1"/>
  <c r="W28" i="341" a="1"/>
  <c r="W28" i="341" s="1"/>
  <c r="Y28" i="341" a="1"/>
  <c r="Y28" i="341" s="1"/>
  <c r="X28" i="341" a="1"/>
  <c r="X28" i="341" s="1"/>
  <c r="K28" i="341" a="1"/>
  <c r="K28" i="341" s="1"/>
  <c r="L28" i="341" s="1" a="1"/>
  <c r="L28" i="341" s="1"/>
  <c r="K12" i="341" a="1"/>
  <c r="K12" i="341" s="1"/>
  <c r="L12" i="341" s="1" a="1"/>
  <c r="L12" i="341" s="1"/>
  <c r="W12" i="341" a="1"/>
  <c r="W12" i="341" s="1"/>
  <c r="X12" i="341" a="1"/>
  <c r="X12" i="341" s="1"/>
  <c r="Y12" i="341" a="1"/>
  <c r="Y12" i="341" s="1"/>
  <c r="K16" i="341" a="1"/>
  <c r="K16" i="341" s="1"/>
  <c r="L16" i="341" s="1" a="1"/>
  <c r="L16" i="341" s="1"/>
  <c r="W16" i="341" a="1"/>
  <c r="W16" i="341" s="1"/>
  <c r="X16" i="341" a="1"/>
  <c r="X16" i="341" s="1"/>
  <c r="Y16" i="341" a="1"/>
  <c r="Y16" i="341" s="1"/>
  <c r="X25" i="341" a="1"/>
  <c r="X25" i="341" s="1"/>
  <c r="W25" i="341" a="1"/>
  <c r="W25" i="341" s="1"/>
  <c r="Y25" i="341" a="1"/>
  <c r="Y25" i="341" s="1"/>
  <c r="K25" i="341" a="1"/>
  <c r="K25" i="341" s="1"/>
  <c r="L25" i="341" s="1" a="1"/>
  <c r="L25" i="341" s="1"/>
  <c r="R8" i="341"/>
  <c r="R16" i="341"/>
  <c r="Y31" i="341" a="1"/>
  <c r="Y31" i="341" s="1"/>
  <c r="X31" i="341" a="1"/>
  <c r="X31" i="341" s="1"/>
  <c r="W31" i="341" a="1"/>
  <c r="W31" i="341" s="1"/>
  <c r="K31" i="341" a="1"/>
  <c r="K31" i="341" s="1"/>
  <c r="L31" i="341" s="1" a="1"/>
  <c r="L31" i="341" s="1"/>
  <c r="R9" i="340"/>
  <c r="H9" i="340" a="1"/>
  <c r="H9" i="340" s="1"/>
  <c r="R32" i="340"/>
  <c r="R13" i="340"/>
  <c r="R15" i="340"/>
  <c r="R14" i="340"/>
  <c r="R17" i="340"/>
  <c r="K28" i="340" a="1"/>
  <c r="K28" i="340" s="1"/>
  <c r="L28" i="340" s="1" a="1"/>
  <c r="L28" i="340" s="1"/>
  <c r="Y28" i="340" a="1"/>
  <c r="Y28" i="340" s="1"/>
  <c r="X28" i="340" a="1"/>
  <c r="X28" i="340" s="1"/>
  <c r="W28" i="340" a="1"/>
  <c r="W28" i="340" s="1"/>
  <c r="X31" i="340" a="1"/>
  <c r="X31" i="340" s="1"/>
  <c r="K31" i="340" a="1"/>
  <c r="K31" i="340" s="1"/>
  <c r="L31" i="340" s="1" a="1"/>
  <c r="L31" i="340" s="1"/>
  <c r="W31" i="340" a="1"/>
  <c r="W31" i="340" s="1"/>
  <c r="Y31" i="340" a="1"/>
  <c r="Y31" i="340" s="1"/>
  <c r="Y10" i="340" a="1"/>
  <c r="Y10" i="340" s="1"/>
  <c r="W10" i="340" a="1"/>
  <c r="W10" i="340" s="1"/>
  <c r="X10" i="340" a="1"/>
  <c r="X10" i="340" s="1"/>
  <c r="X21" i="340" a="1"/>
  <c r="X21" i="340" s="1"/>
  <c r="W21" i="340" a="1"/>
  <c r="W21" i="340" s="1"/>
  <c r="Y21" i="340" a="1"/>
  <c r="Y21" i="340" s="1"/>
  <c r="X18" i="340" a="1"/>
  <c r="X18" i="340" s="1"/>
  <c r="K18" i="340" a="1"/>
  <c r="K18" i="340" s="1"/>
  <c r="L18" i="340" s="1" a="1"/>
  <c r="L18" i="340" s="1"/>
  <c r="Y18" i="340" a="1"/>
  <c r="Y18" i="340" s="1"/>
  <c r="W18" i="340" a="1"/>
  <c r="W18" i="340" s="1"/>
  <c r="W25" i="340" a="1"/>
  <c r="W25" i="340" s="1"/>
  <c r="X25" i="340" a="1"/>
  <c r="X25" i="340" s="1"/>
  <c r="Y25" i="340" a="1"/>
  <c r="Y25" i="340" s="1"/>
  <c r="K25" i="340" a="1"/>
  <c r="K25" i="340" s="1"/>
  <c r="L25" i="340" s="1" a="1"/>
  <c r="L25" i="340" s="1"/>
  <c r="X27" i="340" a="1"/>
  <c r="X27" i="340" s="1"/>
  <c r="W27" i="340" a="1"/>
  <c r="W27" i="340" s="1"/>
  <c r="K27" i="340" a="1"/>
  <c r="K27" i="340" s="1"/>
  <c r="L27" i="340" s="1" a="1"/>
  <c r="L27" i="340" s="1"/>
  <c r="Y27" i="340" a="1"/>
  <c r="Y27" i="340" s="1"/>
  <c r="X34" i="340" a="1"/>
  <c r="X34" i="340" s="1"/>
  <c r="W34" i="340" a="1"/>
  <c r="W34" i="340" s="1"/>
  <c r="K34" i="340" a="1"/>
  <c r="K34" i="340" s="1"/>
  <c r="Y34" i="340" a="1"/>
  <c r="Y34" i="340" s="1"/>
  <c r="R34" i="340"/>
  <c r="R24" i="340"/>
  <c r="R30" i="340"/>
  <c r="R27" i="340"/>
  <c r="R23" i="340"/>
  <c r="R26" i="340"/>
  <c r="R22" i="340"/>
  <c r="R8" i="340"/>
  <c r="R7" i="340"/>
  <c r="R35" i="340"/>
  <c r="R28" i="340"/>
  <c r="R25" i="340"/>
  <c r="R31" i="340"/>
  <c r="R10" i="340"/>
  <c r="X35" i="340" a="1"/>
  <c r="X35" i="340" s="1"/>
  <c r="K35" i="340" a="1"/>
  <c r="K35" i="340" s="1"/>
  <c r="L35" i="340" s="1" a="1"/>
  <c r="L35" i="340" s="1"/>
  <c r="Y35" i="340" a="1"/>
  <c r="Y35" i="340" s="1"/>
  <c r="W35" i="340" a="1"/>
  <c r="W35" i="340" s="1"/>
  <c r="Y33" i="340" a="1"/>
  <c r="Y33" i="340" s="1"/>
  <c r="W33" i="340" a="1"/>
  <c r="W33" i="340" s="1"/>
  <c r="X33" i="340" a="1"/>
  <c r="X33" i="340" s="1"/>
  <c r="R36" i="340"/>
  <c r="Y22" i="340" a="1"/>
  <c r="Y22" i="340" s="1"/>
  <c r="X22" i="340" a="1"/>
  <c r="X22" i="340" s="1"/>
  <c r="K22" i="340" a="1"/>
  <c r="K22" i="340" s="1"/>
  <c r="W22" i="340" a="1"/>
  <c r="W22" i="340" s="1"/>
  <c r="K21" i="340" a="1"/>
  <c r="K21" i="340" s="1"/>
  <c r="L21" i="340" s="1" a="1"/>
  <c r="L21" i="340" s="1"/>
  <c r="R16" i="340"/>
  <c r="K33" i="340" a="1"/>
  <c r="K33" i="340" s="1"/>
  <c r="X36" i="340" a="1"/>
  <c r="X36" i="340" s="1"/>
  <c r="Y36" i="340" a="1"/>
  <c r="Y36" i="340" s="1"/>
  <c r="W36" i="340" a="1"/>
  <c r="W36" i="340" s="1"/>
  <c r="X13" i="340" a="1"/>
  <c r="X13" i="340" s="1"/>
  <c r="Y13" i="340" a="1"/>
  <c r="Y13" i="340" s="1"/>
  <c r="W13" i="340" a="1"/>
  <c r="W13" i="340" s="1"/>
  <c r="Y9" i="340" a="1"/>
  <c r="Y9" i="340" s="1"/>
  <c r="K9" i="340" a="1"/>
  <c r="K9" i="340" s="1"/>
  <c r="W9" i="340" a="1"/>
  <c r="W9" i="340" s="1"/>
  <c r="X9" i="340" a="1"/>
  <c r="X9" i="340" s="1"/>
  <c r="Y14" i="340" a="1"/>
  <c r="Y14" i="340" s="1"/>
  <c r="W14" i="340" a="1"/>
  <c r="W14" i="340" s="1"/>
  <c r="K14" i="340" a="1"/>
  <c r="K14" i="340" s="1"/>
  <c r="L14" i="340" s="1" a="1"/>
  <c r="L14" i="340" s="1"/>
  <c r="X14" i="340" a="1"/>
  <c r="X14" i="340" s="1"/>
  <c r="R12" i="340"/>
  <c r="W23" i="340" a="1"/>
  <c r="W23" i="340" s="1"/>
  <c r="Y23" i="340" a="1"/>
  <c r="Y23" i="340" s="1"/>
  <c r="X23" i="340" a="1"/>
  <c r="X23" i="340" s="1"/>
  <c r="K23" i="340" a="1"/>
  <c r="K23" i="340" s="1"/>
  <c r="L23" i="340" s="1" a="1"/>
  <c r="L23" i="340" s="1"/>
  <c r="X24" i="340" a="1"/>
  <c r="X24" i="340" s="1"/>
  <c r="W24" i="340" a="1"/>
  <c r="W24" i="340" s="1"/>
  <c r="K24" i="340" a="1"/>
  <c r="K24" i="340" s="1"/>
  <c r="L24" i="340" s="1" a="1"/>
  <c r="L24" i="340" s="1"/>
  <c r="Y24" i="340" a="1"/>
  <c r="Y24" i="340" s="1"/>
  <c r="R29" i="340"/>
  <c r="Y26" i="340" a="1"/>
  <c r="Y26" i="340" s="1"/>
  <c r="X26" i="340" a="1"/>
  <c r="X26" i="340" s="1"/>
  <c r="W26" i="340" a="1"/>
  <c r="W26" i="340" s="1"/>
  <c r="K26" i="340" a="1"/>
  <c r="K26" i="340" s="1"/>
  <c r="L26" i="340" s="1" a="1"/>
  <c r="L26" i="340" s="1"/>
  <c r="X17" i="340" a="1"/>
  <c r="X17" i="340" s="1"/>
  <c r="Y17" i="340" a="1"/>
  <c r="Y17" i="340" s="1"/>
  <c r="W17" i="340" a="1"/>
  <c r="W17" i="340" s="1"/>
  <c r="X20" i="340" a="1"/>
  <c r="X20" i="340" s="1"/>
  <c r="Y20" i="340" a="1"/>
  <c r="Y20" i="340" s="1"/>
  <c r="W20" i="340" a="1"/>
  <c r="W20" i="340" s="1"/>
  <c r="Y29" i="340" a="1"/>
  <c r="Y29" i="340" s="1"/>
  <c r="X29" i="340" a="1"/>
  <c r="X29" i="340" s="1"/>
  <c r="W29" i="340" a="1"/>
  <c r="W29" i="340" s="1"/>
  <c r="J3" i="340" a="1"/>
  <c r="J3" i="340" s="1"/>
  <c r="K3" i="340" a="1"/>
  <c r="K3" i="340" s="1"/>
  <c r="R18" i="340"/>
  <c r="R21" i="340"/>
  <c r="R11" i="340"/>
  <c r="R19" i="340"/>
  <c r="R33" i="340"/>
  <c r="X30" i="340" a="1"/>
  <c r="X30" i="340" s="1"/>
  <c r="W30" i="340" a="1"/>
  <c r="W30" i="340" s="1"/>
  <c r="K30" i="340" a="1"/>
  <c r="K30" i="340" s="1"/>
  <c r="Y30" i="340" a="1"/>
  <c r="Y30" i="340" s="1"/>
  <c r="R16" i="339"/>
  <c r="R17" i="339"/>
  <c r="R13" i="339"/>
  <c r="H9" i="339" a="1"/>
  <c r="H9" i="339" s="1"/>
  <c r="AA9" i="339" s="1" a="1"/>
  <c r="AA9" i="339" s="1"/>
  <c r="W11" i="339" a="1"/>
  <c r="W11" i="339" s="1"/>
  <c r="K11" i="339" a="1"/>
  <c r="K11" i="339" s="1"/>
  <c r="X11" i="339" a="1"/>
  <c r="X11" i="339" s="1"/>
  <c r="Y11" i="339" a="1"/>
  <c r="Y11" i="339" s="1"/>
  <c r="X26" i="339" a="1"/>
  <c r="X26" i="339" s="1"/>
  <c r="Y26" i="339" a="1"/>
  <c r="Y26" i="339" s="1"/>
  <c r="W26" i="339" a="1"/>
  <c r="W26" i="339" s="1"/>
  <c r="K26" i="339" a="1"/>
  <c r="K26" i="339" s="1"/>
  <c r="L26" i="339" s="1" a="1"/>
  <c r="L26" i="339" s="1"/>
  <c r="Y27" i="339" a="1"/>
  <c r="Y27" i="339" s="1"/>
  <c r="X27" i="339" a="1"/>
  <c r="X27" i="339" s="1"/>
  <c r="W27" i="339" a="1"/>
  <c r="W27" i="339" s="1"/>
  <c r="K27" i="339" a="1"/>
  <c r="K27" i="339" s="1"/>
  <c r="L27" i="339" s="1" a="1"/>
  <c r="L27" i="339" s="1"/>
  <c r="X22" i="339" a="1"/>
  <c r="X22" i="339" s="1"/>
  <c r="W22" i="339" a="1"/>
  <c r="W22" i="339" s="1"/>
  <c r="Y22" i="339" a="1"/>
  <c r="Y22" i="339" s="1"/>
  <c r="X34" i="339" a="1"/>
  <c r="X34" i="339" s="1"/>
  <c r="W34" i="339" a="1"/>
  <c r="W34" i="339" s="1"/>
  <c r="Y34" i="339" a="1"/>
  <c r="Y34" i="339" s="1"/>
  <c r="K34" i="339" a="1"/>
  <c r="K34" i="339" s="1"/>
  <c r="L34" i="339" s="1" a="1"/>
  <c r="L34" i="339" s="1"/>
  <c r="X24" i="339" a="1"/>
  <c r="X24" i="339" s="1"/>
  <c r="Y24" i="339" a="1"/>
  <c r="Y24" i="339" s="1"/>
  <c r="W24" i="339" a="1"/>
  <c r="W24" i="339" s="1"/>
  <c r="K24" i="339" a="1"/>
  <c r="K24" i="339" s="1"/>
  <c r="L24" i="339" s="1" a="1"/>
  <c r="L24" i="339" s="1"/>
  <c r="W15" i="339" a="1"/>
  <c r="W15" i="339" s="1"/>
  <c r="Y15" i="339" a="1"/>
  <c r="Y15" i="339" s="1"/>
  <c r="X15" i="339" a="1"/>
  <c r="X15" i="339" s="1"/>
  <c r="K15" i="339" a="1"/>
  <c r="K15" i="339" s="1"/>
  <c r="L15" i="339" s="1" a="1"/>
  <c r="L15" i="339" s="1"/>
  <c r="W16" i="339" a="1"/>
  <c r="W16" i="339" s="1"/>
  <c r="Y16" i="339" a="1"/>
  <c r="Y16" i="339" s="1"/>
  <c r="X16" i="339" a="1"/>
  <c r="X16" i="339" s="1"/>
  <c r="Y33" i="339" a="1"/>
  <c r="Y33" i="339" s="1"/>
  <c r="X33" i="339" a="1"/>
  <c r="X33" i="339" s="1"/>
  <c r="W33" i="339" a="1"/>
  <c r="W33" i="339" s="1"/>
  <c r="K33" i="339" a="1"/>
  <c r="K33" i="339" s="1"/>
  <c r="L33" i="339" s="1" a="1"/>
  <c r="L33" i="339" s="1"/>
  <c r="W13" i="339" a="1"/>
  <c r="W13" i="339" s="1"/>
  <c r="Y13" i="339" a="1"/>
  <c r="Y13" i="339" s="1"/>
  <c r="K13" i="339" a="1"/>
  <c r="K13" i="339" s="1"/>
  <c r="L13" i="339" s="1" a="1"/>
  <c r="L13" i="339" s="1"/>
  <c r="X13" i="339" a="1"/>
  <c r="X13" i="339" s="1"/>
  <c r="R34" i="339"/>
  <c r="R35" i="339"/>
  <c r="R31" i="339"/>
  <c r="R24" i="339"/>
  <c r="R36" i="339"/>
  <c r="R32" i="339"/>
  <c r="R8" i="339"/>
  <c r="R18" i="339"/>
  <c r="R21" i="339"/>
  <c r="R23" i="339"/>
  <c r="R26" i="339"/>
  <c r="R28" i="339"/>
  <c r="R25" i="339"/>
  <c r="R27" i="339"/>
  <c r="R29" i="339"/>
  <c r="R11" i="339"/>
  <c r="R19" i="339"/>
  <c r="R30" i="339"/>
  <c r="R10" i="339"/>
  <c r="R14" i="339"/>
  <c r="R33" i="339"/>
  <c r="R12" i="339"/>
  <c r="R15" i="339"/>
  <c r="W20" i="339" a="1"/>
  <c r="W20" i="339" s="1"/>
  <c r="Y20" i="339" a="1"/>
  <c r="Y20" i="339" s="1"/>
  <c r="X20" i="339" a="1"/>
  <c r="X20" i="339" s="1"/>
  <c r="W17" i="339" a="1"/>
  <c r="W17" i="339" s="1"/>
  <c r="K17" i="339" a="1"/>
  <c r="K17" i="339" s="1"/>
  <c r="X17" i="339" a="1"/>
  <c r="X17" i="339" s="1"/>
  <c r="Y17" i="339" a="1"/>
  <c r="Y17" i="339" s="1"/>
  <c r="K16" i="339" a="1"/>
  <c r="K16" i="339" s="1"/>
  <c r="L16" i="339" s="1" a="1"/>
  <c r="L16" i="339" s="1"/>
  <c r="X28" i="339" a="1"/>
  <c r="X28" i="339" s="1"/>
  <c r="Y28" i="339" a="1"/>
  <c r="Y28" i="339" s="1"/>
  <c r="W28" i="339" a="1"/>
  <c r="W28" i="339" s="1"/>
  <c r="K28" i="339" a="1"/>
  <c r="K28" i="339" s="1"/>
  <c r="L28" i="339" s="1" a="1"/>
  <c r="L28" i="339" s="1"/>
  <c r="Y25" i="339" a="1"/>
  <c r="Y25" i="339" s="1"/>
  <c r="X25" i="339" a="1"/>
  <c r="X25" i="339" s="1"/>
  <c r="K25" i="339" a="1"/>
  <c r="K25" i="339" s="1"/>
  <c r="L25" i="339" s="1" a="1"/>
  <c r="L25" i="339" s="1"/>
  <c r="W25" i="339" a="1"/>
  <c r="W25" i="339" s="1"/>
  <c r="W29" i="339" a="1"/>
  <c r="W29" i="339" s="1"/>
  <c r="Y29" i="339" a="1"/>
  <c r="Y29" i="339" s="1"/>
  <c r="K29" i="339" a="1"/>
  <c r="K29" i="339" s="1"/>
  <c r="L29" i="339" s="1" a="1"/>
  <c r="L29" i="339" s="1"/>
  <c r="X29" i="339" a="1"/>
  <c r="X29" i="339" s="1"/>
  <c r="X10" i="339" a="1"/>
  <c r="X10" i="339" s="1"/>
  <c r="K10" i="339" a="1"/>
  <c r="K10" i="339" s="1"/>
  <c r="W10" i="339" a="1"/>
  <c r="W10" i="339" s="1"/>
  <c r="Y10" i="339" a="1"/>
  <c r="Y10" i="339" s="1"/>
  <c r="Y8" i="339" a="1"/>
  <c r="Y8" i="339" s="1"/>
  <c r="K8" i="339" a="1"/>
  <c r="K8" i="339" s="1"/>
  <c r="X8" i="339" a="1"/>
  <c r="X8" i="339" s="1"/>
  <c r="W8" i="339" a="1"/>
  <c r="W8" i="339" s="1"/>
  <c r="Y36" i="339" a="1"/>
  <c r="Y36" i="339" s="1"/>
  <c r="X36" i="339" a="1"/>
  <c r="X36" i="339" s="1"/>
  <c r="W36" i="339" a="1"/>
  <c r="W36" i="339" s="1"/>
  <c r="K36" i="339" a="1"/>
  <c r="K36" i="339" s="1"/>
  <c r="L36" i="339" s="1" a="1"/>
  <c r="L36" i="339" s="1"/>
  <c r="W19" i="339" a="1"/>
  <c r="W19" i="339" s="1"/>
  <c r="X19" i="339" a="1"/>
  <c r="X19" i="339" s="1"/>
  <c r="Y19" i="339" a="1"/>
  <c r="Y19" i="339" s="1"/>
  <c r="K19" i="339" a="1"/>
  <c r="K19" i="339" s="1"/>
  <c r="L19" i="339" s="1" a="1"/>
  <c r="L19" i="339" s="1"/>
  <c r="W31" i="339" a="1"/>
  <c r="W31" i="339" s="1"/>
  <c r="Y31" i="339" a="1"/>
  <c r="Y31" i="339" s="1"/>
  <c r="K31" i="339" a="1"/>
  <c r="K31" i="339" s="1"/>
  <c r="L31" i="339" s="1" a="1"/>
  <c r="L31" i="339" s="1"/>
  <c r="X31" i="339" a="1"/>
  <c r="X31" i="339" s="1"/>
  <c r="X30" i="339" a="1"/>
  <c r="X30" i="339" s="1"/>
  <c r="Y30" i="339" a="1"/>
  <c r="Y30" i="339" s="1"/>
  <c r="W30" i="339" a="1"/>
  <c r="W30" i="339" s="1"/>
  <c r="K30" i="339" a="1"/>
  <c r="K30" i="339" s="1"/>
  <c r="L30" i="339" s="1" a="1"/>
  <c r="L30" i="339" s="1"/>
  <c r="W18" i="339" a="1"/>
  <c r="W18" i="339" s="1"/>
  <c r="K18" i="339" a="1"/>
  <c r="K18" i="339" s="1"/>
  <c r="L18" i="339" s="1" a="1"/>
  <c r="L18" i="339" s="1"/>
  <c r="Y18" i="339" a="1"/>
  <c r="Y18" i="339" s="1"/>
  <c r="X18" i="339" a="1"/>
  <c r="X18" i="339" s="1"/>
  <c r="H9" i="335" a="1"/>
  <c r="H9" i="335" s="1"/>
  <c r="H10" i="335" s="1" a="1"/>
  <c r="H10" i="335" s="1"/>
  <c r="R9" i="339"/>
  <c r="Y32" i="339" a="1"/>
  <c r="Y32" i="339" s="1"/>
  <c r="X32" i="339" a="1"/>
  <c r="X32" i="339" s="1"/>
  <c r="W32" i="339" a="1"/>
  <c r="W32" i="339" s="1"/>
  <c r="K32" i="339" a="1"/>
  <c r="K32" i="339" s="1"/>
  <c r="L32" i="339" s="1" a="1"/>
  <c r="L32" i="339" s="1"/>
  <c r="K3" i="339" a="1"/>
  <c r="K3" i="339" s="1"/>
  <c r="C43" i="347" s="1"/>
  <c r="J3" i="339" a="1"/>
  <c r="J3" i="339" s="1"/>
  <c r="B43" i="347" s="1"/>
  <c r="K22" i="339" a="1"/>
  <c r="K22" i="339" s="1"/>
  <c r="L22" i="339" s="1" a="1"/>
  <c r="L22" i="339" s="1"/>
  <c r="W35" i="339" a="1"/>
  <c r="W35" i="339" s="1"/>
  <c r="Y35" i="339" a="1"/>
  <c r="Y35" i="339" s="1"/>
  <c r="X35" i="339" a="1"/>
  <c r="X35" i="339" s="1"/>
  <c r="K35" i="339" a="1"/>
  <c r="K35" i="339" s="1"/>
  <c r="L35" i="339" s="1" a="1"/>
  <c r="L35" i="339" s="1"/>
  <c r="K20" i="339" a="1"/>
  <c r="K20" i="339" s="1"/>
  <c r="L20" i="339" s="1" a="1"/>
  <c r="L20" i="339" s="1"/>
  <c r="Y23" i="339" a="1"/>
  <c r="Y23" i="339" s="1"/>
  <c r="K23" i="339" a="1"/>
  <c r="K23" i="339" s="1"/>
  <c r="L23" i="339" s="1" a="1"/>
  <c r="L23" i="339" s="1"/>
  <c r="W23" i="339" a="1"/>
  <c r="W23" i="339" s="1"/>
  <c r="X23" i="339" a="1"/>
  <c r="X23" i="339" s="1"/>
  <c r="R7" i="339"/>
  <c r="R22" i="339"/>
  <c r="Y9" i="339" a="1"/>
  <c r="Y9" i="339" s="1"/>
  <c r="W9" i="339" a="1"/>
  <c r="W9" i="339" s="1"/>
  <c r="X9" i="339" a="1"/>
  <c r="X9" i="339" s="1"/>
  <c r="K9" i="339" a="1"/>
  <c r="K9" i="339" s="1"/>
  <c r="R16" i="327"/>
  <c r="R36" i="327"/>
  <c r="R31" i="327"/>
  <c r="R20" i="327"/>
  <c r="R34" i="327"/>
  <c r="K34" i="321" a="1"/>
  <c r="K34" i="321" s="1"/>
  <c r="Y34" i="321" a="1"/>
  <c r="Y34" i="321" s="1"/>
  <c r="W34" i="321" a="1"/>
  <c r="W34" i="321" s="1"/>
  <c r="X34" i="321" a="1"/>
  <c r="X34" i="321" s="1"/>
  <c r="Y35" i="321" a="1"/>
  <c r="Y35" i="321" s="1"/>
  <c r="K35" i="321" a="1"/>
  <c r="K35" i="321" s="1"/>
  <c r="X35" i="321" a="1"/>
  <c r="X35" i="321" s="1"/>
  <c r="W35" i="321" a="1"/>
  <c r="W35" i="321" s="1"/>
  <c r="X27" i="321" a="1"/>
  <c r="X27" i="321" s="1"/>
  <c r="Y27" i="321" a="1"/>
  <c r="Y27" i="321" s="1"/>
  <c r="K27" i="321" a="1"/>
  <c r="K27" i="321" s="1"/>
  <c r="L27" i="321" s="1" a="1"/>
  <c r="L27" i="321" s="1"/>
  <c r="W27" i="321" a="1"/>
  <c r="W27" i="321" s="1"/>
  <c r="X22" i="321" a="1"/>
  <c r="X22" i="321" s="1"/>
  <c r="K22" i="321" a="1"/>
  <c r="K22" i="321" s="1"/>
  <c r="L22" i="321" s="1" a="1"/>
  <c r="L22" i="321" s="1"/>
  <c r="Y22" i="321" a="1"/>
  <c r="Y22" i="321" s="1"/>
  <c r="W22" i="321" a="1"/>
  <c r="W22" i="321" s="1"/>
  <c r="W31" i="321" a="1"/>
  <c r="W31" i="321" s="1"/>
  <c r="K31" i="321" a="1"/>
  <c r="K31" i="321" s="1"/>
  <c r="Y31" i="321" a="1"/>
  <c r="Y31" i="321" s="1"/>
  <c r="X31" i="321" a="1"/>
  <c r="X31" i="321" s="1"/>
  <c r="Y21" i="321" a="1"/>
  <c r="Y21" i="321" s="1"/>
  <c r="W21" i="321" a="1"/>
  <c r="W21" i="321" s="1"/>
  <c r="X21" i="321" a="1"/>
  <c r="X21" i="321" s="1"/>
  <c r="K21" i="321" a="1"/>
  <c r="K21" i="321" s="1"/>
  <c r="L21" i="321" s="1" a="1"/>
  <c r="L21" i="321" s="1"/>
  <c r="Y18" i="321" a="1"/>
  <c r="Y18" i="321" s="1"/>
  <c r="X18" i="321" a="1"/>
  <c r="X18" i="321" s="1"/>
  <c r="W18" i="321" a="1"/>
  <c r="W18" i="321" s="1"/>
  <c r="K18" i="321" a="1"/>
  <c r="K18" i="321" s="1"/>
  <c r="L18" i="321" s="1" a="1"/>
  <c r="L18" i="321" s="1"/>
  <c r="W26" i="321" a="1"/>
  <c r="W26" i="321" s="1"/>
  <c r="K26" i="321" a="1"/>
  <c r="K26" i="321" s="1"/>
  <c r="Y26" i="321" a="1"/>
  <c r="Y26" i="321" s="1"/>
  <c r="X26" i="321" a="1"/>
  <c r="X26" i="321" s="1"/>
  <c r="R13" i="321"/>
  <c r="R36" i="321"/>
  <c r="R25" i="321"/>
  <c r="R34" i="321"/>
  <c r="R10" i="321"/>
  <c r="R17" i="321"/>
  <c r="R25" i="320"/>
  <c r="R18" i="320"/>
  <c r="R32" i="320"/>
  <c r="R19" i="320"/>
  <c r="X15" i="320" a="1"/>
  <c r="X15" i="320" s="1"/>
  <c r="Y15" i="320" a="1"/>
  <c r="Y15" i="320" s="1"/>
  <c r="W15" i="320" a="1"/>
  <c r="W15" i="320" s="1"/>
  <c r="K15" i="320" a="1"/>
  <c r="K15" i="320" s="1"/>
  <c r="L15" i="320" s="1" a="1"/>
  <c r="L15" i="320" s="1"/>
  <c r="Y19" i="320" a="1"/>
  <c r="Y19" i="320" s="1"/>
  <c r="W19" i="320" a="1"/>
  <c r="W19" i="320" s="1"/>
  <c r="K19" i="320" a="1"/>
  <c r="K19" i="320" s="1"/>
  <c r="L19" i="320" s="1" a="1"/>
  <c r="L19" i="320" s="1"/>
  <c r="X19" i="320" a="1"/>
  <c r="X19" i="320" s="1"/>
  <c r="R36" i="320"/>
  <c r="X32" i="320" a="1"/>
  <c r="X32" i="320" s="1"/>
  <c r="W32" i="320" a="1"/>
  <c r="W32" i="320" s="1"/>
  <c r="Y32" i="320" a="1"/>
  <c r="Y32" i="320" s="1"/>
  <c r="K32" i="320" a="1"/>
  <c r="K32" i="320" s="1"/>
  <c r="L32" i="320" s="1" a="1"/>
  <c r="L32" i="320" s="1"/>
  <c r="R14" i="320"/>
  <c r="R28" i="320"/>
  <c r="J3" i="317" a="1"/>
  <c r="J3" i="317" s="1"/>
  <c r="B4" i="347" s="1"/>
  <c r="R22" i="335"/>
  <c r="R17" i="335"/>
  <c r="R14" i="335"/>
  <c r="R16" i="335"/>
  <c r="X34" i="335" a="1"/>
  <c r="X34" i="335" s="1"/>
  <c r="Y34" i="335" a="1"/>
  <c r="Y34" i="335" s="1"/>
  <c r="W34" i="335" a="1"/>
  <c r="W34" i="335" s="1"/>
  <c r="K34" i="335" a="1"/>
  <c r="K34" i="335" s="1"/>
  <c r="L34" i="335" s="1" a="1"/>
  <c r="L34" i="335" s="1"/>
  <c r="Y30" i="335" a="1"/>
  <c r="Y30" i="335" s="1"/>
  <c r="X30" i="335" a="1"/>
  <c r="X30" i="335" s="1"/>
  <c r="K30" i="335" a="1"/>
  <c r="K30" i="335" s="1"/>
  <c r="L30" i="335" s="1" a="1"/>
  <c r="L30" i="335" s="1"/>
  <c r="W30" i="335" a="1"/>
  <c r="W30" i="335" s="1"/>
  <c r="X32" i="335" a="1"/>
  <c r="X32" i="335" s="1"/>
  <c r="Y32" i="335" a="1"/>
  <c r="Y32" i="335" s="1"/>
  <c r="W32" i="335" a="1"/>
  <c r="W32" i="335" s="1"/>
  <c r="K32" i="335" a="1"/>
  <c r="K32" i="335" s="1"/>
  <c r="L32" i="335" s="1" a="1"/>
  <c r="L32" i="335" s="1"/>
  <c r="Y24" i="335" a="1"/>
  <c r="Y24" i="335" s="1"/>
  <c r="X24" i="335" a="1"/>
  <c r="X24" i="335" s="1"/>
  <c r="W24" i="335" a="1"/>
  <c r="W24" i="335" s="1"/>
  <c r="K24" i="335" a="1"/>
  <c r="K24" i="335" s="1"/>
  <c r="L24" i="335" s="1" a="1"/>
  <c r="L24" i="335" s="1"/>
  <c r="X35" i="335" a="1"/>
  <c r="X35" i="335" s="1"/>
  <c r="Y35" i="335" a="1"/>
  <c r="Y35" i="335" s="1"/>
  <c r="W35" i="335" a="1"/>
  <c r="W35" i="335" s="1"/>
  <c r="K35" i="335" a="1"/>
  <c r="K35" i="335" s="1"/>
  <c r="L35" i="335" s="1" a="1"/>
  <c r="L35" i="335" s="1"/>
  <c r="W19" i="335" a="1"/>
  <c r="W19" i="335" s="1"/>
  <c r="K19" i="335" a="1"/>
  <c r="K19" i="335" s="1"/>
  <c r="L19" i="335" s="1" a="1"/>
  <c r="L19" i="335" s="1"/>
  <c r="Y19" i="335" a="1"/>
  <c r="Y19" i="335" s="1"/>
  <c r="X19" i="335" a="1"/>
  <c r="X19" i="335" s="1"/>
  <c r="X33" i="335" a="1"/>
  <c r="X33" i="335" s="1"/>
  <c r="Y33" i="335" a="1"/>
  <c r="Y33" i="335" s="1"/>
  <c r="W33" i="335" a="1"/>
  <c r="W33" i="335" s="1"/>
  <c r="K33" i="335" a="1"/>
  <c r="K33" i="335" s="1"/>
  <c r="L33" i="335" s="1" a="1"/>
  <c r="L33" i="335" s="1"/>
  <c r="Y28" i="335" a="1"/>
  <c r="Y28" i="335" s="1"/>
  <c r="X28" i="335" a="1"/>
  <c r="X28" i="335" s="1"/>
  <c r="K28" i="335" a="1"/>
  <c r="K28" i="335" s="1"/>
  <c r="L28" i="335" s="1" a="1"/>
  <c r="L28" i="335" s="1"/>
  <c r="W28" i="335" a="1"/>
  <c r="W28" i="335" s="1"/>
  <c r="R18" i="335"/>
  <c r="X23" i="335" a="1"/>
  <c r="X23" i="335" s="1"/>
  <c r="W23" i="335" a="1"/>
  <c r="W23" i="335" s="1"/>
  <c r="Y23" i="335" a="1"/>
  <c r="Y23" i="335" s="1"/>
  <c r="K23" i="335" a="1"/>
  <c r="K23" i="335" s="1"/>
  <c r="R15" i="335"/>
  <c r="W18" i="335" a="1"/>
  <c r="W18" i="335" s="1"/>
  <c r="K18" i="335" a="1"/>
  <c r="K18" i="335" s="1"/>
  <c r="L18" i="335" s="1" a="1"/>
  <c r="L18" i="335" s="1"/>
  <c r="X18" i="335" a="1"/>
  <c r="X18" i="335" s="1"/>
  <c r="Y18" i="335" a="1"/>
  <c r="Y18" i="335" s="1"/>
  <c r="X29" i="335" a="1"/>
  <c r="X29" i="335" s="1"/>
  <c r="W29" i="335" a="1"/>
  <c r="W29" i="335" s="1"/>
  <c r="Y29" i="335" a="1"/>
  <c r="Y29" i="335" s="1"/>
  <c r="K29" i="335" a="1"/>
  <c r="K29" i="335" s="1"/>
  <c r="L29" i="335" s="1" a="1"/>
  <c r="L29" i="335" s="1"/>
  <c r="J3" i="335" a="1"/>
  <c r="J3" i="335" s="1"/>
  <c r="B45" i="347" s="1"/>
  <c r="K3" i="335" a="1"/>
  <c r="K3" i="335" s="1"/>
  <c r="C45" i="347" s="1"/>
  <c r="Y36" i="335" a="1"/>
  <c r="Y36" i="335" s="1"/>
  <c r="W36" i="335" a="1"/>
  <c r="W36" i="335" s="1"/>
  <c r="X36" i="335" a="1"/>
  <c r="X36" i="335" s="1"/>
  <c r="K36" i="335" a="1"/>
  <c r="K36" i="335" s="1"/>
  <c r="L36" i="335" s="1" a="1"/>
  <c r="L36" i="335" s="1"/>
  <c r="X25" i="335" a="1"/>
  <c r="X25" i="335" s="1"/>
  <c r="W25" i="335" a="1"/>
  <c r="W25" i="335" s="1"/>
  <c r="Y25" i="335" a="1"/>
  <c r="Y25" i="335" s="1"/>
  <c r="K25" i="335" a="1"/>
  <c r="K25" i="335" s="1"/>
  <c r="L25" i="335" s="1" a="1"/>
  <c r="L25" i="335" s="1"/>
  <c r="W31" i="335" a="1"/>
  <c r="W31" i="335" s="1"/>
  <c r="Y31" i="335" a="1"/>
  <c r="Y31" i="335" s="1"/>
  <c r="X31" i="335" a="1"/>
  <c r="X31" i="335" s="1"/>
  <c r="K31" i="335" a="1"/>
  <c r="K31" i="335" s="1"/>
  <c r="L31" i="335" s="1" a="1"/>
  <c r="L31" i="335" s="1"/>
  <c r="Y26" i="335" a="1"/>
  <c r="Y26" i="335" s="1"/>
  <c r="X26" i="335" a="1"/>
  <c r="X26" i="335" s="1"/>
  <c r="K26" i="335" a="1"/>
  <c r="K26" i="335" s="1"/>
  <c r="L26" i="335" s="1" a="1"/>
  <c r="L26" i="335" s="1"/>
  <c r="W26" i="335" a="1"/>
  <c r="W26" i="335" s="1"/>
  <c r="W21" i="335" a="1"/>
  <c r="W21" i="335" s="1"/>
  <c r="X21" i="335" a="1"/>
  <c r="X21" i="335" s="1"/>
  <c r="K21" i="335" a="1"/>
  <c r="K21" i="335" s="1"/>
  <c r="L21" i="335" s="1" a="1"/>
  <c r="L21" i="335" s="1"/>
  <c r="Y21" i="335" a="1"/>
  <c r="Y21" i="335" s="1"/>
  <c r="W16" i="335" a="1"/>
  <c r="W16" i="335" s="1"/>
  <c r="K16" i="335" a="1"/>
  <c r="K16" i="335" s="1"/>
  <c r="L16" i="335" s="1" a="1"/>
  <c r="L16" i="335" s="1"/>
  <c r="X16" i="335" a="1"/>
  <c r="X16" i="335" s="1"/>
  <c r="Y16" i="335" a="1"/>
  <c r="Y16" i="335" s="1"/>
  <c r="X27" i="335" a="1"/>
  <c r="X27" i="335" s="1"/>
  <c r="W27" i="335" a="1"/>
  <c r="W27" i="335" s="1"/>
  <c r="Y27" i="335" a="1"/>
  <c r="Y27" i="335" s="1"/>
  <c r="K27" i="335" a="1"/>
  <c r="K27" i="335" s="1"/>
  <c r="L27" i="335" s="1" a="1"/>
  <c r="L27" i="335" s="1"/>
  <c r="R31" i="335"/>
  <c r="R21" i="335"/>
  <c r="R7" i="335"/>
  <c r="R9" i="335"/>
  <c r="R23" i="335"/>
  <c r="R33" i="335"/>
  <c r="R27" i="335"/>
  <c r="R10" i="335"/>
  <c r="R20" i="335"/>
  <c r="R24" i="335"/>
  <c r="R26" i="335"/>
  <c r="R34" i="335"/>
  <c r="R36" i="335"/>
  <c r="R11" i="335"/>
  <c r="R13" i="335"/>
  <c r="R30" i="335"/>
  <c r="R25" i="335"/>
  <c r="R29" i="335"/>
  <c r="R8" i="335"/>
  <c r="R12" i="335"/>
  <c r="R28" i="335"/>
  <c r="R32" i="335"/>
  <c r="R35" i="335"/>
  <c r="W14" i="335" a="1"/>
  <c r="W14" i="335" s="1"/>
  <c r="X14" i="335" a="1"/>
  <c r="X14" i="335" s="1"/>
  <c r="Y14" i="335" a="1"/>
  <c r="Y14" i="335" s="1"/>
  <c r="K22" i="335" a="1"/>
  <c r="K22" i="335" s="1"/>
  <c r="X22" i="335" a="1"/>
  <c r="X22" i="335" s="1"/>
  <c r="W22" i="335" a="1"/>
  <c r="W22" i="335" s="1"/>
  <c r="Y22" i="335" a="1"/>
  <c r="Y22" i="335" s="1"/>
  <c r="R18" i="331"/>
  <c r="R15" i="331"/>
  <c r="R21" i="331"/>
  <c r="Y28" i="331" a="1"/>
  <c r="Y28" i="331" s="1"/>
  <c r="W28" i="331" a="1"/>
  <c r="W28" i="331" s="1"/>
  <c r="K28" i="331" a="1"/>
  <c r="K28" i="331" s="1"/>
  <c r="L28" i="331" s="1" a="1"/>
  <c r="L28" i="331" s="1"/>
  <c r="X28" i="331" a="1"/>
  <c r="X28" i="331" s="1"/>
  <c r="R30" i="331"/>
  <c r="R27" i="331"/>
  <c r="R25" i="331"/>
  <c r="R8" i="331"/>
  <c r="R12" i="331"/>
  <c r="R31" i="331"/>
  <c r="R34" i="331"/>
  <c r="R19" i="331"/>
  <c r="R9" i="331"/>
  <c r="R13" i="331"/>
  <c r="R7" i="331"/>
  <c r="R20" i="331"/>
  <c r="R28" i="331"/>
  <c r="R36" i="331"/>
  <c r="R23" i="331"/>
  <c r="R10" i="331"/>
  <c r="R14" i="331"/>
  <c r="R22" i="331"/>
  <c r="R24" i="331"/>
  <c r="R29" i="331"/>
  <c r="R11" i="331"/>
  <c r="R26" i="331"/>
  <c r="R33" i="331"/>
  <c r="R32" i="331"/>
  <c r="R35" i="331"/>
  <c r="X34" i="331" a="1"/>
  <c r="X34" i="331" s="1"/>
  <c r="Y34" i="331" a="1"/>
  <c r="Y34" i="331" s="1"/>
  <c r="W34" i="331" a="1"/>
  <c r="W34" i="331" s="1"/>
  <c r="K34" i="331" a="1"/>
  <c r="K34" i="331" s="1"/>
  <c r="L34" i="331" s="1" a="1"/>
  <c r="L34" i="331" s="1"/>
  <c r="X31" i="331" a="1"/>
  <c r="X31" i="331" s="1"/>
  <c r="Y31" i="331" a="1"/>
  <c r="Y31" i="331" s="1"/>
  <c r="W31" i="331" a="1"/>
  <c r="W31" i="331" s="1"/>
  <c r="K31" i="331" a="1"/>
  <c r="K31" i="331" s="1"/>
  <c r="L31" i="331" s="1" a="1"/>
  <c r="L31" i="331" s="1"/>
  <c r="J3" i="331" a="1"/>
  <c r="J3" i="331" s="1"/>
  <c r="B46" i="347" s="1"/>
  <c r="K3" i="331" a="1"/>
  <c r="K3" i="331" s="1"/>
  <c r="C46" i="347" s="1"/>
  <c r="X33" i="331" a="1"/>
  <c r="X33" i="331" s="1"/>
  <c r="Y33" i="331" a="1"/>
  <c r="Y33" i="331" s="1"/>
  <c r="W33" i="331" a="1"/>
  <c r="W33" i="331" s="1"/>
  <c r="K33" i="331" a="1"/>
  <c r="K33" i="331" s="1"/>
  <c r="L33" i="331" s="1" a="1"/>
  <c r="L33" i="331" s="1"/>
  <c r="X32" i="331" a="1"/>
  <c r="X32" i="331" s="1"/>
  <c r="W32" i="331" a="1"/>
  <c r="W32" i="331" s="1"/>
  <c r="Y32" i="331" a="1"/>
  <c r="Y32" i="331" s="1"/>
  <c r="K32" i="331" a="1"/>
  <c r="K32" i="331" s="1"/>
  <c r="L32" i="331" s="1" a="1"/>
  <c r="L32" i="331" s="1"/>
  <c r="Y26" i="331" a="1"/>
  <c r="Y26" i="331" s="1"/>
  <c r="W26" i="331" a="1"/>
  <c r="W26" i="331" s="1"/>
  <c r="X26" i="331" a="1"/>
  <c r="X26" i="331" s="1"/>
  <c r="K26" i="331" a="1"/>
  <c r="K26" i="331" s="1"/>
  <c r="L26" i="331" s="1" a="1"/>
  <c r="L26" i="331" s="1"/>
  <c r="X29" i="331" a="1"/>
  <c r="X29" i="331" s="1"/>
  <c r="W29" i="331" a="1"/>
  <c r="W29" i="331" s="1"/>
  <c r="Y29" i="331" a="1"/>
  <c r="Y29" i="331" s="1"/>
  <c r="K29" i="331" a="1"/>
  <c r="K29" i="331" s="1"/>
  <c r="L29" i="331" s="1" a="1"/>
  <c r="L29" i="331" s="1"/>
  <c r="Y24" i="331" a="1"/>
  <c r="Y24" i="331" s="1"/>
  <c r="W24" i="331" a="1"/>
  <c r="W24" i="331" s="1"/>
  <c r="X24" i="331" a="1"/>
  <c r="X24" i="331" s="1"/>
  <c r="K24" i="331" a="1"/>
  <c r="K24" i="331" s="1"/>
  <c r="L24" i="331" s="1" a="1"/>
  <c r="L24" i="331" s="1"/>
  <c r="Y36" i="331" a="1"/>
  <c r="Y36" i="331" s="1"/>
  <c r="W36" i="331" a="1"/>
  <c r="W36" i="331" s="1"/>
  <c r="X36" i="331" a="1"/>
  <c r="X36" i="331" s="1"/>
  <c r="K36" i="331" a="1"/>
  <c r="K36" i="331" s="1"/>
  <c r="L36" i="331" s="1" a="1"/>
  <c r="L36" i="331" s="1"/>
  <c r="X27" i="331" a="1"/>
  <c r="X27" i="331" s="1"/>
  <c r="W27" i="331" a="1"/>
  <c r="W27" i="331" s="1"/>
  <c r="Y27" i="331" a="1"/>
  <c r="Y27" i="331" s="1"/>
  <c r="K27" i="331" a="1"/>
  <c r="K27" i="331" s="1"/>
  <c r="L27" i="331" s="1" a="1"/>
  <c r="L27" i="331" s="1"/>
  <c r="X17" i="331" a="1"/>
  <c r="X17" i="331" s="1"/>
  <c r="Y17" i="331" a="1"/>
  <c r="Y17" i="331" s="1"/>
  <c r="W17" i="331" a="1"/>
  <c r="W17" i="331" s="1"/>
  <c r="X23" i="331" a="1"/>
  <c r="X23" i="331" s="1"/>
  <c r="W23" i="331" a="1"/>
  <c r="W23" i="331" s="1"/>
  <c r="Y23" i="331" a="1"/>
  <c r="Y23" i="331" s="1"/>
  <c r="K23" i="331" a="1"/>
  <c r="K23" i="331" s="1"/>
  <c r="L23" i="331" s="1" a="1"/>
  <c r="L23" i="331" s="1"/>
  <c r="X21" i="331" a="1"/>
  <c r="X21" i="331" s="1"/>
  <c r="Y21" i="331" a="1"/>
  <c r="Y21" i="331" s="1"/>
  <c r="W21" i="331" a="1"/>
  <c r="W21" i="331" s="1"/>
  <c r="R17" i="331"/>
  <c r="X19" i="331" a="1"/>
  <c r="X19" i="331" s="1"/>
  <c r="W19" i="331" a="1"/>
  <c r="W19" i="331" s="1"/>
  <c r="K19" i="331" a="1"/>
  <c r="K19" i="331" s="1"/>
  <c r="L19" i="331" s="1" a="1"/>
  <c r="L19" i="331" s="1"/>
  <c r="Y19" i="331" a="1"/>
  <c r="Y19" i="331" s="1"/>
  <c r="X35" i="331" a="1"/>
  <c r="X35" i="331" s="1"/>
  <c r="Y35" i="331" a="1"/>
  <c r="Y35" i="331" s="1"/>
  <c r="W35" i="331" a="1"/>
  <c r="W35" i="331" s="1"/>
  <c r="K35" i="331" a="1"/>
  <c r="K35" i="331" s="1"/>
  <c r="L35" i="331" s="1" a="1"/>
  <c r="L35" i="331" s="1"/>
  <c r="X25" i="331" a="1"/>
  <c r="X25" i="331" s="1"/>
  <c r="W25" i="331" a="1"/>
  <c r="W25" i="331" s="1"/>
  <c r="Y25" i="331" a="1"/>
  <c r="Y25" i="331" s="1"/>
  <c r="K25" i="331" a="1"/>
  <c r="K25" i="331" s="1"/>
  <c r="L25" i="331" s="1" a="1"/>
  <c r="L25" i="331" s="1"/>
  <c r="X20" i="331" a="1"/>
  <c r="X20" i="331" s="1"/>
  <c r="Y20" i="331" a="1"/>
  <c r="Y20" i="331" s="1"/>
  <c r="K20" i="331" a="1"/>
  <c r="K20" i="331" s="1"/>
  <c r="L20" i="331" s="1" a="1"/>
  <c r="L20" i="331" s="1"/>
  <c r="W20" i="331" a="1"/>
  <c r="W20" i="331" s="1"/>
  <c r="W30" i="331" a="1"/>
  <c r="W30" i="331" s="1"/>
  <c r="Y30" i="331" a="1"/>
  <c r="Y30" i="331" s="1"/>
  <c r="X30" i="331" a="1"/>
  <c r="X30" i="331" s="1"/>
  <c r="K30" i="331" a="1"/>
  <c r="K30" i="331" s="1"/>
  <c r="L30" i="331" s="1" a="1"/>
  <c r="L30" i="331" s="1"/>
  <c r="X18" i="331" a="1"/>
  <c r="X18" i="331" s="1"/>
  <c r="Y18" i="331" a="1"/>
  <c r="Y18" i="331" s="1"/>
  <c r="W18" i="331" a="1"/>
  <c r="W18" i="331" s="1"/>
  <c r="R23" i="330"/>
  <c r="R34" i="330"/>
  <c r="R27" i="330"/>
  <c r="R30" i="330"/>
  <c r="R8" i="330"/>
  <c r="R20" i="330"/>
  <c r="R12" i="330"/>
  <c r="R11" i="330"/>
  <c r="R16" i="330"/>
  <c r="R25" i="330"/>
  <c r="R9" i="330"/>
  <c r="R26" i="330"/>
  <c r="AA8" i="330" a="1"/>
  <c r="AA8" i="330" s="1"/>
  <c r="H9" i="330" a="1"/>
  <c r="H9" i="330" s="1"/>
  <c r="X34" i="330" a="1"/>
  <c r="X34" i="330" s="1"/>
  <c r="K34" i="330" a="1"/>
  <c r="K34" i="330" s="1"/>
  <c r="L34" i="330" s="1" a="1"/>
  <c r="L34" i="330" s="1"/>
  <c r="W34" i="330" a="1"/>
  <c r="W34" i="330" s="1"/>
  <c r="Y34" i="330" a="1"/>
  <c r="Y34" i="330" s="1"/>
  <c r="Y33" i="330" a="1"/>
  <c r="Y33" i="330" s="1"/>
  <c r="K33" i="330" a="1"/>
  <c r="K33" i="330" s="1"/>
  <c r="L33" i="330" s="1" a="1"/>
  <c r="L33" i="330" s="1"/>
  <c r="X33" i="330" a="1"/>
  <c r="X33" i="330" s="1"/>
  <c r="W33" i="330" a="1"/>
  <c r="W33" i="330" s="1"/>
  <c r="Y35" i="330" a="1"/>
  <c r="Y35" i="330" s="1"/>
  <c r="W35" i="330" a="1"/>
  <c r="W35" i="330" s="1"/>
  <c r="X35" i="330" a="1"/>
  <c r="X35" i="330" s="1"/>
  <c r="K35" i="330" a="1"/>
  <c r="K35" i="330" s="1"/>
  <c r="L35" i="330" s="1" a="1"/>
  <c r="L35" i="330" s="1"/>
  <c r="H9" i="329" a="1"/>
  <c r="H9" i="329" s="1"/>
  <c r="AA9" i="329" s="1" a="1"/>
  <c r="AA9" i="329" s="1"/>
  <c r="R14" i="330"/>
  <c r="X25" i="330" a="1"/>
  <c r="X25" i="330" s="1"/>
  <c r="Y25" i="330" a="1"/>
  <c r="Y25" i="330" s="1"/>
  <c r="W25" i="330" a="1"/>
  <c r="W25" i="330" s="1"/>
  <c r="R29" i="330"/>
  <c r="K25" i="330" a="1"/>
  <c r="K25" i="330" s="1"/>
  <c r="L25" i="330" s="1" a="1"/>
  <c r="L25" i="330" s="1"/>
  <c r="R15" i="330"/>
  <c r="W36" i="330" a="1"/>
  <c r="W36" i="330" s="1"/>
  <c r="Y36" i="330" a="1"/>
  <c r="Y36" i="330" s="1"/>
  <c r="X36" i="330" a="1"/>
  <c r="X36" i="330" s="1"/>
  <c r="X24" i="330" a="1"/>
  <c r="X24" i="330" s="1"/>
  <c r="W24" i="330" a="1"/>
  <c r="W24" i="330" s="1"/>
  <c r="Y24" i="330" a="1"/>
  <c r="Y24" i="330" s="1"/>
  <c r="W28" i="330" a="1"/>
  <c r="W28" i="330" s="1"/>
  <c r="Y28" i="330" a="1"/>
  <c r="Y28" i="330" s="1"/>
  <c r="K28" i="330" a="1"/>
  <c r="K28" i="330" s="1"/>
  <c r="L28" i="330" s="1" a="1"/>
  <c r="L28" i="330" s="1"/>
  <c r="X28" i="330" a="1"/>
  <c r="X28" i="330" s="1"/>
  <c r="R10" i="330"/>
  <c r="R18" i="330"/>
  <c r="R21" i="330"/>
  <c r="R36" i="330"/>
  <c r="R7" i="330"/>
  <c r="R19" i="330"/>
  <c r="R17" i="330"/>
  <c r="K3" i="330" a="1"/>
  <c r="K3" i="330" s="1"/>
  <c r="C16" i="347" s="1"/>
  <c r="J3" i="330" a="1"/>
  <c r="J3" i="330" s="1"/>
  <c r="B16" i="347" s="1"/>
  <c r="W32" i="330" a="1"/>
  <c r="W32" i="330" s="1"/>
  <c r="Y32" i="330" a="1"/>
  <c r="Y32" i="330" s="1"/>
  <c r="K32" i="330" a="1"/>
  <c r="K32" i="330" s="1"/>
  <c r="L32" i="330" s="1" a="1"/>
  <c r="L32" i="330" s="1"/>
  <c r="X32" i="330" a="1"/>
  <c r="X32" i="330" s="1"/>
  <c r="K30" i="330" a="1"/>
  <c r="K30" i="330" s="1"/>
  <c r="L30" i="330" s="1" a="1"/>
  <c r="L30" i="330" s="1"/>
  <c r="Y30" i="330" a="1"/>
  <c r="Y30" i="330" s="1"/>
  <c r="W30" i="330" a="1"/>
  <c r="W30" i="330" s="1"/>
  <c r="X30" i="330" a="1"/>
  <c r="X30" i="330" s="1"/>
  <c r="X19" i="330" a="1"/>
  <c r="X19" i="330" s="1"/>
  <c r="Y19" i="330" a="1"/>
  <c r="Y19" i="330" s="1"/>
  <c r="W19" i="330" a="1"/>
  <c r="W19" i="330" s="1"/>
  <c r="X29" i="330" a="1"/>
  <c r="X29" i="330" s="1"/>
  <c r="K29" i="330" a="1"/>
  <c r="K29" i="330" s="1"/>
  <c r="L29" i="330" s="1" a="1"/>
  <c r="L29" i="330" s="1"/>
  <c r="W29" i="330" a="1"/>
  <c r="W29" i="330" s="1"/>
  <c r="Y29" i="330" a="1"/>
  <c r="Y29" i="330" s="1"/>
  <c r="W15" i="330" a="1"/>
  <c r="W15" i="330" s="1"/>
  <c r="X15" i="330" a="1"/>
  <c r="X15" i="330" s="1"/>
  <c r="Y15" i="330" a="1"/>
  <c r="Y15" i="330" s="1"/>
  <c r="K15" i="330" a="1"/>
  <c r="K15" i="330" s="1"/>
  <c r="L15" i="330" s="1" a="1"/>
  <c r="L15" i="330" s="1"/>
  <c r="R32" i="330"/>
  <c r="R28" i="330"/>
  <c r="R31" i="330"/>
  <c r="R35" i="330"/>
  <c r="R33" i="330"/>
  <c r="R24" i="330"/>
  <c r="W31" i="330" a="1"/>
  <c r="W31" i="330" s="1"/>
  <c r="K31" i="330" a="1"/>
  <c r="K31" i="330" s="1"/>
  <c r="L31" i="330" s="1" a="1"/>
  <c r="L31" i="330" s="1"/>
  <c r="X31" i="330" a="1"/>
  <c r="X31" i="330" s="1"/>
  <c r="Y31" i="330" a="1"/>
  <c r="Y31" i="330" s="1"/>
  <c r="R22" i="330"/>
  <c r="K36" i="330" a="1"/>
  <c r="K36" i="330" s="1"/>
  <c r="L36" i="330" s="1" a="1"/>
  <c r="L36" i="330" s="1"/>
  <c r="W31" i="329" a="1"/>
  <c r="W31" i="329" s="1"/>
  <c r="Y31" i="329" a="1"/>
  <c r="Y31" i="329" s="1"/>
  <c r="K31" i="329" a="1"/>
  <c r="K31" i="329" s="1"/>
  <c r="L31" i="329" s="1" a="1"/>
  <c r="L31" i="329" s="1"/>
  <c r="X31" i="329" a="1"/>
  <c r="X31" i="329" s="1"/>
  <c r="Y15" i="329" a="1"/>
  <c r="Y15" i="329" s="1"/>
  <c r="W15" i="329" a="1"/>
  <c r="W15" i="329" s="1"/>
  <c r="X15" i="329" a="1"/>
  <c r="X15" i="329" s="1"/>
  <c r="K15" i="329" a="1"/>
  <c r="K15" i="329" s="1"/>
  <c r="L15" i="329" s="1" a="1"/>
  <c r="L15" i="329" s="1"/>
  <c r="X20" i="329" a="1"/>
  <c r="X20" i="329" s="1"/>
  <c r="W20" i="329" a="1"/>
  <c r="W20" i="329" s="1"/>
  <c r="Y20" i="329" a="1"/>
  <c r="Y20" i="329" s="1"/>
  <c r="K20" i="329" a="1"/>
  <c r="K20" i="329" s="1"/>
  <c r="L20" i="329" s="1" a="1"/>
  <c r="L20" i="329" s="1"/>
  <c r="Y27" i="329" a="1"/>
  <c r="Y27" i="329" s="1"/>
  <c r="X27" i="329" a="1"/>
  <c r="X27" i="329" s="1"/>
  <c r="W27" i="329" a="1"/>
  <c r="W27" i="329" s="1"/>
  <c r="K27" i="329" a="1"/>
  <c r="K27" i="329" s="1"/>
  <c r="L27" i="329" s="1" a="1"/>
  <c r="L27" i="329" s="1"/>
  <c r="W21" i="329" a="1"/>
  <c r="W21" i="329" s="1"/>
  <c r="Y21" i="329" a="1"/>
  <c r="Y21" i="329" s="1"/>
  <c r="K21" i="329" a="1"/>
  <c r="K21" i="329" s="1"/>
  <c r="L21" i="329" s="1" a="1"/>
  <c r="L21" i="329" s="1"/>
  <c r="X21" i="329" a="1"/>
  <c r="X21" i="329" s="1"/>
  <c r="X32" i="329" a="1"/>
  <c r="X32" i="329" s="1"/>
  <c r="W32" i="329" a="1"/>
  <c r="W32" i="329" s="1"/>
  <c r="Y32" i="329" a="1"/>
  <c r="Y32" i="329" s="1"/>
  <c r="K32" i="329" a="1"/>
  <c r="K32" i="329" s="1"/>
  <c r="L32" i="329" s="1" a="1"/>
  <c r="L32" i="329" s="1"/>
  <c r="X30" i="329" a="1"/>
  <c r="X30" i="329" s="1"/>
  <c r="W30" i="329" a="1"/>
  <c r="W30" i="329" s="1"/>
  <c r="K30" i="329" a="1"/>
  <c r="K30" i="329" s="1"/>
  <c r="L30" i="329" s="1" a="1"/>
  <c r="L30" i="329" s="1"/>
  <c r="Y30" i="329" a="1"/>
  <c r="Y30" i="329" s="1"/>
  <c r="X26" i="329" a="1"/>
  <c r="X26" i="329" s="1"/>
  <c r="K26" i="329" a="1"/>
  <c r="K26" i="329" s="1"/>
  <c r="L26" i="329" s="1" a="1"/>
  <c r="L26" i="329" s="1"/>
  <c r="W26" i="329" a="1"/>
  <c r="W26" i="329" s="1"/>
  <c r="Y26" i="329" a="1"/>
  <c r="Y26" i="329" s="1"/>
  <c r="W9" i="329" a="1"/>
  <c r="W9" i="329" s="1"/>
  <c r="Y9" i="329" a="1"/>
  <c r="Y9" i="329" s="1"/>
  <c r="X9" i="329" a="1"/>
  <c r="X9" i="329" s="1"/>
  <c r="K9" i="329" a="1"/>
  <c r="K9" i="329" s="1"/>
  <c r="X34" i="329" a="1"/>
  <c r="X34" i="329" s="1"/>
  <c r="Y34" i="329" a="1"/>
  <c r="Y34" i="329" s="1"/>
  <c r="W34" i="329" a="1"/>
  <c r="W34" i="329" s="1"/>
  <c r="K34" i="329" a="1"/>
  <c r="K34" i="329" s="1"/>
  <c r="L34" i="329" s="1" a="1"/>
  <c r="L34" i="329" s="1"/>
  <c r="X18" i="329" a="1"/>
  <c r="X18" i="329" s="1"/>
  <c r="W18" i="329" a="1"/>
  <c r="W18" i="329" s="1"/>
  <c r="Y18" i="329" a="1"/>
  <c r="Y18" i="329" s="1"/>
  <c r="K18" i="329" a="1"/>
  <c r="K18" i="329" s="1"/>
  <c r="L18" i="329" s="1" a="1"/>
  <c r="L18" i="329" s="1"/>
  <c r="Y10" i="329" a="1"/>
  <c r="Y10" i="329" s="1"/>
  <c r="W10" i="329" a="1"/>
  <c r="W10" i="329" s="1"/>
  <c r="K10" i="329" a="1"/>
  <c r="K10" i="329" s="1"/>
  <c r="X10" i="329" a="1"/>
  <c r="X10" i="329" s="1"/>
  <c r="W19" i="329" a="1"/>
  <c r="W19" i="329" s="1"/>
  <c r="Y19" i="329" a="1"/>
  <c r="Y19" i="329" s="1"/>
  <c r="X19" i="329" a="1"/>
  <c r="X19" i="329" s="1"/>
  <c r="K19" i="329" a="1"/>
  <c r="K19" i="329" s="1"/>
  <c r="L19" i="329" s="1" a="1"/>
  <c r="L19" i="329" s="1"/>
  <c r="W12" i="329" a="1"/>
  <c r="W12" i="329" s="1"/>
  <c r="Y12" i="329" a="1"/>
  <c r="Y12" i="329" s="1"/>
  <c r="K12" i="329" a="1"/>
  <c r="K12" i="329" s="1"/>
  <c r="L12" i="329" s="1" a="1"/>
  <c r="L12" i="329" s="1"/>
  <c r="X12" i="329" a="1"/>
  <c r="X12" i="329" s="1"/>
  <c r="X17" i="329" a="1"/>
  <c r="X17" i="329" s="1"/>
  <c r="Y17" i="329" a="1"/>
  <c r="Y17" i="329" s="1"/>
  <c r="W17" i="329" a="1"/>
  <c r="W17" i="329" s="1"/>
  <c r="K17" i="329" a="1"/>
  <c r="K17" i="329" s="1"/>
  <c r="L17" i="329" s="1" a="1"/>
  <c r="L17" i="329" s="1"/>
  <c r="Y13" i="329" a="1"/>
  <c r="Y13" i="329" s="1"/>
  <c r="W13" i="329" a="1"/>
  <c r="W13" i="329" s="1"/>
  <c r="X13" i="329" a="1"/>
  <c r="X13" i="329" s="1"/>
  <c r="K13" i="329" a="1"/>
  <c r="K13" i="329" s="1"/>
  <c r="L13" i="329" s="1" a="1"/>
  <c r="L13" i="329" s="1"/>
  <c r="Y22" i="329" a="1"/>
  <c r="Y22" i="329" s="1"/>
  <c r="W22" i="329" a="1"/>
  <c r="W22" i="329" s="1"/>
  <c r="X22" i="329" a="1"/>
  <c r="X22" i="329" s="1"/>
  <c r="K22" i="329" a="1"/>
  <c r="K22" i="329" s="1"/>
  <c r="L22" i="329" s="1" a="1"/>
  <c r="L22" i="329" s="1"/>
  <c r="X33" i="329" a="1"/>
  <c r="X33" i="329" s="1"/>
  <c r="Y33" i="329" a="1"/>
  <c r="Y33" i="329" s="1"/>
  <c r="W33" i="329" a="1"/>
  <c r="W33" i="329" s="1"/>
  <c r="K33" i="329" a="1"/>
  <c r="K33" i="329" s="1"/>
  <c r="L33" i="329" s="1" a="1"/>
  <c r="L33" i="329" s="1"/>
  <c r="Y14" i="329" a="1"/>
  <c r="Y14" i="329" s="1"/>
  <c r="W14" i="329" a="1"/>
  <c r="W14" i="329" s="1"/>
  <c r="K14" i="329" a="1"/>
  <c r="K14" i="329" s="1"/>
  <c r="L14" i="329" s="1" a="1"/>
  <c r="L14" i="329" s="1"/>
  <c r="X14" i="329" a="1"/>
  <c r="X14" i="329" s="1"/>
  <c r="X35" i="329" a="1"/>
  <c r="X35" i="329" s="1"/>
  <c r="Y35" i="329" a="1"/>
  <c r="Y35" i="329" s="1"/>
  <c r="W35" i="329" a="1"/>
  <c r="W35" i="329" s="1"/>
  <c r="K35" i="329" a="1"/>
  <c r="K35" i="329" s="1"/>
  <c r="L35" i="329" s="1" a="1"/>
  <c r="L35" i="329" s="1"/>
  <c r="X24" i="329" a="1"/>
  <c r="X24" i="329" s="1"/>
  <c r="K24" i="329" a="1"/>
  <c r="K24" i="329" s="1"/>
  <c r="L24" i="329" s="1" a="1"/>
  <c r="L24" i="329" s="1"/>
  <c r="W24" i="329" a="1"/>
  <c r="W24" i="329" s="1"/>
  <c r="Y24" i="329" a="1"/>
  <c r="Y24" i="329" s="1"/>
  <c r="X28" i="329" a="1"/>
  <c r="X28" i="329" s="1"/>
  <c r="K28" i="329" a="1"/>
  <c r="K28" i="329" s="1"/>
  <c r="L28" i="329" s="1" a="1"/>
  <c r="L28" i="329" s="1"/>
  <c r="W28" i="329" a="1"/>
  <c r="W28" i="329" s="1"/>
  <c r="Y28" i="329" a="1"/>
  <c r="Y28" i="329" s="1"/>
  <c r="Y11" i="329" a="1"/>
  <c r="Y11" i="329" s="1"/>
  <c r="W11" i="329" a="1"/>
  <c r="W11" i="329" s="1"/>
  <c r="X11" i="329" a="1"/>
  <c r="X11" i="329" s="1"/>
  <c r="K11" i="329" a="1"/>
  <c r="K11" i="329" s="1"/>
  <c r="L11" i="329" s="1" a="1"/>
  <c r="L11" i="329" s="1"/>
  <c r="Y25" i="329" a="1"/>
  <c r="Y25" i="329" s="1"/>
  <c r="X25" i="329" a="1"/>
  <c r="X25" i="329" s="1"/>
  <c r="W25" i="329" a="1"/>
  <c r="W25" i="329" s="1"/>
  <c r="K25" i="329" a="1"/>
  <c r="K25" i="329" s="1"/>
  <c r="L25" i="329" s="1" a="1"/>
  <c r="L25" i="329" s="1"/>
  <c r="Y36" i="329" a="1"/>
  <c r="Y36" i="329" s="1"/>
  <c r="W36" i="329" a="1"/>
  <c r="W36" i="329" s="1"/>
  <c r="K36" i="329" a="1"/>
  <c r="K36" i="329" s="1"/>
  <c r="L36" i="329" s="1" a="1"/>
  <c r="L36" i="329" s="1"/>
  <c r="X36" i="329" a="1"/>
  <c r="X36" i="329" s="1"/>
  <c r="Y16" i="329" a="1"/>
  <c r="Y16" i="329" s="1"/>
  <c r="W16" i="329" a="1"/>
  <c r="W16" i="329" s="1"/>
  <c r="K16" i="329" a="1"/>
  <c r="K16" i="329" s="1"/>
  <c r="L16" i="329" s="1" a="1"/>
  <c r="L16" i="329" s="1"/>
  <c r="X16" i="329" a="1"/>
  <c r="X16" i="329" s="1"/>
  <c r="X23" i="328" a="1"/>
  <c r="X23" i="328" s="1"/>
  <c r="Y23" i="328" a="1"/>
  <c r="Y23" i="328" s="1"/>
  <c r="W23" i="328" a="1"/>
  <c r="W23" i="328" s="1"/>
  <c r="K23" i="328" a="1"/>
  <c r="K23" i="328" s="1"/>
  <c r="L23" i="328" s="1" a="1"/>
  <c r="L23" i="328" s="1"/>
  <c r="X10" i="328" a="1"/>
  <c r="X10" i="328" s="1"/>
  <c r="W10" i="328" a="1"/>
  <c r="W10" i="328" s="1"/>
  <c r="Y10" i="328" a="1"/>
  <c r="Y10" i="328" s="1"/>
  <c r="K10" i="328" a="1"/>
  <c r="K10" i="328" s="1"/>
  <c r="X21" i="328" a="1"/>
  <c r="X21" i="328" s="1"/>
  <c r="W21" i="328" a="1"/>
  <c r="W21" i="328" s="1"/>
  <c r="Y21" i="328" a="1"/>
  <c r="Y21" i="328" s="1"/>
  <c r="K21" i="328" a="1"/>
  <c r="K21" i="328" s="1"/>
  <c r="L21" i="328" s="1" a="1"/>
  <c r="L21" i="328" s="1"/>
  <c r="W34" i="328" a="1"/>
  <c r="W34" i="328" s="1"/>
  <c r="X34" i="328" a="1"/>
  <c r="X34" i="328" s="1"/>
  <c r="Y34" i="328" a="1"/>
  <c r="Y34" i="328" s="1"/>
  <c r="R14" i="328"/>
  <c r="R18" i="328"/>
  <c r="R10" i="328"/>
  <c r="R20" i="328"/>
  <c r="R22" i="328"/>
  <c r="R15" i="328"/>
  <c r="R9" i="328"/>
  <c r="R19" i="328"/>
  <c r="R16" i="328"/>
  <c r="R24" i="328"/>
  <c r="R23" i="328"/>
  <c r="R8" i="328"/>
  <c r="R26" i="328"/>
  <c r="R11" i="328"/>
  <c r="R25" i="328"/>
  <c r="R12" i="328"/>
  <c r="R35" i="328"/>
  <c r="R17" i="328"/>
  <c r="R7" i="328"/>
  <c r="R31" i="328"/>
  <c r="R13" i="328"/>
  <c r="R21" i="328"/>
  <c r="R27" i="328"/>
  <c r="R30" i="328"/>
  <c r="Y9" i="328" a="1"/>
  <c r="Y9" i="328" s="1"/>
  <c r="W9" i="328" a="1"/>
  <c r="W9" i="328" s="1"/>
  <c r="X9" i="328" a="1"/>
  <c r="X9" i="328" s="1"/>
  <c r="K9" i="328" a="1"/>
  <c r="K9" i="328" s="1"/>
  <c r="R36" i="328"/>
  <c r="Y8" i="328" a="1"/>
  <c r="Y8" i="328" s="1"/>
  <c r="W8" i="328" a="1"/>
  <c r="W8" i="328" s="1"/>
  <c r="K8" i="328" a="1"/>
  <c r="K8" i="328" s="1"/>
  <c r="X8" i="328" a="1"/>
  <c r="X8" i="328" s="1"/>
  <c r="X14" i="328" a="1"/>
  <c r="X14" i="328" s="1"/>
  <c r="W14" i="328" a="1"/>
  <c r="W14" i="328" s="1"/>
  <c r="Y14" i="328" a="1"/>
  <c r="Y14" i="328" s="1"/>
  <c r="K14" i="328" a="1"/>
  <c r="K14" i="328" s="1"/>
  <c r="L14" i="328" s="1" a="1"/>
  <c r="L14" i="328" s="1"/>
  <c r="X32" i="328" a="1"/>
  <c r="X32" i="328" s="1"/>
  <c r="K32" i="328" a="1"/>
  <c r="K32" i="328" s="1"/>
  <c r="L32" i="328" s="1" a="1"/>
  <c r="L32" i="328" s="1"/>
  <c r="Y32" i="328" a="1"/>
  <c r="Y32" i="328" s="1"/>
  <c r="W32" i="328" a="1"/>
  <c r="W32" i="328" s="1"/>
  <c r="X12" i="328" a="1"/>
  <c r="X12" i="328" s="1"/>
  <c r="W12" i="328" a="1"/>
  <c r="W12" i="328" s="1"/>
  <c r="Y12" i="328" a="1"/>
  <c r="Y12" i="328" s="1"/>
  <c r="K12" i="328" a="1"/>
  <c r="K12" i="328" s="1"/>
  <c r="L12" i="328" s="1" a="1"/>
  <c r="L12" i="328" s="1"/>
  <c r="J3" i="328" a="1"/>
  <c r="J3" i="328" s="1"/>
  <c r="B14" i="347" s="1"/>
  <c r="K3" i="328" a="1"/>
  <c r="K3" i="328" s="1"/>
  <c r="C14" i="347" s="1"/>
  <c r="X20" i="328" a="1"/>
  <c r="X20" i="328" s="1"/>
  <c r="W20" i="328" a="1"/>
  <c r="W20" i="328" s="1"/>
  <c r="Y20" i="328" a="1"/>
  <c r="Y20" i="328" s="1"/>
  <c r="K20" i="328" a="1"/>
  <c r="K20" i="328" s="1"/>
  <c r="L20" i="328" s="1" a="1"/>
  <c r="L20" i="328" s="1"/>
  <c r="W19" i="328" a="1"/>
  <c r="W19" i="328" s="1"/>
  <c r="Y19" i="328" a="1"/>
  <c r="Y19" i="328" s="1"/>
  <c r="K19" i="328" a="1"/>
  <c r="K19" i="328" s="1"/>
  <c r="L19" i="328" s="1" a="1"/>
  <c r="L19" i="328" s="1"/>
  <c r="X19" i="328" a="1"/>
  <c r="X19" i="328" s="1"/>
  <c r="W36" i="328" a="1"/>
  <c r="W36" i="328" s="1"/>
  <c r="X36" i="328" a="1"/>
  <c r="X36" i="328" s="1"/>
  <c r="K36" i="328" a="1"/>
  <c r="K36" i="328" s="1"/>
  <c r="L36" i="328" s="1" a="1"/>
  <c r="L36" i="328" s="1"/>
  <c r="Y36" i="328" a="1"/>
  <c r="Y36" i="328" s="1"/>
  <c r="X18" i="328" a="1"/>
  <c r="X18" i="328" s="1"/>
  <c r="W18" i="328" a="1"/>
  <c r="W18" i="328" s="1"/>
  <c r="Y18" i="328" a="1"/>
  <c r="Y18" i="328" s="1"/>
  <c r="K18" i="328" a="1"/>
  <c r="K18" i="328" s="1"/>
  <c r="L18" i="328" s="1" a="1"/>
  <c r="L18" i="328" s="1"/>
  <c r="R33" i="328"/>
  <c r="W11" i="328" a="1"/>
  <c r="W11" i="328" s="1"/>
  <c r="Y11" i="328" a="1"/>
  <c r="Y11" i="328" s="1"/>
  <c r="K11" i="328" a="1"/>
  <c r="K11" i="328" s="1"/>
  <c r="L11" i="328" s="1" a="1"/>
  <c r="L11" i="328" s="1"/>
  <c r="X11" i="328" a="1"/>
  <c r="X11" i="328" s="1"/>
  <c r="W31" i="328" a="1"/>
  <c r="W31" i="328" s="1"/>
  <c r="Y31" i="328" a="1"/>
  <c r="Y31" i="328" s="1"/>
  <c r="X31" i="328" a="1"/>
  <c r="X31" i="328" s="1"/>
  <c r="K31" i="328" a="1"/>
  <c r="K31" i="328" s="1"/>
  <c r="L31" i="328" s="1" a="1"/>
  <c r="L31" i="328" s="1"/>
  <c r="W13" i="328" a="1"/>
  <c r="W13" i="328" s="1"/>
  <c r="Y13" i="328" a="1"/>
  <c r="Y13" i="328" s="1"/>
  <c r="X13" i="328" a="1"/>
  <c r="X13" i="328" s="1"/>
  <c r="K13" i="328" a="1"/>
  <c r="K13" i="328" s="1"/>
  <c r="L13" i="328" s="1" a="1"/>
  <c r="L13" i="328" s="1"/>
  <c r="X16" i="328" a="1"/>
  <c r="X16" i="328" s="1"/>
  <c r="W16" i="328" a="1"/>
  <c r="W16" i="328" s="1"/>
  <c r="Y16" i="328" a="1"/>
  <c r="Y16" i="328" s="1"/>
  <c r="K16" i="328" a="1"/>
  <c r="K16" i="328" s="1"/>
  <c r="L16" i="328" s="1" a="1"/>
  <c r="L16" i="328" s="1"/>
  <c r="R34" i="328"/>
  <c r="X28" i="328" a="1"/>
  <c r="X28" i="328" s="1"/>
  <c r="W28" i="328" a="1"/>
  <c r="W28" i="328" s="1"/>
  <c r="K28" i="328" a="1"/>
  <c r="K28" i="328" s="1"/>
  <c r="L28" i="328" s="1" a="1"/>
  <c r="L28" i="328" s="1"/>
  <c r="Y28" i="328" a="1"/>
  <c r="Y28" i="328" s="1"/>
  <c r="W17" i="328" a="1"/>
  <c r="W17" i="328" s="1"/>
  <c r="Y17" i="328" a="1"/>
  <c r="Y17" i="328" s="1"/>
  <c r="K17" i="328" a="1"/>
  <c r="K17" i="328" s="1"/>
  <c r="L17" i="328" s="1" a="1"/>
  <c r="L17" i="328" s="1"/>
  <c r="X17" i="328" a="1"/>
  <c r="X17" i="328" s="1"/>
  <c r="W15" i="328" a="1"/>
  <c r="W15" i="328" s="1"/>
  <c r="Y15" i="328" a="1"/>
  <c r="Y15" i="328" s="1"/>
  <c r="X15" i="328" a="1"/>
  <c r="X15" i="328" s="1"/>
  <c r="K15" i="328" a="1"/>
  <c r="K15" i="328" s="1"/>
  <c r="L15" i="328" s="1" a="1"/>
  <c r="L15" i="328" s="1"/>
  <c r="R29" i="328"/>
  <c r="R28" i="328"/>
  <c r="W27" i="328" a="1"/>
  <c r="W27" i="328" s="1"/>
  <c r="K27" i="328" a="1"/>
  <c r="K27" i="328" s="1"/>
  <c r="L27" i="328" s="1" a="1"/>
  <c r="L27" i="328" s="1"/>
  <c r="X27" i="328" a="1"/>
  <c r="X27" i="328" s="1"/>
  <c r="Y27" i="328" a="1"/>
  <c r="Y27" i="328" s="1"/>
  <c r="R32" i="328"/>
  <c r="X25" i="328" a="1"/>
  <c r="X25" i="328" s="1"/>
  <c r="Y25" i="328" a="1"/>
  <c r="Y25" i="328" s="1"/>
  <c r="W25" i="328" a="1"/>
  <c r="W25" i="328" s="1"/>
  <c r="K25" i="328" a="1"/>
  <c r="K25" i="328" s="1"/>
  <c r="L25" i="328" s="1" a="1"/>
  <c r="L25" i="328" s="1"/>
  <c r="W30" i="328" a="1"/>
  <c r="W30" i="328" s="1"/>
  <c r="X30" i="328" a="1"/>
  <c r="X30" i="328" s="1"/>
  <c r="K30" i="328" a="1"/>
  <c r="K30" i="328" s="1"/>
  <c r="L30" i="328" s="1" a="1"/>
  <c r="L30" i="328" s="1"/>
  <c r="Y30" i="328" a="1"/>
  <c r="Y30" i="328" s="1"/>
  <c r="R33" i="327"/>
  <c r="R21" i="327"/>
  <c r="R35" i="327"/>
  <c r="R13" i="327"/>
  <c r="X32" i="327" a="1"/>
  <c r="X32" i="327" s="1"/>
  <c r="W32" i="327" a="1"/>
  <c r="W32" i="327" s="1"/>
  <c r="Y32" i="327" a="1"/>
  <c r="Y32" i="327" s="1"/>
  <c r="Y10" i="327" a="1"/>
  <c r="Y10" i="327" s="1"/>
  <c r="W10" i="327" a="1"/>
  <c r="W10" i="327" s="1"/>
  <c r="X10" i="327" a="1"/>
  <c r="X10" i="327" s="1"/>
  <c r="K10" i="327" a="1"/>
  <c r="K10" i="327" s="1"/>
  <c r="W22" i="327" a="1"/>
  <c r="W22" i="327" s="1"/>
  <c r="Y22" i="327" a="1"/>
  <c r="Y22" i="327" s="1"/>
  <c r="X22" i="327" a="1"/>
  <c r="X22" i="327" s="1"/>
  <c r="K22" i="327" a="1"/>
  <c r="K22" i="327" s="1"/>
  <c r="L22" i="327" s="1" a="1"/>
  <c r="L22" i="327" s="1"/>
  <c r="X24" i="327" a="1"/>
  <c r="X24" i="327" s="1"/>
  <c r="K24" i="327" a="1"/>
  <c r="K24" i="327" s="1"/>
  <c r="L24" i="327" s="1" a="1"/>
  <c r="L24" i="327" s="1"/>
  <c r="W24" i="327" a="1"/>
  <c r="W24" i="327" s="1"/>
  <c r="Y24" i="327" a="1"/>
  <c r="Y24" i="327" s="1"/>
  <c r="W16" i="327" a="1"/>
  <c r="W16" i="327" s="1"/>
  <c r="Y16" i="327" a="1"/>
  <c r="Y16" i="327" s="1"/>
  <c r="X16" i="327" a="1"/>
  <c r="X16" i="327" s="1"/>
  <c r="K16" i="327" a="1"/>
  <c r="K16" i="327" s="1"/>
  <c r="L16" i="327" s="1" a="1"/>
  <c r="L16" i="327" s="1"/>
  <c r="W29" i="327" a="1"/>
  <c r="W29" i="327" s="1"/>
  <c r="X29" i="327" a="1"/>
  <c r="X29" i="327" s="1"/>
  <c r="Y29" i="327" a="1"/>
  <c r="Y29" i="327" s="1"/>
  <c r="K29" i="327" a="1"/>
  <c r="K29" i="327" s="1"/>
  <c r="L29" i="327" s="1" a="1"/>
  <c r="L29" i="327" s="1"/>
  <c r="W14" i="327" a="1"/>
  <c r="W14" i="327" s="1"/>
  <c r="Y14" i="327" a="1"/>
  <c r="Y14" i="327" s="1"/>
  <c r="X14" i="327" a="1"/>
  <c r="X14" i="327" s="1"/>
  <c r="R18" i="327"/>
  <c r="K13" i="327" a="1"/>
  <c r="K13" i="327" s="1"/>
  <c r="L13" i="327" s="1" a="1"/>
  <c r="L13" i="327" s="1"/>
  <c r="Y13" i="327" a="1"/>
  <c r="Y13" i="327" s="1"/>
  <c r="X13" i="327" a="1"/>
  <c r="X13" i="327" s="1"/>
  <c r="W13" i="327" a="1"/>
  <c r="W13" i="327" s="1"/>
  <c r="Y12" i="327" a="1"/>
  <c r="Y12" i="327" s="1"/>
  <c r="W12" i="327" a="1"/>
  <c r="W12" i="327" s="1"/>
  <c r="X12" i="327" a="1"/>
  <c r="X12" i="327" s="1"/>
  <c r="K12" i="327" a="1"/>
  <c r="K12" i="327" s="1"/>
  <c r="L12" i="327" s="1" a="1"/>
  <c r="L12" i="327" s="1"/>
  <c r="X26" i="327" a="1"/>
  <c r="X26" i="327" s="1"/>
  <c r="K26" i="327" a="1"/>
  <c r="K26" i="327" s="1"/>
  <c r="L26" i="327" s="1" a="1"/>
  <c r="L26" i="327" s="1"/>
  <c r="W26" i="327" a="1"/>
  <c r="W26" i="327" s="1"/>
  <c r="Y26" i="327" a="1"/>
  <c r="Y26" i="327" s="1"/>
  <c r="Y19" i="327" a="1"/>
  <c r="Y19" i="327" s="1"/>
  <c r="W19" i="327" a="1"/>
  <c r="W19" i="327" s="1"/>
  <c r="X19" i="327" a="1"/>
  <c r="X19" i="327" s="1"/>
  <c r="K19" i="327" a="1"/>
  <c r="K19" i="327" s="1"/>
  <c r="L19" i="327" s="1" a="1"/>
  <c r="L19" i="327" s="1"/>
  <c r="Y8" i="327" a="1"/>
  <c r="Y8" i="327" s="1"/>
  <c r="W8" i="327" a="1"/>
  <c r="W8" i="327" s="1"/>
  <c r="X8" i="327" a="1"/>
  <c r="X8" i="327" s="1"/>
  <c r="K8" i="327" a="1"/>
  <c r="K8" i="327" s="1"/>
  <c r="Y9" i="327" a="1"/>
  <c r="Y9" i="327" s="1"/>
  <c r="W9" i="327" a="1"/>
  <c r="W9" i="327" s="1"/>
  <c r="K9" i="327" a="1"/>
  <c r="K9" i="327" s="1"/>
  <c r="X9" i="327" a="1"/>
  <c r="X9" i="327" s="1"/>
  <c r="X27" i="327" a="1"/>
  <c r="X27" i="327" s="1"/>
  <c r="W27" i="327" a="1"/>
  <c r="W27" i="327" s="1"/>
  <c r="K27" i="327" a="1"/>
  <c r="K27" i="327" s="1"/>
  <c r="L27" i="327" s="1" a="1"/>
  <c r="L27" i="327" s="1"/>
  <c r="Y27" i="327" a="1"/>
  <c r="Y27" i="327" s="1"/>
  <c r="W15" i="327" a="1"/>
  <c r="W15" i="327" s="1"/>
  <c r="Y15" i="327" a="1"/>
  <c r="Y15" i="327" s="1"/>
  <c r="K15" i="327" a="1"/>
  <c r="K15" i="327" s="1"/>
  <c r="L15" i="327" s="1" a="1"/>
  <c r="L15" i="327" s="1"/>
  <c r="X15" i="327" a="1"/>
  <c r="X15" i="327" s="1"/>
  <c r="K32" i="327" a="1"/>
  <c r="K32" i="327" s="1"/>
  <c r="L32" i="327" s="1" a="1"/>
  <c r="L32" i="327" s="1"/>
  <c r="R8" i="327"/>
  <c r="R12" i="327"/>
  <c r="R26" i="327"/>
  <c r="R19" i="327"/>
  <c r="R24" i="327"/>
  <c r="R10" i="327"/>
  <c r="R15" i="327"/>
  <c r="R23" i="327"/>
  <c r="R9" i="327"/>
  <c r="R7" i="327"/>
  <c r="R22" i="327"/>
  <c r="R27" i="327"/>
  <c r="R25" i="327"/>
  <c r="R11" i="327"/>
  <c r="R17" i="327"/>
  <c r="R14" i="327"/>
  <c r="R28" i="327"/>
  <c r="X21" i="327" a="1"/>
  <c r="X21" i="327" s="1"/>
  <c r="Y21" i="327" a="1"/>
  <c r="Y21" i="327" s="1"/>
  <c r="W21" i="327" a="1"/>
  <c r="W21" i="327" s="1"/>
  <c r="R29" i="327"/>
  <c r="W18" i="327" a="1"/>
  <c r="W18" i="327" s="1"/>
  <c r="X18" i="327" a="1"/>
  <c r="X18" i="327" s="1"/>
  <c r="Y18" i="327" a="1"/>
  <c r="Y18" i="327" s="1"/>
  <c r="Y23" i="327" a="1"/>
  <c r="Y23" i="327" s="1"/>
  <c r="X23" i="327" a="1"/>
  <c r="X23" i="327" s="1"/>
  <c r="W23" i="327" a="1"/>
  <c r="W23" i="327" s="1"/>
  <c r="K23" i="327" a="1"/>
  <c r="K23" i="327" s="1"/>
  <c r="L23" i="327" s="1" a="1"/>
  <c r="L23" i="327" s="1"/>
  <c r="W30" i="327" a="1"/>
  <c r="W30" i="327" s="1"/>
  <c r="X30" i="327" a="1"/>
  <c r="X30" i="327" s="1"/>
  <c r="Y30" i="327" a="1"/>
  <c r="Y30" i="327" s="1"/>
  <c r="H9" i="327" a="1"/>
  <c r="H9" i="327" s="1"/>
  <c r="K30" i="327" a="1"/>
  <c r="K30" i="327" s="1"/>
  <c r="L30" i="327" s="1" a="1"/>
  <c r="L30" i="327" s="1"/>
  <c r="W17" i="327" a="1"/>
  <c r="W17" i="327" s="1"/>
  <c r="Y17" i="327" a="1"/>
  <c r="Y17" i="327" s="1"/>
  <c r="K17" i="327" a="1"/>
  <c r="K17" i="327" s="1"/>
  <c r="L17" i="327" s="1" a="1"/>
  <c r="L17" i="327" s="1"/>
  <c r="X17" i="327" a="1"/>
  <c r="X17" i="327" s="1"/>
  <c r="W20" i="327" a="1"/>
  <c r="W20" i="327" s="1"/>
  <c r="Y20" i="327" a="1"/>
  <c r="Y20" i="327" s="1"/>
  <c r="X20" i="327" a="1"/>
  <c r="X20" i="327" s="1"/>
  <c r="Y11" i="327" a="1"/>
  <c r="Y11" i="327" s="1"/>
  <c r="W11" i="327" a="1"/>
  <c r="W11" i="327" s="1"/>
  <c r="K11" i="327" a="1"/>
  <c r="K11" i="327" s="1"/>
  <c r="L11" i="327" s="1" a="1"/>
  <c r="L11" i="327" s="1"/>
  <c r="X11" i="327" a="1"/>
  <c r="X11" i="327" s="1"/>
  <c r="R32" i="327"/>
  <c r="Y21" i="317" a="1"/>
  <c r="Y21" i="317" s="1"/>
  <c r="X21" i="317" a="1"/>
  <c r="X21" i="317" s="1"/>
  <c r="W21" i="317" a="1"/>
  <c r="W21" i="317" s="1"/>
  <c r="K21" i="317" a="1"/>
  <c r="K21" i="317" s="1"/>
  <c r="L21" i="317" s="1" a="1"/>
  <c r="L21" i="317" s="1"/>
  <c r="Y31" i="317" a="1"/>
  <c r="Y31" i="317" s="1"/>
  <c r="K31" i="317" a="1"/>
  <c r="K31" i="317" s="1"/>
  <c r="L31" i="317" s="1" a="1"/>
  <c r="L31" i="317" s="1"/>
  <c r="W31" i="317" a="1"/>
  <c r="W31" i="317" s="1"/>
  <c r="X31" i="317" a="1"/>
  <c r="X31" i="317" s="1"/>
  <c r="W24" i="317" a="1"/>
  <c r="W24" i="317" s="1"/>
  <c r="K24" i="317" a="1"/>
  <c r="K24" i="317" s="1"/>
  <c r="L24" i="317" s="1" a="1"/>
  <c r="L24" i="317" s="1"/>
  <c r="X24" i="317" a="1"/>
  <c r="X24" i="317" s="1"/>
  <c r="Y24" i="317" a="1"/>
  <c r="Y24" i="317" s="1"/>
  <c r="W27" i="317" a="1"/>
  <c r="W27" i="317" s="1"/>
  <c r="K27" i="317" a="1"/>
  <c r="K27" i="317" s="1"/>
  <c r="L27" i="317" s="1" a="1"/>
  <c r="L27" i="317" s="1"/>
  <c r="Y27" i="317" a="1"/>
  <c r="Y27" i="317" s="1"/>
  <c r="X27" i="317" a="1"/>
  <c r="X27" i="317" s="1"/>
  <c r="H9" i="321" a="1"/>
  <c r="H9" i="321" s="1"/>
  <c r="AA9" i="321" s="1" a="1"/>
  <c r="AA9" i="321" s="1"/>
  <c r="H9" i="320" a="1"/>
  <c r="H9" i="320" s="1"/>
  <c r="AA9" i="320" s="1" a="1"/>
  <c r="AA9" i="320" s="1"/>
  <c r="R14" i="321"/>
  <c r="R9" i="321"/>
  <c r="R28" i="321"/>
  <c r="R21" i="321"/>
  <c r="R26" i="321"/>
  <c r="R18" i="321"/>
  <c r="R35" i="321"/>
  <c r="R11" i="321"/>
  <c r="R16" i="321"/>
  <c r="R7" i="321"/>
  <c r="R15" i="321"/>
  <c r="R27" i="321"/>
  <c r="R31" i="321"/>
  <c r="R32" i="321"/>
  <c r="R29" i="321"/>
  <c r="R8" i="321"/>
  <c r="R19" i="321"/>
  <c r="R23" i="321"/>
  <c r="R30" i="321"/>
  <c r="R24" i="321"/>
  <c r="R22" i="321"/>
  <c r="R33" i="321"/>
  <c r="R20" i="321"/>
  <c r="K3" i="321" a="1"/>
  <c r="K3" i="321" s="1"/>
  <c r="C11" i="347" s="1"/>
  <c r="W36" i="321" a="1"/>
  <c r="W36" i="321" s="1"/>
  <c r="X36" i="321" a="1"/>
  <c r="X36" i="321" s="1"/>
  <c r="Y36" i="321" a="1"/>
  <c r="Y36" i="321" s="1"/>
  <c r="X23" i="321" a="1"/>
  <c r="X23" i="321" s="1"/>
  <c r="Y23" i="321" a="1"/>
  <c r="Y23" i="321" s="1"/>
  <c r="W23" i="321" a="1"/>
  <c r="W23" i="321" s="1"/>
  <c r="K23" i="321" a="1"/>
  <c r="K23" i="321" s="1"/>
  <c r="L23" i="321" s="1" a="1"/>
  <c r="L23" i="321" s="1"/>
  <c r="X24" i="321" a="1"/>
  <c r="X24" i="321" s="1"/>
  <c r="Y24" i="321" a="1"/>
  <c r="Y24" i="321" s="1"/>
  <c r="K24" i="321" a="1"/>
  <c r="K24" i="321" s="1"/>
  <c r="W24" i="321" a="1"/>
  <c r="W24" i="321" s="1"/>
  <c r="X30" i="321" a="1"/>
  <c r="X30" i="321" s="1"/>
  <c r="Y30" i="321" a="1"/>
  <c r="Y30" i="321" s="1"/>
  <c r="W30" i="321" a="1"/>
  <c r="W30" i="321" s="1"/>
  <c r="K30" i="321" a="1"/>
  <c r="K30" i="321" s="1"/>
  <c r="X20" i="321" a="1"/>
  <c r="X20" i="321" s="1"/>
  <c r="W20" i="321" a="1"/>
  <c r="W20" i="321" s="1"/>
  <c r="Y20" i="321" a="1"/>
  <c r="Y20" i="321" s="1"/>
  <c r="K20" i="321" a="1"/>
  <c r="K20" i="321" s="1"/>
  <c r="L20" i="321" s="1" a="1"/>
  <c r="L20" i="321" s="1"/>
  <c r="K36" i="321" a="1"/>
  <c r="K36" i="321" s="1"/>
  <c r="X15" i="321" a="1"/>
  <c r="X15" i="321" s="1"/>
  <c r="Y15" i="321" a="1"/>
  <c r="Y15" i="321" s="1"/>
  <c r="W15" i="321" a="1"/>
  <c r="W15" i="321" s="1"/>
  <c r="K15" i="321" a="1"/>
  <c r="K15" i="321" s="1"/>
  <c r="L15" i="321" s="1" a="1"/>
  <c r="L15" i="321" s="1"/>
  <c r="W33" i="321" a="1"/>
  <c r="W33" i="321" s="1"/>
  <c r="Y33" i="321" a="1"/>
  <c r="Y33" i="321" s="1"/>
  <c r="X33" i="321" a="1"/>
  <c r="X33" i="321" s="1"/>
  <c r="K33" i="321" a="1"/>
  <c r="K33" i="321" s="1"/>
  <c r="X13" i="321" a="1"/>
  <c r="X13" i="321" s="1"/>
  <c r="W13" i="321" a="1"/>
  <c r="W13" i="321" s="1"/>
  <c r="Y13" i="321" a="1"/>
  <c r="Y13" i="321" s="1"/>
  <c r="Y17" i="321" a="1"/>
  <c r="Y17" i="321" s="1"/>
  <c r="K17" i="321" a="1"/>
  <c r="K17" i="321" s="1"/>
  <c r="L17" i="321" s="1" a="1"/>
  <c r="L17" i="321" s="1"/>
  <c r="W17" i="321" a="1"/>
  <c r="W17" i="321" s="1"/>
  <c r="X17" i="321" a="1"/>
  <c r="X17" i="321" s="1"/>
  <c r="Y28" i="321" a="1"/>
  <c r="Y28" i="321" s="1"/>
  <c r="X28" i="321" a="1"/>
  <c r="X28" i="321" s="1"/>
  <c r="W28" i="321" a="1"/>
  <c r="W28" i="321" s="1"/>
  <c r="X16" i="321" a="1"/>
  <c r="X16" i="321" s="1"/>
  <c r="W16" i="321" a="1"/>
  <c r="W16" i="321" s="1"/>
  <c r="Y16" i="321" a="1"/>
  <c r="Y16" i="321" s="1"/>
  <c r="K16" i="321" a="1"/>
  <c r="K16" i="321" s="1"/>
  <c r="L16" i="321" s="1" a="1"/>
  <c r="L16" i="321" s="1"/>
  <c r="Y25" i="321" a="1"/>
  <c r="Y25" i="321" s="1"/>
  <c r="X25" i="321" a="1"/>
  <c r="X25" i="321" s="1"/>
  <c r="W25" i="321" a="1"/>
  <c r="W25" i="321" s="1"/>
  <c r="K25" i="321" a="1"/>
  <c r="K25" i="321" s="1"/>
  <c r="X11" i="321" a="1"/>
  <c r="X11" i="321" s="1"/>
  <c r="W11" i="321" a="1"/>
  <c r="W11" i="321" s="1"/>
  <c r="Y11" i="321" a="1"/>
  <c r="Y11" i="321" s="1"/>
  <c r="K11" i="321" a="1"/>
  <c r="K11" i="321" s="1"/>
  <c r="L11" i="321" s="1" a="1"/>
  <c r="L11" i="321" s="1"/>
  <c r="Y29" i="321" a="1"/>
  <c r="Y29" i="321" s="1"/>
  <c r="X29" i="321" a="1"/>
  <c r="X29" i="321" s="1"/>
  <c r="W29" i="321" a="1"/>
  <c r="W29" i="321" s="1"/>
  <c r="K29" i="321" a="1"/>
  <c r="K29" i="321" s="1"/>
  <c r="W19" i="321" a="1"/>
  <c r="W19" i="321" s="1"/>
  <c r="Y19" i="321" a="1"/>
  <c r="Y19" i="321" s="1"/>
  <c r="X19" i="321" a="1"/>
  <c r="X19" i="321" s="1"/>
  <c r="K19" i="321" a="1"/>
  <c r="K19" i="321" s="1"/>
  <c r="L19" i="321" s="1" a="1"/>
  <c r="L19" i="321" s="1"/>
  <c r="X12" i="321" a="1"/>
  <c r="X12" i="321" s="1"/>
  <c r="K12" i="321" a="1"/>
  <c r="K12" i="321" s="1"/>
  <c r="L12" i="321" s="1" a="1"/>
  <c r="L12" i="321" s="1"/>
  <c r="Y12" i="321" a="1"/>
  <c r="Y12" i="321" s="1"/>
  <c r="W12" i="321" a="1"/>
  <c r="W12" i="321" s="1"/>
  <c r="W32" i="321" a="1"/>
  <c r="W32" i="321" s="1"/>
  <c r="K32" i="321" a="1"/>
  <c r="K32" i="321" s="1"/>
  <c r="Y32" i="321" a="1"/>
  <c r="Y32" i="321" s="1"/>
  <c r="X32" i="321" a="1"/>
  <c r="X32" i="321" s="1"/>
  <c r="K28" i="321" a="1"/>
  <c r="K28" i="321" s="1"/>
  <c r="R11" i="320"/>
  <c r="R26" i="320"/>
  <c r="R35" i="320"/>
  <c r="X29" i="320" a="1"/>
  <c r="X29" i="320" s="1"/>
  <c r="Y29" i="320" a="1"/>
  <c r="Y29" i="320" s="1"/>
  <c r="W29" i="320" a="1"/>
  <c r="W29" i="320" s="1"/>
  <c r="K29" i="320" a="1"/>
  <c r="K29" i="320" s="1"/>
  <c r="L29" i="320" s="1" a="1"/>
  <c r="L29" i="320" s="1"/>
  <c r="X17" i="320" a="1"/>
  <c r="X17" i="320" s="1"/>
  <c r="K17" i="320" a="1"/>
  <c r="K17" i="320" s="1"/>
  <c r="L17" i="320" s="1" a="1"/>
  <c r="L17" i="320" s="1"/>
  <c r="Y17" i="320" a="1"/>
  <c r="Y17" i="320" s="1"/>
  <c r="W17" i="320" a="1"/>
  <c r="W17" i="320" s="1"/>
  <c r="R22" i="320"/>
  <c r="R7" i="320"/>
  <c r="W23" i="320" a="1"/>
  <c r="W23" i="320" s="1"/>
  <c r="Y23" i="320" a="1"/>
  <c r="Y23" i="320" s="1"/>
  <c r="X23" i="320" a="1"/>
  <c r="X23" i="320" s="1"/>
  <c r="X9" i="320" a="1"/>
  <c r="X9" i="320" s="1"/>
  <c r="K9" i="320" a="1"/>
  <c r="K9" i="320" s="1"/>
  <c r="Y9" i="320" a="1"/>
  <c r="Y9" i="320" s="1"/>
  <c r="W9" i="320" a="1"/>
  <c r="W9" i="320" s="1"/>
  <c r="X34" i="320" a="1"/>
  <c r="X34" i="320" s="1"/>
  <c r="Y34" i="320" a="1"/>
  <c r="Y34" i="320" s="1"/>
  <c r="W34" i="320" a="1"/>
  <c r="W34" i="320" s="1"/>
  <c r="K34" i="320" a="1"/>
  <c r="K34" i="320" s="1"/>
  <c r="L34" i="320" s="1" a="1"/>
  <c r="L34" i="320" s="1"/>
  <c r="Y36" i="320" a="1"/>
  <c r="Y36" i="320" s="1"/>
  <c r="W36" i="320" a="1"/>
  <c r="W36" i="320" s="1"/>
  <c r="X36" i="320" a="1"/>
  <c r="X36" i="320" s="1"/>
  <c r="K36" i="320" a="1"/>
  <c r="K36" i="320" s="1"/>
  <c r="L36" i="320" s="1" a="1"/>
  <c r="L36" i="320" s="1"/>
  <c r="X22" i="320" a="1"/>
  <c r="X22" i="320" s="1"/>
  <c r="W22" i="320" a="1"/>
  <c r="W22" i="320" s="1"/>
  <c r="Y22" i="320" a="1"/>
  <c r="Y22" i="320" s="1"/>
  <c r="J3" i="320" a="1"/>
  <c r="J3" i="320" s="1"/>
  <c r="B10" i="347" s="1"/>
  <c r="K3" i="320" a="1"/>
  <c r="K3" i="320" s="1"/>
  <c r="C10" i="347" s="1"/>
  <c r="K18" i="320" a="1"/>
  <c r="K18" i="320" s="1"/>
  <c r="L18" i="320" s="1" a="1"/>
  <c r="L18" i="320" s="1"/>
  <c r="Y18" i="320" a="1"/>
  <c r="Y18" i="320" s="1"/>
  <c r="X18" i="320" a="1"/>
  <c r="X18" i="320" s="1"/>
  <c r="W18" i="320" a="1"/>
  <c r="W18" i="320" s="1"/>
  <c r="X24" i="320" a="1"/>
  <c r="X24" i="320" s="1"/>
  <c r="W24" i="320" a="1"/>
  <c r="W24" i="320" s="1"/>
  <c r="Y24" i="320" a="1"/>
  <c r="Y24" i="320" s="1"/>
  <c r="K24" i="320" a="1"/>
  <c r="K24" i="320" s="1"/>
  <c r="L24" i="320" s="1" a="1"/>
  <c r="L24" i="320" s="1"/>
  <c r="X20" i="320" a="1"/>
  <c r="X20" i="320" s="1"/>
  <c r="W20" i="320" a="1"/>
  <c r="W20" i="320" s="1"/>
  <c r="Y20" i="320" a="1"/>
  <c r="Y20" i="320" s="1"/>
  <c r="K20" i="320" a="1"/>
  <c r="K20" i="320" s="1"/>
  <c r="L20" i="320" s="1" a="1"/>
  <c r="L20" i="320" s="1"/>
  <c r="R17" i="320"/>
  <c r="R30" i="320"/>
  <c r="R13" i="320"/>
  <c r="R9" i="320"/>
  <c r="R12" i="320"/>
  <c r="R20" i="320"/>
  <c r="R34" i="320"/>
  <c r="R8" i="320"/>
  <c r="R16" i="320"/>
  <c r="R21" i="320"/>
  <c r="R15" i="320"/>
  <c r="R29" i="320"/>
  <c r="R33" i="320"/>
  <c r="R24" i="320"/>
  <c r="W25" i="320" a="1"/>
  <c r="W25" i="320" s="1"/>
  <c r="Y25" i="320" a="1"/>
  <c r="Y25" i="320" s="1"/>
  <c r="X25" i="320" a="1"/>
  <c r="X25" i="320" s="1"/>
  <c r="W13" i="320" a="1"/>
  <c r="W13" i="320" s="1"/>
  <c r="X13" i="320" a="1"/>
  <c r="X13" i="320" s="1"/>
  <c r="K13" i="320" a="1"/>
  <c r="K13" i="320" s="1"/>
  <c r="L13" i="320" s="1" a="1"/>
  <c r="L13" i="320" s="1"/>
  <c r="Y13" i="320" a="1"/>
  <c r="Y13" i="320" s="1"/>
  <c r="W7" i="320" a="1"/>
  <c r="W7" i="320" s="1"/>
  <c r="Y7" i="320" a="1"/>
  <c r="Y7" i="320" s="1"/>
  <c r="X7" i="320" a="1"/>
  <c r="X7" i="320" s="1"/>
  <c r="K30" i="320" a="1"/>
  <c r="K30" i="320" s="1"/>
  <c r="L30" i="320" s="1" a="1"/>
  <c r="L30" i="320" s="1"/>
  <c r="X30" i="320" a="1"/>
  <c r="X30" i="320" s="1"/>
  <c r="Y30" i="320" a="1"/>
  <c r="Y30" i="320" s="1"/>
  <c r="W30" i="320" a="1"/>
  <c r="W30" i="320" s="1"/>
  <c r="W26" i="320" a="1"/>
  <c r="W26" i="320" s="1"/>
  <c r="Y26" i="320" a="1"/>
  <c r="Y26" i="320" s="1"/>
  <c r="X26" i="320" a="1"/>
  <c r="X26" i="320" s="1"/>
  <c r="W21" i="320" a="1"/>
  <c r="W21" i="320" s="1"/>
  <c r="X21" i="320" a="1"/>
  <c r="X21" i="320" s="1"/>
  <c r="Y21" i="320" a="1"/>
  <c r="Y21" i="320" s="1"/>
  <c r="K21" i="320" a="1"/>
  <c r="K21" i="320" s="1"/>
  <c r="L21" i="320" s="1" a="1"/>
  <c r="L21" i="320" s="1"/>
  <c r="X33" i="320" a="1"/>
  <c r="X33" i="320" s="1"/>
  <c r="W33" i="320" a="1"/>
  <c r="W33" i="320" s="1"/>
  <c r="Y33" i="320" a="1"/>
  <c r="Y33" i="320" s="1"/>
  <c r="K33" i="320" a="1"/>
  <c r="K33" i="320" s="1"/>
  <c r="L33" i="320" s="1" a="1"/>
  <c r="L33" i="320" s="1"/>
  <c r="X16" i="320" a="1"/>
  <c r="X16" i="320" s="1"/>
  <c r="Y16" i="320" a="1"/>
  <c r="Y16" i="320" s="1"/>
  <c r="W16" i="320" a="1"/>
  <c r="W16" i="320" s="1"/>
  <c r="K16" i="320" a="1"/>
  <c r="K16" i="320" s="1"/>
  <c r="L16" i="320" s="1" a="1"/>
  <c r="L16" i="320" s="1"/>
  <c r="R31" i="320"/>
  <c r="X12" i="320" a="1"/>
  <c r="X12" i="320" s="1"/>
  <c r="W12" i="320" a="1"/>
  <c r="W12" i="320" s="1"/>
  <c r="Y12" i="320" a="1"/>
  <c r="Y12" i="320" s="1"/>
  <c r="K12" i="320" a="1"/>
  <c r="K12" i="320" s="1"/>
  <c r="L12" i="320" s="1" a="1"/>
  <c r="L12" i="320" s="1"/>
  <c r="R23" i="320"/>
  <c r="R27" i="320"/>
  <c r="W27" i="320" a="1"/>
  <c r="W27" i="320" s="1"/>
  <c r="Y27" i="320" a="1"/>
  <c r="Y27" i="320" s="1"/>
  <c r="X27" i="320" a="1"/>
  <c r="X27" i="320" s="1"/>
  <c r="Y35" i="320" a="1"/>
  <c r="Y35" i="320" s="1"/>
  <c r="X35" i="320" a="1"/>
  <c r="X35" i="320" s="1"/>
  <c r="W35" i="320" a="1"/>
  <c r="W35" i="320" s="1"/>
  <c r="Y15" i="317" a="1"/>
  <c r="Y15" i="317" s="1"/>
  <c r="W15" i="317" a="1"/>
  <c r="W15" i="317" s="1"/>
  <c r="X15" i="317" a="1"/>
  <c r="X15" i="317" s="1"/>
  <c r="R8" i="317"/>
  <c r="X20" i="317" a="1"/>
  <c r="X20" i="317" s="1"/>
  <c r="K20" i="317" a="1"/>
  <c r="K20" i="317" s="1"/>
  <c r="L20" i="317" s="1" a="1"/>
  <c r="L20" i="317" s="1"/>
  <c r="W20" i="317" a="1"/>
  <c r="W20" i="317" s="1"/>
  <c r="Y20" i="317" a="1"/>
  <c r="Y20" i="317" s="1"/>
  <c r="R31" i="317"/>
  <c r="R21" i="317"/>
  <c r="Y13" i="317" a="1"/>
  <c r="Y13" i="317" s="1"/>
  <c r="W13" i="317" a="1"/>
  <c r="W13" i="317" s="1"/>
  <c r="K13" i="317" a="1"/>
  <c r="K13" i="317" s="1"/>
  <c r="L13" i="317" s="1" a="1"/>
  <c r="L13" i="317" s="1"/>
  <c r="X13" i="317" a="1"/>
  <c r="X13" i="317" s="1"/>
  <c r="X23" i="317" a="1"/>
  <c r="X23" i="317" s="1"/>
  <c r="Y23" i="317" a="1"/>
  <c r="Y23" i="317" s="1"/>
  <c r="W23" i="317" a="1"/>
  <c r="W23" i="317" s="1"/>
  <c r="K23" i="317" a="1"/>
  <c r="K23" i="317" s="1"/>
  <c r="L23" i="317" s="1" a="1"/>
  <c r="L23" i="317" s="1"/>
  <c r="X11" i="317" a="1"/>
  <c r="X11" i="317" s="1"/>
  <c r="Y11" i="317" a="1"/>
  <c r="Y11" i="317" s="1"/>
  <c r="W11" i="317" a="1"/>
  <c r="W11" i="317" s="1"/>
  <c r="K11" i="317" a="1"/>
  <c r="K11" i="317" s="1"/>
  <c r="Y28" i="317" a="1"/>
  <c r="Y28" i="317" s="1"/>
  <c r="W28" i="317" a="1"/>
  <c r="W28" i="317" s="1"/>
  <c r="X28" i="317" a="1"/>
  <c r="X28" i="317" s="1"/>
  <c r="K28" i="317" a="1"/>
  <c r="K28" i="317" s="1"/>
  <c r="L28" i="317" s="1" a="1"/>
  <c r="L28" i="317" s="1"/>
  <c r="K15" i="317" a="1"/>
  <c r="K15" i="317" s="1"/>
  <c r="L15" i="317" s="1" a="1"/>
  <c r="L15" i="317" s="1"/>
  <c r="R15" i="317"/>
  <c r="X33" i="317" a="1"/>
  <c r="X33" i="317" s="1"/>
  <c r="Y33" i="317" a="1"/>
  <c r="Y33" i="317" s="1"/>
  <c r="W33" i="317" a="1"/>
  <c r="W33" i="317" s="1"/>
  <c r="K33" i="317" a="1"/>
  <c r="K33" i="317" s="1"/>
  <c r="L33" i="317" s="1" a="1"/>
  <c r="L33" i="317" s="1"/>
  <c r="W10" i="317" a="1"/>
  <c r="W10" i="317" s="1"/>
  <c r="K10" i="317" a="1"/>
  <c r="K10" i="317" s="1"/>
  <c r="X10" i="317" a="1"/>
  <c r="X10" i="317" s="1"/>
  <c r="Y10" i="317" a="1"/>
  <c r="Y10" i="317" s="1"/>
  <c r="Y35" i="317" a="1"/>
  <c r="Y35" i="317" s="1"/>
  <c r="W35" i="317" a="1"/>
  <c r="W35" i="317" s="1"/>
  <c r="X35" i="317" a="1"/>
  <c r="X35" i="317" s="1"/>
  <c r="W22" i="317" a="1"/>
  <c r="W22" i="317" s="1"/>
  <c r="X22" i="317" a="1"/>
  <c r="X22" i="317" s="1"/>
  <c r="K22" i="317" a="1"/>
  <c r="K22" i="317" s="1"/>
  <c r="L22" i="317" s="1" a="1"/>
  <c r="L22" i="317" s="1"/>
  <c r="Y22" i="317" a="1"/>
  <c r="Y22" i="317" s="1"/>
  <c r="K35" i="317" a="1"/>
  <c r="K35" i="317" s="1"/>
  <c r="L35" i="317" s="1" a="1"/>
  <c r="L35" i="317" s="1"/>
  <c r="R9" i="317"/>
  <c r="Y14" i="317" a="1"/>
  <c r="Y14" i="317" s="1"/>
  <c r="W14" i="317" a="1"/>
  <c r="W14" i="317" s="1"/>
  <c r="X14" i="317" a="1"/>
  <c r="X14" i="317" s="1"/>
  <c r="K14" i="317" a="1"/>
  <c r="K14" i="317" s="1"/>
  <c r="L14" i="317" s="1" a="1"/>
  <c r="L14" i="317" s="1"/>
  <c r="X34" i="317" a="1"/>
  <c r="X34" i="317" s="1"/>
  <c r="K34" i="317" a="1"/>
  <c r="K34" i="317" s="1"/>
  <c r="L34" i="317" s="1" a="1"/>
  <c r="L34" i="317" s="1"/>
  <c r="W34" i="317" a="1"/>
  <c r="W34" i="317" s="1"/>
  <c r="Y34" i="317" a="1"/>
  <c r="Y34" i="317" s="1"/>
  <c r="R16" i="317"/>
  <c r="Y36" i="317" a="1"/>
  <c r="Y36" i="317" s="1"/>
  <c r="W36" i="317" a="1"/>
  <c r="W36" i="317" s="1"/>
  <c r="K36" i="317" a="1"/>
  <c r="K36" i="317" s="1"/>
  <c r="L36" i="317" s="1" a="1"/>
  <c r="L36" i="317" s="1"/>
  <c r="X36" i="317" a="1"/>
  <c r="X36" i="317" s="1"/>
  <c r="Y17" i="317" a="1"/>
  <c r="Y17" i="317" s="1"/>
  <c r="W17" i="317" a="1"/>
  <c r="W17" i="317" s="1"/>
  <c r="X17" i="317" a="1"/>
  <c r="X17" i="317" s="1"/>
  <c r="K17" i="317" a="1"/>
  <c r="K17" i="317" s="1"/>
  <c r="L17" i="317" s="1" a="1"/>
  <c r="L17" i="317" s="1"/>
  <c r="X29" i="317" a="1"/>
  <c r="X29" i="317" s="1"/>
  <c r="Y29" i="317" a="1"/>
  <c r="Y29" i="317" s="1"/>
  <c r="W29" i="317" a="1"/>
  <c r="W29" i="317" s="1"/>
  <c r="K29" i="317" a="1"/>
  <c r="K29" i="317" s="1"/>
  <c r="L29" i="317" s="1" a="1"/>
  <c r="L29" i="317" s="1"/>
  <c r="X12" i="317" a="1"/>
  <c r="X12" i="317" s="1"/>
  <c r="Y12" i="317" a="1"/>
  <c r="Y12" i="317" s="1"/>
  <c r="W12" i="317" a="1"/>
  <c r="W12" i="317" s="1"/>
  <c r="W32" i="317" a="1"/>
  <c r="W32" i="317" s="1"/>
  <c r="Y32" i="317" a="1"/>
  <c r="Y32" i="317" s="1"/>
  <c r="K32" i="317" a="1"/>
  <c r="K32" i="317" s="1"/>
  <c r="L32" i="317" s="1" a="1"/>
  <c r="L32" i="317" s="1"/>
  <c r="X32" i="317" a="1"/>
  <c r="X32" i="317" s="1"/>
  <c r="W26" i="317" a="1"/>
  <c r="W26" i="317" s="1"/>
  <c r="X26" i="317" a="1"/>
  <c r="X26" i="317" s="1"/>
  <c r="K26" i="317" a="1"/>
  <c r="K26" i="317" s="1"/>
  <c r="L26" i="317" s="1" a="1"/>
  <c r="L26" i="317" s="1"/>
  <c r="Y26" i="317" a="1"/>
  <c r="Y26" i="317" s="1"/>
  <c r="Y18" i="317" a="1"/>
  <c r="Y18" i="317" s="1"/>
  <c r="W18" i="317" a="1"/>
  <c r="W18" i="317" s="1"/>
  <c r="X18" i="317" a="1"/>
  <c r="X18" i="317" s="1"/>
  <c r="K18" i="317" a="1"/>
  <c r="K18" i="317" s="1"/>
  <c r="L18" i="317" s="1" a="1"/>
  <c r="L18" i="317" s="1"/>
  <c r="Y19" i="317" a="1"/>
  <c r="Y19" i="317" s="1"/>
  <c r="X19" i="317" a="1"/>
  <c r="X19" i="317" s="1"/>
  <c r="W19" i="317" a="1"/>
  <c r="W19" i="317" s="1"/>
  <c r="K19" i="317" a="1"/>
  <c r="K19" i="317" s="1"/>
  <c r="L19" i="317" s="1" a="1"/>
  <c r="L19" i="317" s="1"/>
  <c r="R34" i="317"/>
  <c r="R30" i="317"/>
  <c r="R18" i="317"/>
  <c r="R14" i="317"/>
  <c r="R11" i="317"/>
  <c r="R20" i="317"/>
  <c r="R7" i="317"/>
  <c r="R28" i="317"/>
  <c r="R24" i="317"/>
  <c r="R29" i="317"/>
  <c r="R10" i="317"/>
  <c r="R23" i="317"/>
  <c r="R13" i="317"/>
  <c r="R36" i="317"/>
  <c r="R33" i="317"/>
  <c r="R22" i="317"/>
  <c r="R17" i="317"/>
  <c r="R32" i="317"/>
  <c r="R27" i="317"/>
  <c r="Y8" i="317" a="1"/>
  <c r="Y8" i="317" s="1"/>
  <c r="W8" i="317" a="1"/>
  <c r="W8" i="317" s="1"/>
  <c r="X8" i="317" a="1"/>
  <c r="X8" i="317" s="1"/>
  <c r="X30" i="317" a="1"/>
  <c r="X30" i="317" s="1"/>
  <c r="K30" i="317" a="1"/>
  <c r="K30" i="317" s="1"/>
  <c r="L30" i="317" s="1" a="1"/>
  <c r="L30" i="317" s="1"/>
  <c r="Y30" i="317" a="1"/>
  <c r="Y30" i="317" s="1"/>
  <c r="W30" i="317" a="1"/>
  <c r="W30" i="317" s="1"/>
  <c r="R26" i="317"/>
  <c r="Y25" i="317" a="1"/>
  <c r="Y25" i="317" s="1"/>
  <c r="W25" i="317" a="1"/>
  <c r="W25" i="317" s="1"/>
  <c r="X25" i="317" a="1"/>
  <c r="X25" i="317" s="1"/>
  <c r="R19" i="317"/>
  <c r="R25" i="317"/>
  <c r="R12" i="317"/>
  <c r="H8" i="311" a="1"/>
  <c r="H8" i="311" s="1"/>
  <c r="AA8" i="311" s="1" a="1"/>
  <c r="AA8" i="311" s="1"/>
  <c r="X4" i="311"/>
  <c r="R7" i="311" s="1"/>
  <c r="B2" i="311"/>
  <c r="D35" i="311" a="1"/>
  <c r="D35" i="311" s="1"/>
  <c r="D19" i="311" a="1"/>
  <c r="D19" i="311" s="1"/>
  <c r="D18" i="311" a="1"/>
  <c r="D18" i="311" s="1"/>
  <c r="D9" i="311" a="1"/>
  <c r="D9" i="311" s="1"/>
  <c r="D32" i="311" a="1"/>
  <c r="D32" i="311" s="1"/>
  <c r="D16" i="311" a="1"/>
  <c r="D16" i="311" s="1"/>
  <c r="D15" i="311" a="1"/>
  <c r="D15" i="311" s="1"/>
  <c r="D14" i="311" a="1"/>
  <c r="D14" i="311" s="1"/>
  <c r="D12" i="311" a="1"/>
  <c r="D12" i="311" s="1"/>
  <c r="D27" i="311" a="1"/>
  <c r="D27" i="311" s="1"/>
  <c r="D11" i="311" a="1"/>
  <c r="D11" i="311" s="1"/>
  <c r="D26" i="311" a="1"/>
  <c r="D26" i="311" s="1"/>
  <c r="D10" i="311" a="1"/>
  <c r="D10" i="311" s="1"/>
  <c r="D13" i="311" a="1"/>
  <c r="D13" i="311" s="1"/>
  <c r="D21" i="311" a="1"/>
  <c r="D21" i="311" s="1"/>
  <c r="D20" i="311" a="1"/>
  <c r="D20" i="311" s="1"/>
  <c r="D34" i="311" a="1"/>
  <c r="D34" i="311" s="1"/>
  <c r="D36" i="311" a="1"/>
  <c r="D36" i="311" s="1"/>
  <c r="D33" i="311" a="1"/>
  <c r="D33" i="311" s="1"/>
  <c r="D31" i="311" a="1"/>
  <c r="D31" i="311" s="1"/>
  <c r="D30" i="311" a="1"/>
  <c r="D30" i="311" s="1"/>
  <c r="D29" i="311" a="1"/>
  <c r="D29" i="311" s="1"/>
  <c r="D28" i="311" a="1"/>
  <c r="D28" i="311" s="1"/>
  <c r="D24" i="311" a="1"/>
  <c r="D24" i="311" s="1"/>
  <c r="D8" i="311" a="1"/>
  <c r="D8" i="311" s="1"/>
  <c r="D23" i="311" a="1"/>
  <c r="D23" i="311" s="1"/>
  <c r="D7" i="311" a="1"/>
  <c r="D7" i="311" s="1"/>
  <c r="D22" i="311" a="1"/>
  <c r="D22" i="311" s="1"/>
  <c r="D17" i="311" a="1"/>
  <c r="D17" i="311" s="1"/>
  <c r="D25" i="311" a="1"/>
  <c r="D25" i="311" s="1"/>
  <c r="V6" i="204"/>
  <c r="T15" i="403" l="1"/>
  <c r="T29" i="403"/>
  <c r="T34" i="403"/>
  <c r="T31" i="403"/>
  <c r="T32" i="403"/>
  <c r="T23" i="403"/>
  <c r="T14" i="403"/>
  <c r="T22" i="403"/>
  <c r="T28" i="403"/>
  <c r="T35" i="403"/>
  <c r="T36" i="403"/>
  <c r="T17" i="403"/>
  <c r="T9" i="403"/>
  <c r="T21" i="403"/>
  <c r="T20" i="403"/>
  <c r="T30" i="403"/>
  <c r="T12" i="403"/>
  <c r="T10" i="403"/>
  <c r="T13" i="403"/>
  <c r="T25" i="403"/>
  <c r="T8" i="403"/>
  <c r="T18" i="403"/>
  <c r="T7" i="403"/>
  <c r="T27" i="403"/>
  <c r="T26" i="403"/>
  <c r="T24" i="403"/>
  <c r="T11" i="403"/>
  <c r="T16" i="403"/>
  <c r="T33" i="403"/>
  <c r="T19" i="403"/>
  <c r="T13" i="408"/>
  <c r="T18" i="408"/>
  <c r="T26" i="408"/>
  <c r="T34" i="408"/>
  <c r="T23" i="408"/>
  <c r="T28" i="408"/>
  <c r="T30" i="408"/>
  <c r="T27" i="408"/>
  <c r="T10" i="408"/>
  <c r="T9" i="408"/>
  <c r="T36" i="408"/>
  <c r="T16" i="408"/>
  <c r="T21" i="408"/>
  <c r="T8" i="408"/>
  <c r="T12" i="408"/>
  <c r="T24" i="408"/>
  <c r="T33" i="408"/>
  <c r="T31" i="408"/>
  <c r="T25" i="408"/>
  <c r="T14" i="408"/>
  <c r="T17" i="408"/>
  <c r="T29" i="408"/>
  <c r="T11" i="408"/>
  <c r="T32" i="408"/>
  <c r="T35" i="408"/>
  <c r="T19" i="408"/>
  <c r="T7" i="408"/>
  <c r="T20" i="408"/>
  <c r="T22" i="408"/>
  <c r="T15" i="408"/>
  <c r="AA12" i="408" a="1"/>
  <c r="AA12" i="408" s="1"/>
  <c r="H13" i="408" a="1"/>
  <c r="H13" i="408" s="1"/>
  <c r="H10" i="407" a="1"/>
  <c r="H10" i="407" s="1"/>
  <c r="AA9" i="407" a="1"/>
  <c r="AA9" i="407" s="1"/>
  <c r="X6" i="408"/>
  <c r="U36" i="408" s="1" a="1"/>
  <c r="U36" i="408" s="1"/>
  <c r="T31" i="407"/>
  <c r="T27" i="407"/>
  <c r="T14" i="407"/>
  <c r="T22" i="407"/>
  <c r="T21" i="407"/>
  <c r="T12" i="407"/>
  <c r="T32" i="407"/>
  <c r="T15" i="407"/>
  <c r="T8" i="407"/>
  <c r="T24" i="407"/>
  <c r="T18" i="407"/>
  <c r="T20" i="407"/>
  <c r="T7" i="407"/>
  <c r="T35" i="407"/>
  <c r="T34" i="407"/>
  <c r="T33" i="407"/>
  <c r="T26" i="407"/>
  <c r="T13" i="407"/>
  <c r="T30" i="407"/>
  <c r="T16" i="407"/>
  <c r="T9" i="407"/>
  <c r="T10" i="407"/>
  <c r="T36" i="407"/>
  <c r="T25" i="407"/>
  <c r="T23" i="407"/>
  <c r="T28" i="407"/>
  <c r="T11" i="407"/>
  <c r="T29" i="407"/>
  <c r="T17" i="407"/>
  <c r="T19" i="407"/>
  <c r="H10" i="328" a="1"/>
  <c r="H10" i="328" s="1"/>
  <c r="X6" i="407"/>
  <c r="U13" i="407" s="1" a="1"/>
  <c r="U13" i="407" s="1"/>
  <c r="T17" i="406"/>
  <c r="T31" i="406"/>
  <c r="T33" i="406"/>
  <c r="T20" i="406"/>
  <c r="T34" i="406"/>
  <c r="T30" i="406"/>
  <c r="T10" i="406"/>
  <c r="T16" i="406"/>
  <c r="T22" i="406"/>
  <c r="T18" i="406"/>
  <c r="T26" i="406"/>
  <c r="T13" i="406"/>
  <c r="T12" i="406"/>
  <c r="T29" i="406"/>
  <c r="T35" i="406"/>
  <c r="T8" i="406"/>
  <c r="T19" i="406"/>
  <c r="T14" i="406"/>
  <c r="T36" i="406"/>
  <c r="T21" i="406"/>
  <c r="T28" i="406"/>
  <c r="T24" i="406"/>
  <c r="T15" i="406"/>
  <c r="T27" i="406"/>
  <c r="T23" i="406"/>
  <c r="T9" i="406"/>
  <c r="T11" i="406"/>
  <c r="T25" i="406"/>
  <c r="T32" i="406"/>
  <c r="T7" i="406"/>
  <c r="H11" i="400" a="1"/>
  <c r="H11" i="400" s="1"/>
  <c r="H12" i="400" s="1" a="1"/>
  <c r="H12" i="400" s="1"/>
  <c r="X6" i="406"/>
  <c r="AA10" i="406" a="1"/>
  <c r="AA10" i="406" s="1"/>
  <c r="H11" i="406" a="1"/>
  <c r="H11" i="406" s="1"/>
  <c r="AA10" i="405" a="1"/>
  <c r="AA10" i="405" s="1"/>
  <c r="H11" i="405" a="1"/>
  <c r="H11" i="405" s="1"/>
  <c r="H10" i="344" a="1"/>
  <c r="H10" i="344" s="1"/>
  <c r="AA10" i="344" s="1" a="1"/>
  <c r="AA10" i="344" s="1"/>
  <c r="X6" i="405"/>
  <c r="X6" i="404"/>
  <c r="U8" i="404" s="1" a="1"/>
  <c r="U8" i="404" s="1"/>
  <c r="AA9" i="404" a="1"/>
  <c r="AA9" i="404" s="1"/>
  <c r="H10" i="404" a="1"/>
  <c r="H10" i="404" s="1"/>
  <c r="H10" i="317" a="1"/>
  <c r="H10" i="317" s="1"/>
  <c r="AA10" i="317" s="1" a="1"/>
  <c r="AA10" i="317" s="1"/>
  <c r="H10" i="399" a="1"/>
  <c r="H10" i="399" s="1"/>
  <c r="AA10" i="399" s="1" a="1"/>
  <c r="AA10" i="399" s="1"/>
  <c r="AA9" i="403" a="1"/>
  <c r="AA9" i="403" s="1"/>
  <c r="H10" i="403" a="1"/>
  <c r="H10" i="403" s="1"/>
  <c r="H10" i="402" a="1"/>
  <c r="H10" i="402" s="1"/>
  <c r="H11" i="402" s="1" a="1"/>
  <c r="H11" i="402" s="1"/>
  <c r="X6" i="403"/>
  <c r="U32" i="403" s="1" a="1"/>
  <c r="U32" i="403" s="1"/>
  <c r="T25" i="402"/>
  <c r="T15" i="402"/>
  <c r="T23" i="402"/>
  <c r="T35" i="402"/>
  <c r="T34" i="402"/>
  <c r="T24" i="402"/>
  <c r="T28" i="402"/>
  <c r="T17" i="402"/>
  <c r="T8" i="402"/>
  <c r="T18" i="402"/>
  <c r="T36" i="402"/>
  <c r="T27" i="402"/>
  <c r="T10" i="402"/>
  <c r="T32" i="402"/>
  <c r="T9" i="402"/>
  <c r="T16" i="402"/>
  <c r="T7" i="402"/>
  <c r="T13" i="402"/>
  <c r="T20" i="402"/>
  <c r="T22" i="402"/>
  <c r="T33" i="402"/>
  <c r="T29" i="402"/>
  <c r="T19" i="402"/>
  <c r="T14" i="402"/>
  <c r="T11" i="402"/>
  <c r="T31" i="402"/>
  <c r="T12" i="402"/>
  <c r="T30" i="402"/>
  <c r="T26" i="402"/>
  <c r="T21" i="402"/>
  <c r="X6" i="402"/>
  <c r="U35" i="402" s="1" a="1"/>
  <c r="U35" i="402" s="1"/>
  <c r="T36" i="401"/>
  <c r="T13" i="401"/>
  <c r="T22" i="401"/>
  <c r="T33" i="401"/>
  <c r="T24" i="401"/>
  <c r="T31" i="401"/>
  <c r="T7" i="401"/>
  <c r="T34" i="401"/>
  <c r="T15" i="401"/>
  <c r="T19" i="401"/>
  <c r="T17" i="401"/>
  <c r="T9" i="401"/>
  <c r="T30" i="401"/>
  <c r="T32" i="401"/>
  <c r="T28" i="401"/>
  <c r="T27" i="401"/>
  <c r="T8" i="401"/>
  <c r="T12" i="401"/>
  <c r="T29" i="401"/>
  <c r="T18" i="401"/>
  <c r="T11" i="401"/>
  <c r="T20" i="401"/>
  <c r="T35" i="401"/>
  <c r="T23" i="401"/>
  <c r="T26" i="401"/>
  <c r="T21" i="401"/>
  <c r="T14" i="401"/>
  <c r="T10" i="401"/>
  <c r="T25" i="401"/>
  <c r="T16" i="401"/>
  <c r="AA9" i="401" a="1"/>
  <c r="AA9" i="401" s="1"/>
  <c r="H10" i="401" a="1"/>
  <c r="H10" i="401" s="1"/>
  <c r="H11" i="399" a="1"/>
  <c r="H11" i="399" s="1"/>
  <c r="AA11" i="399" s="1" a="1"/>
  <c r="AA11" i="399" s="1"/>
  <c r="X6" i="401"/>
  <c r="U29" i="401" s="1" a="1"/>
  <c r="U29" i="401" s="1"/>
  <c r="T33" i="400"/>
  <c r="T29" i="400"/>
  <c r="T24" i="400"/>
  <c r="T15" i="400"/>
  <c r="T8" i="400"/>
  <c r="T35" i="400"/>
  <c r="T34" i="400"/>
  <c r="T14" i="400"/>
  <c r="T30" i="400"/>
  <c r="T21" i="400"/>
  <c r="T11" i="400"/>
  <c r="T27" i="400"/>
  <c r="T13" i="400"/>
  <c r="T31" i="400"/>
  <c r="T12" i="400"/>
  <c r="T7" i="400"/>
  <c r="T10" i="400"/>
  <c r="T20" i="400"/>
  <c r="T32" i="400"/>
  <c r="T19" i="400"/>
  <c r="T28" i="400"/>
  <c r="T25" i="400"/>
  <c r="T36" i="400"/>
  <c r="T26" i="400"/>
  <c r="T17" i="400"/>
  <c r="T18" i="400"/>
  <c r="T22" i="400"/>
  <c r="T23" i="400"/>
  <c r="T16" i="400"/>
  <c r="T9" i="400"/>
  <c r="AA11" i="400" a="1"/>
  <c r="AA11" i="400" s="1"/>
  <c r="H10" i="396" a="1"/>
  <c r="H10" i="396" s="1"/>
  <c r="AA10" i="396" s="1" a="1"/>
  <c r="AA10" i="396" s="1"/>
  <c r="X6" i="400"/>
  <c r="U27" i="400" s="1" a="1"/>
  <c r="U27" i="400" s="1"/>
  <c r="T13" i="399"/>
  <c r="T7" i="399"/>
  <c r="T9" i="399"/>
  <c r="T19" i="399"/>
  <c r="T26" i="399"/>
  <c r="T22" i="399"/>
  <c r="T11" i="399"/>
  <c r="T15" i="399"/>
  <c r="T33" i="399"/>
  <c r="T27" i="399"/>
  <c r="T12" i="399"/>
  <c r="T30" i="399"/>
  <c r="T25" i="399"/>
  <c r="T32" i="399"/>
  <c r="T14" i="399"/>
  <c r="T21" i="399"/>
  <c r="T20" i="399"/>
  <c r="T18" i="399"/>
  <c r="T24" i="399"/>
  <c r="T29" i="399"/>
  <c r="T17" i="399"/>
  <c r="T23" i="399"/>
  <c r="T16" i="399"/>
  <c r="T28" i="399"/>
  <c r="T8" i="399"/>
  <c r="T35" i="399"/>
  <c r="T34" i="399"/>
  <c r="T36" i="399"/>
  <c r="T10" i="399"/>
  <c r="T31" i="399"/>
  <c r="X6" i="399"/>
  <c r="U35" i="399" s="1" a="1"/>
  <c r="U35" i="399" s="1"/>
  <c r="T16" i="398"/>
  <c r="T30" i="398"/>
  <c r="T21" i="398"/>
  <c r="T13" i="398"/>
  <c r="T9" i="398"/>
  <c r="T8" i="398"/>
  <c r="T36" i="398"/>
  <c r="T17" i="398"/>
  <c r="T10" i="398"/>
  <c r="T15" i="398"/>
  <c r="T19" i="398"/>
  <c r="T31" i="398"/>
  <c r="T25" i="398"/>
  <c r="T11" i="398"/>
  <c r="T23" i="398"/>
  <c r="T34" i="398"/>
  <c r="T12" i="398"/>
  <c r="T20" i="398"/>
  <c r="T33" i="398"/>
  <c r="T22" i="398"/>
  <c r="T26" i="398"/>
  <c r="T18" i="398"/>
  <c r="T14" i="398"/>
  <c r="T35" i="398"/>
  <c r="T24" i="398"/>
  <c r="T27" i="398"/>
  <c r="T32" i="398"/>
  <c r="T7" i="398"/>
  <c r="T28" i="398"/>
  <c r="T29" i="398"/>
  <c r="X6" i="398"/>
  <c r="U7" i="398" s="1" a="1"/>
  <c r="U7" i="398" s="1"/>
  <c r="H10" i="393" a="1"/>
  <c r="H10" i="393" s="1"/>
  <c r="AA10" i="393" s="1" a="1"/>
  <c r="AA10" i="393" s="1"/>
  <c r="AA10" i="398" a="1"/>
  <c r="AA10" i="398" s="1"/>
  <c r="H11" i="398" a="1"/>
  <c r="H11" i="398" s="1"/>
  <c r="T15" i="397"/>
  <c r="T29" i="397"/>
  <c r="T13" i="397"/>
  <c r="T32" i="397"/>
  <c r="T33" i="397"/>
  <c r="T10" i="397"/>
  <c r="T11" i="397"/>
  <c r="T22" i="397"/>
  <c r="T20" i="397"/>
  <c r="T28" i="397"/>
  <c r="T31" i="397"/>
  <c r="T18" i="397"/>
  <c r="T12" i="397"/>
  <c r="T27" i="397"/>
  <c r="T30" i="397"/>
  <c r="T26" i="397"/>
  <c r="T8" i="397"/>
  <c r="T24" i="397"/>
  <c r="T21" i="397"/>
  <c r="T35" i="397"/>
  <c r="T23" i="397"/>
  <c r="T19" i="397"/>
  <c r="T9" i="397"/>
  <c r="T17" i="397"/>
  <c r="T36" i="397"/>
  <c r="T7" i="397"/>
  <c r="T16" i="397"/>
  <c r="T25" i="397"/>
  <c r="T14" i="397"/>
  <c r="T34" i="397"/>
  <c r="AA9" i="397" a="1"/>
  <c r="AA9" i="397" s="1"/>
  <c r="H10" i="397" a="1"/>
  <c r="H10" i="397" s="1"/>
  <c r="X6" i="397"/>
  <c r="T13" i="396"/>
  <c r="T26" i="396"/>
  <c r="T7" i="396"/>
  <c r="T17" i="396"/>
  <c r="T24" i="396"/>
  <c r="T33" i="396"/>
  <c r="T10" i="396"/>
  <c r="T12" i="396"/>
  <c r="T19" i="396"/>
  <c r="T11" i="396"/>
  <c r="T35" i="396"/>
  <c r="T25" i="396"/>
  <c r="T15" i="396"/>
  <c r="T31" i="396"/>
  <c r="T21" i="396"/>
  <c r="T36" i="396"/>
  <c r="T27" i="396"/>
  <c r="T14" i="396"/>
  <c r="T8" i="396"/>
  <c r="T23" i="396"/>
  <c r="T29" i="396"/>
  <c r="T34" i="396"/>
  <c r="T22" i="396"/>
  <c r="T30" i="396"/>
  <c r="T18" i="396"/>
  <c r="T32" i="396"/>
  <c r="T9" i="396"/>
  <c r="T16" i="396"/>
  <c r="T28" i="396"/>
  <c r="T20" i="396"/>
  <c r="X6" i="396"/>
  <c r="U36" i="396" s="1" a="1"/>
  <c r="U36" i="396" s="1"/>
  <c r="T12" i="394"/>
  <c r="X6" i="394"/>
  <c r="U23" i="394" s="1" a="1"/>
  <c r="U23" i="394" s="1"/>
  <c r="T7" i="394"/>
  <c r="T11" i="394"/>
  <c r="T21" i="394"/>
  <c r="T30" i="394"/>
  <c r="T25" i="394"/>
  <c r="T23" i="394"/>
  <c r="T28" i="394"/>
  <c r="T22" i="394"/>
  <c r="T8" i="394"/>
  <c r="T15" i="394"/>
  <c r="T34" i="394"/>
  <c r="T19" i="394"/>
  <c r="T36" i="394"/>
  <c r="T9" i="394"/>
  <c r="T18" i="394"/>
  <c r="T24" i="394"/>
  <c r="T27" i="394"/>
  <c r="T26" i="394"/>
  <c r="T33" i="394"/>
  <c r="T35" i="394"/>
  <c r="T16" i="394"/>
  <c r="T31" i="394"/>
  <c r="T10" i="394"/>
  <c r="T14" i="394"/>
  <c r="T17" i="394"/>
  <c r="T20" i="394"/>
  <c r="T32" i="394"/>
  <c r="T29" i="394"/>
  <c r="T13" i="394"/>
  <c r="AA9" i="394" a="1"/>
  <c r="AA9" i="394" s="1"/>
  <c r="H10" i="394" a="1"/>
  <c r="H10" i="394" s="1"/>
  <c r="U10" i="394" a="1"/>
  <c r="U10" i="394" s="1"/>
  <c r="T25" i="393"/>
  <c r="T9" i="393"/>
  <c r="T14" i="393"/>
  <c r="T20" i="393"/>
  <c r="T34" i="393"/>
  <c r="T11" i="393"/>
  <c r="T10" i="393"/>
  <c r="T30" i="393"/>
  <c r="T29" i="393"/>
  <c r="T17" i="393"/>
  <c r="T35" i="393"/>
  <c r="T16" i="393"/>
  <c r="T19" i="393"/>
  <c r="T27" i="393"/>
  <c r="T31" i="393"/>
  <c r="T26" i="393"/>
  <c r="T36" i="393"/>
  <c r="T18" i="393"/>
  <c r="T28" i="393"/>
  <c r="T7" i="393"/>
  <c r="T21" i="393"/>
  <c r="T23" i="393"/>
  <c r="T22" i="393"/>
  <c r="T32" i="393"/>
  <c r="T8" i="393"/>
  <c r="T15" i="393"/>
  <c r="T33" i="393"/>
  <c r="T24" i="393"/>
  <c r="T12" i="393"/>
  <c r="X6" i="393"/>
  <c r="U20" i="393" s="1" a="1"/>
  <c r="U20" i="393" s="1"/>
  <c r="T13" i="393"/>
  <c r="J3" i="311" a="1"/>
  <c r="J3" i="311" s="1"/>
  <c r="K3" i="311" a="1"/>
  <c r="K3" i="311" s="1"/>
  <c r="T12" i="382"/>
  <c r="T23" i="359"/>
  <c r="T34" i="356"/>
  <c r="T28" i="344"/>
  <c r="T19" i="330"/>
  <c r="T26" i="383"/>
  <c r="T18" i="387"/>
  <c r="T27" i="387"/>
  <c r="T25" i="387"/>
  <c r="T8" i="387"/>
  <c r="T19" i="387"/>
  <c r="T33" i="387"/>
  <c r="T11" i="387"/>
  <c r="T29" i="387"/>
  <c r="T36" i="387"/>
  <c r="T32" i="387"/>
  <c r="T14" i="387"/>
  <c r="T24" i="387"/>
  <c r="T13" i="387"/>
  <c r="T28" i="387"/>
  <c r="T30" i="387"/>
  <c r="T22" i="387"/>
  <c r="T21" i="387"/>
  <c r="T31" i="387"/>
  <c r="T26" i="387"/>
  <c r="T16" i="387"/>
  <c r="T15" i="387"/>
  <c r="T10" i="387"/>
  <c r="T34" i="387"/>
  <c r="T9" i="387"/>
  <c r="T17" i="387"/>
  <c r="T23" i="387"/>
  <c r="T12" i="387"/>
  <c r="T35" i="387"/>
  <c r="T7" i="387"/>
  <c r="T20" i="387"/>
  <c r="T7" i="383"/>
  <c r="T17" i="383"/>
  <c r="T14" i="383"/>
  <c r="T21" i="383"/>
  <c r="T36" i="383"/>
  <c r="T23" i="383"/>
  <c r="T16" i="383"/>
  <c r="T35" i="383"/>
  <c r="T33" i="383"/>
  <c r="T9" i="383"/>
  <c r="T25" i="383"/>
  <c r="T28" i="383"/>
  <c r="T22" i="383"/>
  <c r="T31" i="383"/>
  <c r="T27" i="383"/>
  <c r="T10" i="383"/>
  <c r="T19" i="383"/>
  <c r="T32" i="383"/>
  <c r="T8" i="383"/>
  <c r="T30" i="383"/>
  <c r="T34" i="383"/>
  <c r="T18" i="383"/>
  <c r="T13" i="383"/>
  <c r="T11" i="383"/>
  <c r="T15" i="383"/>
  <c r="T29" i="383"/>
  <c r="T20" i="383"/>
  <c r="T12" i="383"/>
  <c r="T24" i="383"/>
  <c r="T21" i="375"/>
  <c r="T22" i="375"/>
  <c r="T11" i="375"/>
  <c r="T31" i="375"/>
  <c r="T9" i="375"/>
  <c r="T24" i="375"/>
  <c r="T10" i="375"/>
  <c r="T20" i="375"/>
  <c r="T18" i="375"/>
  <c r="T7" i="375"/>
  <c r="T14" i="375"/>
  <c r="T26" i="375"/>
  <c r="T23" i="375"/>
  <c r="T36" i="375"/>
  <c r="T19" i="375"/>
  <c r="T35" i="375"/>
  <c r="T17" i="375"/>
  <c r="T12" i="375"/>
  <c r="T27" i="375"/>
  <c r="T34" i="375"/>
  <c r="T32" i="375"/>
  <c r="T30" i="375"/>
  <c r="T15" i="375"/>
  <c r="T28" i="375"/>
  <c r="T16" i="375"/>
  <c r="T13" i="375"/>
  <c r="T25" i="375"/>
  <c r="T33" i="375"/>
  <c r="T29" i="375"/>
  <c r="T8" i="375"/>
  <c r="T36" i="389"/>
  <c r="T23" i="389"/>
  <c r="T10" i="389"/>
  <c r="T32" i="389"/>
  <c r="T11" i="389"/>
  <c r="T25" i="389"/>
  <c r="T8" i="389"/>
  <c r="T22" i="389"/>
  <c r="T9" i="389"/>
  <c r="T33" i="389"/>
  <c r="T13" i="389"/>
  <c r="T26" i="389"/>
  <c r="T14" i="389"/>
  <c r="T29" i="389"/>
  <c r="T17" i="389"/>
  <c r="T21" i="389"/>
  <c r="T35" i="389"/>
  <c r="T30" i="389"/>
  <c r="T18" i="389"/>
  <c r="T27" i="389"/>
  <c r="T31" i="389"/>
  <c r="T7" i="389"/>
  <c r="T19" i="389"/>
  <c r="T20" i="389"/>
  <c r="T12" i="389"/>
  <c r="T15" i="389"/>
  <c r="T28" i="389"/>
  <c r="T16" i="389"/>
  <c r="T34" i="389"/>
  <c r="T24" i="389"/>
  <c r="T21" i="330"/>
  <c r="T13" i="330"/>
  <c r="AA10" i="389" a="1"/>
  <c r="AA10" i="389" s="1"/>
  <c r="H11" i="389" a="1"/>
  <c r="H11" i="389" s="1"/>
  <c r="T28" i="330"/>
  <c r="X6" i="389"/>
  <c r="U36" i="389" s="1" a="1"/>
  <c r="U36" i="389" s="1"/>
  <c r="T25" i="344"/>
  <c r="T11" i="344"/>
  <c r="T16" i="344"/>
  <c r="T23" i="344"/>
  <c r="T22" i="344"/>
  <c r="T20" i="344"/>
  <c r="T35" i="344"/>
  <c r="T33" i="344"/>
  <c r="T8" i="344"/>
  <c r="T15" i="344"/>
  <c r="T19" i="344"/>
  <c r="T30" i="344"/>
  <c r="T12" i="344"/>
  <c r="T32" i="344"/>
  <c r="T10" i="344"/>
  <c r="T7" i="344"/>
  <c r="T27" i="344"/>
  <c r="T36" i="344"/>
  <c r="T18" i="344"/>
  <c r="T17" i="344"/>
  <c r="T24" i="344"/>
  <c r="T29" i="344"/>
  <c r="T13" i="344"/>
  <c r="T34" i="344"/>
  <c r="T21" i="344"/>
  <c r="T31" i="344"/>
  <c r="T9" i="344"/>
  <c r="T14" i="344"/>
  <c r="T26" i="344"/>
  <c r="T14" i="340"/>
  <c r="T17" i="330"/>
  <c r="T24" i="330"/>
  <c r="T14" i="330"/>
  <c r="T32" i="330"/>
  <c r="T11" i="330"/>
  <c r="T23" i="330"/>
  <c r="T29" i="330"/>
  <c r="T33" i="330"/>
  <c r="T16" i="330"/>
  <c r="T8" i="330"/>
  <c r="T34" i="330"/>
  <c r="T36" i="330"/>
  <c r="T26" i="330"/>
  <c r="T10" i="330"/>
  <c r="T15" i="330"/>
  <c r="T7" i="330"/>
  <c r="T31" i="330"/>
  <c r="T18" i="330"/>
  <c r="T12" i="330"/>
  <c r="T22" i="330"/>
  <c r="T20" i="330"/>
  <c r="T35" i="330"/>
  <c r="T25" i="330"/>
  <c r="T30" i="330"/>
  <c r="T9" i="330"/>
  <c r="T27" i="330"/>
  <c r="T31" i="359"/>
  <c r="T16" i="359"/>
  <c r="T7" i="359"/>
  <c r="T8" i="359"/>
  <c r="T11" i="359"/>
  <c r="T12" i="359"/>
  <c r="T32" i="359"/>
  <c r="T34" i="359"/>
  <c r="T21" i="359"/>
  <c r="T10" i="359"/>
  <c r="T15" i="359"/>
  <c r="T17" i="359"/>
  <c r="T35" i="359"/>
  <c r="T22" i="359"/>
  <c r="T14" i="359"/>
  <c r="T33" i="359"/>
  <c r="T9" i="359"/>
  <c r="T24" i="359"/>
  <c r="T29" i="359"/>
  <c r="T26" i="359"/>
  <c r="T36" i="359"/>
  <c r="T19" i="359"/>
  <c r="T18" i="359"/>
  <c r="T27" i="359"/>
  <c r="T28" i="359"/>
  <c r="T25" i="359"/>
  <c r="T20" i="359"/>
  <c r="T30" i="359"/>
  <c r="T13" i="359"/>
  <c r="T9" i="356"/>
  <c r="T25" i="356"/>
  <c r="T13" i="356"/>
  <c r="T32" i="356"/>
  <c r="T19" i="356"/>
  <c r="T26" i="356"/>
  <c r="T16" i="356"/>
  <c r="T33" i="356"/>
  <c r="T27" i="356"/>
  <c r="T8" i="356"/>
  <c r="T15" i="356"/>
  <c r="T28" i="356"/>
  <c r="T14" i="356"/>
  <c r="T20" i="356"/>
  <c r="T36" i="356"/>
  <c r="T21" i="356"/>
  <c r="T23" i="356"/>
  <c r="T30" i="356"/>
  <c r="T24" i="356"/>
  <c r="T29" i="356"/>
  <c r="T22" i="356"/>
  <c r="T12" i="356"/>
  <c r="T31" i="356"/>
  <c r="T10" i="356"/>
  <c r="T35" i="356"/>
  <c r="T17" i="356"/>
  <c r="T7" i="356"/>
  <c r="T11" i="356"/>
  <c r="T18" i="356"/>
  <c r="X6" i="387"/>
  <c r="U7" i="387" s="1" a="1"/>
  <c r="U7" i="387" s="1"/>
  <c r="AA9" i="387" a="1"/>
  <c r="AA9" i="387" s="1"/>
  <c r="AA9" i="369" a="1"/>
  <c r="AA9" i="369" s="1"/>
  <c r="H10" i="376" a="1"/>
  <c r="H10" i="376" s="1"/>
  <c r="AA10" i="376" s="1" a="1"/>
  <c r="AA10" i="376" s="1"/>
  <c r="H11" i="356" a="1"/>
  <c r="H11" i="356" s="1"/>
  <c r="AA11" i="356" s="1" a="1"/>
  <c r="AA11" i="356" s="1"/>
  <c r="AA11" i="382" a="1"/>
  <c r="AA11" i="382" s="1"/>
  <c r="T13" i="384"/>
  <c r="T15" i="384"/>
  <c r="T12" i="384"/>
  <c r="T16" i="384"/>
  <c r="T30" i="384"/>
  <c r="T31" i="384"/>
  <c r="T23" i="384"/>
  <c r="T9" i="384"/>
  <c r="T28" i="384"/>
  <c r="T27" i="384"/>
  <c r="T10" i="384"/>
  <c r="T29" i="384"/>
  <c r="T32" i="384"/>
  <c r="T19" i="384"/>
  <c r="T34" i="384"/>
  <c r="T25" i="384"/>
  <c r="T8" i="384"/>
  <c r="T21" i="384"/>
  <c r="T36" i="384"/>
  <c r="T7" i="384"/>
  <c r="T35" i="384"/>
  <c r="T26" i="384"/>
  <c r="T11" i="384"/>
  <c r="T18" i="384"/>
  <c r="T33" i="384"/>
  <c r="T24" i="384"/>
  <c r="T22" i="384"/>
  <c r="T20" i="384"/>
  <c r="AA9" i="384" a="1"/>
  <c r="AA9" i="384" s="1"/>
  <c r="H10" i="384" a="1"/>
  <c r="H10" i="384" s="1"/>
  <c r="T14" i="384"/>
  <c r="T17" i="384"/>
  <c r="X6" i="384"/>
  <c r="U22" i="384" s="1" a="1"/>
  <c r="U22" i="384" s="1"/>
  <c r="T35" i="382"/>
  <c r="T30" i="382"/>
  <c r="T18" i="382"/>
  <c r="AA10" i="383" a="1"/>
  <c r="AA10" i="383" s="1"/>
  <c r="H11" i="383" a="1"/>
  <c r="H11" i="383" s="1"/>
  <c r="T13" i="382"/>
  <c r="T36" i="382"/>
  <c r="X6" i="383"/>
  <c r="U20" i="383" s="1" a="1"/>
  <c r="U20" i="383" s="1"/>
  <c r="T19" i="382"/>
  <c r="T24" i="382"/>
  <c r="T10" i="382"/>
  <c r="T34" i="382"/>
  <c r="T7" i="382"/>
  <c r="T29" i="382"/>
  <c r="T31" i="382"/>
  <c r="T16" i="382"/>
  <c r="T28" i="382"/>
  <c r="T20" i="382"/>
  <c r="T22" i="382"/>
  <c r="T23" i="382"/>
  <c r="T21" i="382"/>
  <c r="T26" i="382"/>
  <c r="T9" i="382"/>
  <c r="T27" i="382"/>
  <c r="T11" i="382"/>
  <c r="T25" i="382"/>
  <c r="T8" i="382"/>
  <c r="T14" i="382"/>
  <c r="T33" i="382"/>
  <c r="T32" i="382"/>
  <c r="T15" i="382"/>
  <c r="T17" i="382"/>
  <c r="AA12" i="382" a="1"/>
  <c r="AA12" i="382" s="1"/>
  <c r="H13" i="382" a="1"/>
  <c r="H13" i="382" s="1"/>
  <c r="X6" i="382"/>
  <c r="U31" i="382" s="1" a="1"/>
  <c r="U31" i="382" s="1"/>
  <c r="T15" i="381"/>
  <c r="T24" i="381"/>
  <c r="T36" i="381"/>
  <c r="T9" i="381"/>
  <c r="T20" i="381"/>
  <c r="T30" i="381"/>
  <c r="T34" i="381"/>
  <c r="T16" i="381"/>
  <c r="T22" i="381"/>
  <c r="T28" i="381"/>
  <c r="T26" i="381"/>
  <c r="T11" i="381"/>
  <c r="T27" i="381"/>
  <c r="T33" i="381"/>
  <c r="T23" i="381"/>
  <c r="T21" i="381"/>
  <c r="T18" i="381"/>
  <c r="T32" i="381"/>
  <c r="T7" i="381"/>
  <c r="T31" i="381"/>
  <c r="T35" i="381"/>
  <c r="T12" i="381"/>
  <c r="T17" i="381"/>
  <c r="T25" i="381"/>
  <c r="T19" i="381"/>
  <c r="T10" i="381"/>
  <c r="T8" i="381"/>
  <c r="T13" i="381"/>
  <c r="T29" i="381"/>
  <c r="T14" i="381"/>
  <c r="AA9" i="381" a="1"/>
  <c r="AA9" i="381" s="1"/>
  <c r="H10" i="381" a="1"/>
  <c r="H10" i="381" s="1"/>
  <c r="X6" i="381"/>
  <c r="U23" i="381" s="1" a="1"/>
  <c r="U23" i="381" s="1"/>
  <c r="T28" i="379"/>
  <c r="T10" i="379"/>
  <c r="T23" i="379"/>
  <c r="T30" i="379"/>
  <c r="T25" i="379"/>
  <c r="T13" i="379"/>
  <c r="T9" i="379"/>
  <c r="T21" i="379"/>
  <c r="T16" i="379"/>
  <c r="T8" i="379"/>
  <c r="T29" i="379"/>
  <c r="T11" i="379"/>
  <c r="T35" i="379"/>
  <c r="T32" i="379"/>
  <c r="T22" i="379"/>
  <c r="T18" i="379"/>
  <c r="T12" i="379"/>
  <c r="T15" i="379"/>
  <c r="T20" i="379"/>
  <c r="T14" i="379"/>
  <c r="T33" i="379"/>
  <c r="T26" i="379"/>
  <c r="T27" i="379"/>
  <c r="T36" i="379"/>
  <c r="T31" i="379"/>
  <c r="T34" i="379"/>
  <c r="T24" i="379"/>
  <c r="T7" i="379"/>
  <c r="T19" i="379"/>
  <c r="T17" i="379"/>
  <c r="AA10" i="379" a="1"/>
  <c r="AA10" i="379" s="1"/>
  <c r="H11" i="379" a="1"/>
  <c r="H11" i="379" s="1"/>
  <c r="X6" i="379"/>
  <c r="U31" i="379" s="1" a="1"/>
  <c r="U31" i="379" s="1"/>
  <c r="T17" i="378"/>
  <c r="T15" i="378"/>
  <c r="T16" i="378"/>
  <c r="T11" i="378"/>
  <c r="T19" i="378"/>
  <c r="T29" i="378"/>
  <c r="T24" i="378"/>
  <c r="T10" i="378"/>
  <c r="T7" i="378"/>
  <c r="T21" i="378"/>
  <c r="T14" i="378"/>
  <c r="T12" i="378"/>
  <c r="T31" i="378"/>
  <c r="T28" i="378"/>
  <c r="T30" i="378"/>
  <c r="T32" i="378"/>
  <c r="T8" i="378"/>
  <c r="T35" i="378"/>
  <c r="T20" i="378"/>
  <c r="T25" i="378"/>
  <c r="T36" i="378"/>
  <c r="T13" i="378"/>
  <c r="T26" i="378"/>
  <c r="T23" i="378"/>
  <c r="T18" i="378"/>
  <c r="T27" i="378"/>
  <c r="T34" i="378"/>
  <c r="T9" i="378"/>
  <c r="T33" i="378"/>
  <c r="T22" i="378"/>
  <c r="AA10" i="378" a="1"/>
  <c r="AA10" i="378" s="1"/>
  <c r="H11" i="378" a="1"/>
  <c r="H11" i="378" s="1"/>
  <c r="X6" i="378"/>
  <c r="U31" i="378" s="1" a="1"/>
  <c r="U31" i="378" s="1"/>
  <c r="H10" i="364" a="1"/>
  <c r="H10" i="364" s="1"/>
  <c r="H11" i="364" s="1" a="1"/>
  <c r="H11" i="364" s="1"/>
  <c r="AA11" i="364" s="1" a="1"/>
  <c r="AA11" i="364" s="1"/>
  <c r="T16" i="376"/>
  <c r="T25" i="376"/>
  <c r="T33" i="376"/>
  <c r="T23" i="376"/>
  <c r="T20" i="376"/>
  <c r="T29" i="376"/>
  <c r="T9" i="376"/>
  <c r="T26" i="376"/>
  <c r="T35" i="376"/>
  <c r="T8" i="376"/>
  <c r="T21" i="376"/>
  <c r="T12" i="376"/>
  <c r="T30" i="376"/>
  <c r="T17" i="376"/>
  <c r="T32" i="376"/>
  <c r="T36" i="376"/>
  <c r="T7" i="376"/>
  <c r="T28" i="376"/>
  <c r="T19" i="376"/>
  <c r="T10" i="376"/>
  <c r="T22" i="376"/>
  <c r="T11" i="376"/>
  <c r="T34" i="376"/>
  <c r="T18" i="376"/>
  <c r="T13" i="376"/>
  <c r="T24" i="376"/>
  <c r="T31" i="376"/>
  <c r="T27" i="376"/>
  <c r="T15" i="376"/>
  <c r="T14" i="376"/>
  <c r="X6" i="376"/>
  <c r="X6" i="375"/>
  <c r="U7" i="375" s="1" a="1"/>
  <c r="U7" i="375" s="1"/>
  <c r="AA10" i="375" a="1"/>
  <c r="AA10" i="375" s="1"/>
  <c r="H11" i="375" a="1"/>
  <c r="H11" i="375" s="1"/>
  <c r="T15" i="373"/>
  <c r="T12" i="373"/>
  <c r="AA9" i="373" a="1"/>
  <c r="AA9" i="373" s="1"/>
  <c r="H10" i="373" a="1"/>
  <c r="H10" i="373" s="1"/>
  <c r="T17" i="373"/>
  <c r="T13" i="373"/>
  <c r="T36" i="373"/>
  <c r="T22" i="373"/>
  <c r="T33" i="373"/>
  <c r="T29" i="373"/>
  <c r="T11" i="373"/>
  <c r="T35" i="373"/>
  <c r="T26" i="373"/>
  <c r="T18" i="373"/>
  <c r="T10" i="373"/>
  <c r="T34" i="373"/>
  <c r="T21" i="373"/>
  <c r="T30" i="373"/>
  <c r="T20" i="373"/>
  <c r="T25" i="373"/>
  <c r="T8" i="373"/>
  <c r="T27" i="373"/>
  <c r="T19" i="373"/>
  <c r="T28" i="373"/>
  <c r="T24" i="373"/>
  <c r="T32" i="373"/>
  <c r="T9" i="373"/>
  <c r="T7" i="373"/>
  <c r="T23" i="373"/>
  <c r="T31" i="373"/>
  <c r="T14" i="373"/>
  <c r="T16" i="373"/>
  <c r="X6" i="373"/>
  <c r="U10" i="373" s="1" a="1"/>
  <c r="U10" i="373" s="1"/>
  <c r="T16" i="372"/>
  <c r="T15" i="372"/>
  <c r="T36" i="372"/>
  <c r="T25" i="372"/>
  <c r="T18" i="372"/>
  <c r="T9" i="372"/>
  <c r="T33" i="372"/>
  <c r="T23" i="372"/>
  <c r="T11" i="372"/>
  <c r="T31" i="372"/>
  <c r="T28" i="372"/>
  <c r="T10" i="372"/>
  <c r="T8" i="372"/>
  <c r="T30" i="372"/>
  <c r="T26" i="372"/>
  <c r="T21" i="372"/>
  <c r="T29" i="372"/>
  <c r="T35" i="372"/>
  <c r="T34" i="372"/>
  <c r="T19" i="372"/>
  <c r="T20" i="372"/>
  <c r="T32" i="372"/>
  <c r="T24" i="372"/>
  <c r="T7" i="372"/>
  <c r="T27" i="372"/>
  <c r="T22" i="372"/>
  <c r="T12" i="372"/>
  <c r="T13" i="372"/>
  <c r="X6" i="372"/>
  <c r="U35" i="372" s="1" a="1"/>
  <c r="U35" i="372" s="1"/>
  <c r="T17" i="372"/>
  <c r="T14" i="372"/>
  <c r="AA9" i="372" a="1"/>
  <c r="AA9" i="372" s="1"/>
  <c r="H10" i="372" a="1"/>
  <c r="H10" i="372" s="1"/>
  <c r="T12" i="369"/>
  <c r="X6" i="369"/>
  <c r="U20" i="369" s="1" a="1"/>
  <c r="U20" i="369" s="1"/>
  <c r="T10" i="369"/>
  <c r="T24" i="369"/>
  <c r="T28" i="369"/>
  <c r="T16" i="369"/>
  <c r="T35" i="369"/>
  <c r="T9" i="369"/>
  <c r="T23" i="369"/>
  <c r="T15" i="369"/>
  <c r="T13" i="369"/>
  <c r="T31" i="369"/>
  <c r="T34" i="369"/>
  <c r="T19" i="369"/>
  <c r="T30" i="369"/>
  <c r="T7" i="369"/>
  <c r="T18" i="369"/>
  <c r="T33" i="369"/>
  <c r="T17" i="369"/>
  <c r="T14" i="369"/>
  <c r="T11" i="369"/>
  <c r="T26" i="369"/>
  <c r="T20" i="369"/>
  <c r="T8" i="369"/>
  <c r="T22" i="369"/>
  <c r="T29" i="369"/>
  <c r="T21" i="369"/>
  <c r="T36" i="369"/>
  <c r="T25" i="369"/>
  <c r="T32" i="369"/>
  <c r="T27" i="369"/>
  <c r="AA10" i="369" a="1"/>
  <c r="AA10" i="369" s="1"/>
  <c r="H11" i="369" a="1"/>
  <c r="H11" i="369" s="1"/>
  <c r="T8" i="366"/>
  <c r="T29" i="366"/>
  <c r="T9" i="366"/>
  <c r="T24" i="366"/>
  <c r="T10" i="366"/>
  <c r="T33" i="366"/>
  <c r="T7" i="366"/>
  <c r="T20" i="366"/>
  <c r="T25" i="366"/>
  <c r="T18" i="366"/>
  <c r="T30" i="366"/>
  <c r="T13" i="366"/>
  <c r="T11" i="366"/>
  <c r="T21" i="366"/>
  <c r="T31" i="366"/>
  <c r="T14" i="366"/>
  <c r="T26" i="366"/>
  <c r="T34" i="366"/>
  <c r="T16" i="366"/>
  <c r="T32" i="366"/>
  <c r="T27" i="366"/>
  <c r="T12" i="366"/>
  <c r="T22" i="366"/>
  <c r="T15" i="366"/>
  <c r="T23" i="366"/>
  <c r="T35" i="366"/>
  <c r="T17" i="366"/>
  <c r="T19" i="366"/>
  <c r="T36" i="366"/>
  <c r="T28" i="366"/>
  <c r="AA10" i="366" a="1"/>
  <c r="AA10" i="366" s="1"/>
  <c r="H11" i="366" a="1"/>
  <c r="H11" i="366" s="1"/>
  <c r="X6" i="366"/>
  <c r="U28" i="366" s="1" a="1"/>
  <c r="U28" i="366" s="1"/>
  <c r="H11" i="359" a="1"/>
  <c r="H11" i="359" s="1"/>
  <c r="H12" i="359" s="1" a="1"/>
  <c r="H12" i="359" s="1"/>
  <c r="T16" i="364"/>
  <c r="T22" i="364"/>
  <c r="T10" i="364"/>
  <c r="T28" i="364"/>
  <c r="T33" i="364"/>
  <c r="T32" i="364"/>
  <c r="T27" i="364"/>
  <c r="T8" i="364"/>
  <c r="T19" i="364"/>
  <c r="T9" i="364"/>
  <c r="T18" i="364"/>
  <c r="T12" i="364"/>
  <c r="T36" i="364"/>
  <c r="T30" i="364"/>
  <c r="T26" i="364"/>
  <c r="T35" i="364"/>
  <c r="T31" i="364"/>
  <c r="T29" i="364"/>
  <c r="T24" i="364"/>
  <c r="T34" i="364"/>
  <c r="T20" i="364"/>
  <c r="T21" i="364"/>
  <c r="T11" i="364"/>
  <c r="T25" i="364"/>
  <c r="T7" i="364"/>
  <c r="T23" i="364"/>
  <c r="T17" i="364"/>
  <c r="T13" i="364"/>
  <c r="T15" i="364"/>
  <c r="T14" i="364"/>
  <c r="X6" i="364"/>
  <c r="U24" i="364" s="1" a="1"/>
  <c r="U24" i="364" s="1"/>
  <c r="H10" i="348" a="1"/>
  <c r="H10" i="348" s="1"/>
  <c r="H11" i="348" s="1" a="1"/>
  <c r="H11" i="348" s="1"/>
  <c r="AA9" i="335" a="1"/>
  <c r="AA9" i="335" s="1"/>
  <c r="AA9" i="331" a="1"/>
  <c r="AA9" i="331" s="1"/>
  <c r="H10" i="341" a="1"/>
  <c r="H10" i="341" s="1"/>
  <c r="H11" i="341" s="1" a="1"/>
  <c r="H11" i="341" s="1"/>
  <c r="T15" i="357"/>
  <c r="X6" i="359"/>
  <c r="U31" i="359" s="1" a="1"/>
  <c r="U31" i="359" s="1"/>
  <c r="AA9" i="358" a="1"/>
  <c r="AA9" i="358" s="1"/>
  <c r="H10" i="358" a="1"/>
  <c r="H10" i="358" s="1"/>
  <c r="T17" i="358"/>
  <c r="T15" i="358"/>
  <c r="T13" i="358"/>
  <c r="T12" i="358"/>
  <c r="T36" i="358"/>
  <c r="T25" i="358"/>
  <c r="T19" i="358"/>
  <c r="T27" i="358"/>
  <c r="T33" i="358"/>
  <c r="T18" i="358"/>
  <c r="T29" i="358"/>
  <c r="T28" i="358"/>
  <c r="T9" i="358"/>
  <c r="T22" i="358"/>
  <c r="T7" i="358"/>
  <c r="T8" i="358"/>
  <c r="T20" i="358"/>
  <c r="T23" i="358"/>
  <c r="T32" i="358"/>
  <c r="T11" i="358"/>
  <c r="T35" i="358"/>
  <c r="T34" i="358"/>
  <c r="T30" i="358"/>
  <c r="T21" i="358"/>
  <c r="T26" i="358"/>
  <c r="T24" i="358"/>
  <c r="T31" i="358"/>
  <c r="T10" i="358"/>
  <c r="T16" i="358"/>
  <c r="T14" i="358"/>
  <c r="X6" i="358"/>
  <c r="U32" i="358" s="1" a="1"/>
  <c r="U32" i="358" s="1"/>
  <c r="T16" i="357"/>
  <c r="T23" i="357"/>
  <c r="T20" i="357"/>
  <c r="T18" i="357"/>
  <c r="T32" i="357"/>
  <c r="T19" i="357"/>
  <c r="T31" i="357"/>
  <c r="T36" i="357"/>
  <c r="T25" i="357"/>
  <c r="T33" i="357"/>
  <c r="T29" i="357"/>
  <c r="T21" i="357"/>
  <c r="T8" i="357"/>
  <c r="T26" i="357"/>
  <c r="T12" i="357"/>
  <c r="T28" i="357"/>
  <c r="T34" i="357"/>
  <c r="T11" i="357"/>
  <c r="T30" i="357"/>
  <c r="T24" i="357"/>
  <c r="T7" i="357"/>
  <c r="T22" i="357"/>
  <c r="T35" i="357"/>
  <c r="T10" i="357"/>
  <c r="T27" i="357"/>
  <c r="T9" i="357"/>
  <c r="T17" i="357"/>
  <c r="T13" i="357"/>
  <c r="T14" i="357"/>
  <c r="X6" i="357"/>
  <c r="U7" i="357" s="1" a="1"/>
  <c r="U7" i="357" s="1"/>
  <c r="AA9" i="357" a="1"/>
  <c r="AA9" i="357" s="1"/>
  <c r="H10" i="357" a="1"/>
  <c r="H10" i="357" s="1"/>
  <c r="H10" i="350" a="1"/>
  <c r="H10" i="350" s="1"/>
  <c r="AA10" i="350" s="1" a="1"/>
  <c r="AA10" i="350" s="1"/>
  <c r="X6" i="356"/>
  <c r="U36" i="356" s="1" a="1"/>
  <c r="U36" i="356" s="1"/>
  <c r="T14" i="355"/>
  <c r="T20" i="355"/>
  <c r="T9" i="355"/>
  <c r="T34" i="355"/>
  <c r="T36" i="355"/>
  <c r="T10" i="355"/>
  <c r="T35" i="355"/>
  <c r="T19" i="355"/>
  <c r="T22" i="355"/>
  <c r="T21" i="355"/>
  <c r="T30" i="355"/>
  <c r="T27" i="355"/>
  <c r="T28" i="355"/>
  <c r="T29" i="355"/>
  <c r="T7" i="355"/>
  <c r="T25" i="355"/>
  <c r="T32" i="355"/>
  <c r="T11" i="355"/>
  <c r="T8" i="355"/>
  <c r="T23" i="355"/>
  <c r="T33" i="355"/>
  <c r="T26" i="355"/>
  <c r="T18" i="355"/>
  <c r="T24" i="355"/>
  <c r="T31" i="355"/>
  <c r="X6" i="355"/>
  <c r="U13" i="355" s="1" a="1"/>
  <c r="U13" i="355" s="1"/>
  <c r="T16" i="355"/>
  <c r="T12" i="355"/>
  <c r="T17" i="355"/>
  <c r="T15" i="355"/>
  <c r="T13" i="355"/>
  <c r="AA9" i="355" a="1"/>
  <c r="AA9" i="355" s="1"/>
  <c r="H10" i="355" a="1"/>
  <c r="H10" i="355" s="1"/>
  <c r="T14" i="354"/>
  <c r="T15" i="354"/>
  <c r="T19" i="354"/>
  <c r="T22" i="354"/>
  <c r="T35" i="354"/>
  <c r="T31" i="354"/>
  <c r="T30" i="354"/>
  <c r="T8" i="354"/>
  <c r="T29" i="354"/>
  <c r="T27" i="354"/>
  <c r="T36" i="354"/>
  <c r="T20" i="354"/>
  <c r="T25" i="354"/>
  <c r="T26" i="354"/>
  <c r="T34" i="354"/>
  <c r="T23" i="354"/>
  <c r="T21" i="354"/>
  <c r="T28" i="354"/>
  <c r="T7" i="354"/>
  <c r="T13" i="354"/>
  <c r="T32" i="354"/>
  <c r="T17" i="354"/>
  <c r="T24" i="354"/>
  <c r="T10" i="354"/>
  <c r="T18" i="354"/>
  <c r="T33" i="354"/>
  <c r="T16" i="354"/>
  <c r="T11" i="354"/>
  <c r="T9" i="354"/>
  <c r="T12" i="354"/>
  <c r="AA9" i="354" a="1"/>
  <c r="AA9" i="354" s="1"/>
  <c r="H10" i="354" a="1"/>
  <c r="H10" i="354" s="1"/>
  <c r="X6" i="354"/>
  <c r="U32" i="354" s="1" a="1"/>
  <c r="U32" i="354" s="1"/>
  <c r="T16" i="353"/>
  <c r="T19" i="353"/>
  <c r="T14" i="353"/>
  <c r="T23" i="353"/>
  <c r="T34" i="353"/>
  <c r="T22" i="353"/>
  <c r="T27" i="353"/>
  <c r="T25" i="353"/>
  <c r="T7" i="353"/>
  <c r="T30" i="353"/>
  <c r="T10" i="353"/>
  <c r="T12" i="353"/>
  <c r="T11" i="353"/>
  <c r="T9" i="353"/>
  <c r="T26" i="353"/>
  <c r="T33" i="353"/>
  <c r="T31" i="353"/>
  <c r="T29" i="353"/>
  <c r="T35" i="353"/>
  <c r="T8" i="353"/>
  <c r="T28" i="353"/>
  <c r="T36" i="353"/>
  <c r="T15" i="353"/>
  <c r="T24" i="353"/>
  <c r="T21" i="353"/>
  <c r="T17" i="353"/>
  <c r="T13" i="353"/>
  <c r="T18" i="353"/>
  <c r="T20" i="353"/>
  <c r="T32" i="353"/>
  <c r="AA9" i="353" a="1"/>
  <c r="AA9" i="353" s="1"/>
  <c r="H10" i="353" a="1"/>
  <c r="H10" i="353" s="1"/>
  <c r="T14" i="352"/>
  <c r="X6" i="353"/>
  <c r="U16" i="353" s="1" a="1"/>
  <c r="U16" i="353" s="1"/>
  <c r="T29" i="352"/>
  <c r="T33" i="352"/>
  <c r="T27" i="352"/>
  <c r="T28" i="352"/>
  <c r="T30" i="352"/>
  <c r="T32" i="352"/>
  <c r="T10" i="352"/>
  <c r="T21" i="352"/>
  <c r="T31" i="352"/>
  <c r="T25" i="352"/>
  <c r="T23" i="352"/>
  <c r="T11" i="352"/>
  <c r="T19" i="352"/>
  <c r="T7" i="352"/>
  <c r="T22" i="352"/>
  <c r="T35" i="352"/>
  <c r="T18" i="352"/>
  <c r="T26" i="352"/>
  <c r="T36" i="352"/>
  <c r="T24" i="352"/>
  <c r="T20" i="352"/>
  <c r="T34" i="352"/>
  <c r="T9" i="352"/>
  <c r="X6" i="352"/>
  <c r="U23" i="352" s="1" a="1"/>
  <c r="U23" i="352" s="1"/>
  <c r="T16" i="352"/>
  <c r="T13" i="352"/>
  <c r="T8" i="352"/>
  <c r="T17" i="352"/>
  <c r="T15" i="352"/>
  <c r="T12" i="352"/>
  <c r="AA9" i="352" a="1"/>
  <c r="AA9" i="352" s="1"/>
  <c r="H10" i="352" a="1"/>
  <c r="H10" i="352" s="1"/>
  <c r="T13" i="350"/>
  <c r="T24" i="350"/>
  <c r="T19" i="350"/>
  <c r="T11" i="350"/>
  <c r="T32" i="350"/>
  <c r="T28" i="350"/>
  <c r="T31" i="350"/>
  <c r="T35" i="350"/>
  <c r="T7" i="350"/>
  <c r="T16" i="350"/>
  <c r="T12" i="350"/>
  <c r="T20" i="350"/>
  <c r="T26" i="350"/>
  <c r="T9" i="350"/>
  <c r="T10" i="350"/>
  <c r="T27" i="350"/>
  <c r="T36" i="350"/>
  <c r="T15" i="350"/>
  <c r="T17" i="350"/>
  <c r="T18" i="350"/>
  <c r="T23" i="350"/>
  <c r="T14" i="350"/>
  <c r="T21" i="350"/>
  <c r="T34" i="350"/>
  <c r="T22" i="350"/>
  <c r="T29" i="350"/>
  <c r="T30" i="350"/>
  <c r="T8" i="350"/>
  <c r="T33" i="350"/>
  <c r="T25" i="350"/>
  <c r="X6" i="350"/>
  <c r="U19" i="350" s="1" a="1"/>
  <c r="U19" i="350" s="1"/>
  <c r="T7" i="349"/>
  <c r="T11" i="349"/>
  <c r="T36" i="349"/>
  <c r="T18" i="349"/>
  <c r="T27" i="349"/>
  <c r="T15" i="349"/>
  <c r="T28" i="349"/>
  <c r="T29" i="349"/>
  <c r="T33" i="349"/>
  <c r="T20" i="349"/>
  <c r="T19" i="349"/>
  <c r="T30" i="349"/>
  <c r="T10" i="349"/>
  <c r="T25" i="349"/>
  <c r="T12" i="349"/>
  <c r="T22" i="349"/>
  <c r="T8" i="349"/>
  <c r="T34" i="349"/>
  <c r="T13" i="349"/>
  <c r="T31" i="349"/>
  <c r="T32" i="349"/>
  <c r="T9" i="349"/>
  <c r="T35" i="349"/>
  <c r="T14" i="349"/>
  <c r="T24" i="349"/>
  <c r="T26" i="349"/>
  <c r="T16" i="349"/>
  <c r="T21" i="349"/>
  <c r="T23" i="349"/>
  <c r="T17" i="349"/>
  <c r="AA9" i="349" a="1"/>
  <c r="AA9" i="349" s="1"/>
  <c r="H10" i="349" a="1"/>
  <c r="H10" i="349" s="1"/>
  <c r="X6" i="349"/>
  <c r="U7" i="349" s="1" a="1"/>
  <c r="U7" i="349" s="1"/>
  <c r="T35" i="348"/>
  <c r="T30" i="348"/>
  <c r="T26" i="348"/>
  <c r="T12" i="348"/>
  <c r="T28" i="348"/>
  <c r="T27" i="348"/>
  <c r="T17" i="348"/>
  <c r="T11" i="348"/>
  <c r="T19" i="348"/>
  <c r="T34" i="348"/>
  <c r="T10" i="348"/>
  <c r="T25" i="348"/>
  <c r="T21" i="348"/>
  <c r="T7" i="348"/>
  <c r="T18" i="348"/>
  <c r="T20" i="348"/>
  <c r="T14" i="348"/>
  <c r="T23" i="348"/>
  <c r="T8" i="348"/>
  <c r="T36" i="348"/>
  <c r="T9" i="348"/>
  <c r="T29" i="348"/>
  <c r="T16" i="348"/>
  <c r="T31" i="348"/>
  <c r="T22" i="348"/>
  <c r="T32" i="348"/>
  <c r="T24" i="348"/>
  <c r="T15" i="348"/>
  <c r="T13" i="348"/>
  <c r="T33" i="348"/>
  <c r="X6" i="348"/>
  <c r="U7" i="348" s="1" a="1"/>
  <c r="U7" i="348" s="1"/>
  <c r="H11" i="344" a="1"/>
  <c r="H11" i="344" s="1"/>
  <c r="H12" i="344" s="1" a="1"/>
  <c r="H12" i="344" s="1"/>
  <c r="T16" i="346"/>
  <c r="T31" i="346"/>
  <c r="T30" i="346"/>
  <c r="T22" i="346"/>
  <c r="T34" i="346"/>
  <c r="T21" i="346"/>
  <c r="T7" i="346"/>
  <c r="T25" i="346"/>
  <c r="T9" i="346"/>
  <c r="T23" i="346"/>
  <c r="T35" i="346"/>
  <c r="T28" i="346"/>
  <c r="T10" i="346"/>
  <c r="T33" i="346"/>
  <c r="T26" i="346"/>
  <c r="T20" i="346"/>
  <c r="T32" i="346"/>
  <c r="T18" i="346"/>
  <c r="T29" i="346"/>
  <c r="T8" i="346"/>
  <c r="T27" i="346"/>
  <c r="T19" i="346"/>
  <c r="T36" i="346"/>
  <c r="T24" i="346"/>
  <c r="T11" i="346"/>
  <c r="T14" i="346"/>
  <c r="T13" i="346"/>
  <c r="T15" i="346"/>
  <c r="T17" i="346"/>
  <c r="T12" i="346"/>
  <c r="AA9" i="346" a="1"/>
  <c r="AA9" i="346" s="1"/>
  <c r="H10" i="346" a="1"/>
  <c r="H10" i="346" s="1"/>
  <c r="X6" i="346"/>
  <c r="U13" i="346" s="1" a="1"/>
  <c r="U13" i="346" s="1"/>
  <c r="T16" i="343"/>
  <c r="X6" i="344"/>
  <c r="U33" i="344" s="1" a="1"/>
  <c r="U33" i="344" s="1"/>
  <c r="T19" i="343"/>
  <c r="T8" i="343"/>
  <c r="T21" i="343"/>
  <c r="T30" i="343"/>
  <c r="T14" i="343"/>
  <c r="T29" i="343"/>
  <c r="T11" i="343"/>
  <c r="T15" i="343"/>
  <c r="T12" i="343"/>
  <c r="T25" i="343"/>
  <c r="T36" i="343"/>
  <c r="T7" i="343"/>
  <c r="T10" i="343"/>
  <c r="T22" i="343"/>
  <c r="T9" i="343"/>
  <c r="T24" i="343"/>
  <c r="T23" i="343"/>
  <c r="T31" i="343"/>
  <c r="T27" i="343"/>
  <c r="T32" i="343"/>
  <c r="T20" i="343"/>
  <c r="T13" i="343"/>
  <c r="T26" i="343"/>
  <c r="T33" i="343"/>
  <c r="T35" i="343"/>
  <c r="T34" i="343"/>
  <c r="T28" i="343"/>
  <c r="T18" i="343"/>
  <c r="T17" i="343"/>
  <c r="AA10" i="343" a="1"/>
  <c r="AA10" i="343" s="1"/>
  <c r="H11" i="343" a="1"/>
  <c r="H11" i="343" s="1"/>
  <c r="X6" i="343"/>
  <c r="U24" i="343" s="1" a="1"/>
  <c r="U24" i="343" s="1"/>
  <c r="T16" i="342"/>
  <c r="T15" i="342"/>
  <c r="T12" i="342"/>
  <c r="T35" i="342"/>
  <c r="T36" i="342"/>
  <c r="T8" i="342"/>
  <c r="T30" i="342"/>
  <c r="T10" i="342"/>
  <c r="T21" i="342"/>
  <c r="T20" i="342"/>
  <c r="T24" i="342"/>
  <c r="T22" i="342"/>
  <c r="T27" i="342"/>
  <c r="T11" i="342"/>
  <c r="T9" i="342"/>
  <c r="T32" i="342"/>
  <c r="T29" i="342"/>
  <c r="T18" i="342"/>
  <c r="T19" i="342"/>
  <c r="T25" i="342"/>
  <c r="T28" i="342"/>
  <c r="T26" i="342"/>
  <c r="T23" i="342"/>
  <c r="T31" i="342"/>
  <c r="T14" i="342"/>
  <c r="T13" i="342"/>
  <c r="T7" i="342"/>
  <c r="T34" i="342"/>
  <c r="T33" i="342"/>
  <c r="T17" i="342"/>
  <c r="AA9" i="342" a="1"/>
  <c r="AA9" i="342" s="1"/>
  <c r="H10" i="342" a="1"/>
  <c r="H10" i="342" s="1"/>
  <c r="X6" i="342"/>
  <c r="U17" i="342" s="1" a="1"/>
  <c r="U17" i="342" s="1"/>
  <c r="T16" i="341"/>
  <c r="T12" i="341"/>
  <c r="T34" i="341"/>
  <c r="T32" i="341"/>
  <c r="T18" i="341"/>
  <c r="T35" i="341"/>
  <c r="T24" i="341"/>
  <c r="T8" i="341"/>
  <c r="T23" i="341"/>
  <c r="T31" i="341"/>
  <c r="T10" i="341"/>
  <c r="T36" i="341"/>
  <c r="T25" i="341"/>
  <c r="T20" i="341"/>
  <c r="T28" i="341"/>
  <c r="T7" i="341"/>
  <c r="T29" i="341"/>
  <c r="T21" i="341"/>
  <c r="T26" i="341"/>
  <c r="T33" i="341"/>
  <c r="T27" i="341"/>
  <c r="T11" i="341"/>
  <c r="T9" i="341"/>
  <c r="T30" i="341"/>
  <c r="T22" i="341"/>
  <c r="T19" i="341"/>
  <c r="T17" i="341"/>
  <c r="T13" i="341"/>
  <c r="X6" i="341"/>
  <c r="U11" i="341" s="1" a="1"/>
  <c r="U11" i="341" s="1"/>
  <c r="T14" i="341"/>
  <c r="T15" i="341"/>
  <c r="T22" i="340"/>
  <c r="T24" i="340"/>
  <c r="T35" i="340"/>
  <c r="T31" i="340"/>
  <c r="T19" i="340"/>
  <c r="T17" i="340"/>
  <c r="T30" i="340"/>
  <c r="T36" i="340"/>
  <c r="T11" i="340"/>
  <c r="T10" i="340"/>
  <c r="T28" i="340"/>
  <c r="T16" i="340"/>
  <c r="T13" i="340"/>
  <c r="T8" i="340"/>
  <c r="T34" i="340"/>
  <c r="AA9" i="340" a="1"/>
  <c r="AA9" i="340" s="1"/>
  <c r="H10" i="340" a="1"/>
  <c r="H10" i="340" s="1"/>
  <c r="T21" i="340"/>
  <c r="T23" i="340"/>
  <c r="T27" i="340"/>
  <c r="T7" i="340"/>
  <c r="T26" i="340"/>
  <c r="T15" i="340"/>
  <c r="T9" i="340"/>
  <c r="T12" i="340"/>
  <c r="T29" i="340"/>
  <c r="T18" i="340"/>
  <c r="T25" i="340"/>
  <c r="T33" i="340"/>
  <c r="T32" i="340"/>
  <c r="T20" i="340"/>
  <c r="H10" i="339" a="1"/>
  <c r="H10" i="339" s="1"/>
  <c r="AA10" i="339" s="1" a="1"/>
  <c r="AA10" i="339" s="1"/>
  <c r="X6" i="340"/>
  <c r="U13" i="340" s="1" a="1"/>
  <c r="U13" i="340" s="1"/>
  <c r="T16" i="339"/>
  <c r="T31" i="339"/>
  <c r="T36" i="339"/>
  <c r="T34" i="339"/>
  <c r="T10" i="339"/>
  <c r="T21" i="339"/>
  <c r="T20" i="339"/>
  <c r="T32" i="339"/>
  <c r="T30" i="339"/>
  <c r="T8" i="339"/>
  <c r="T7" i="339"/>
  <c r="T29" i="339"/>
  <c r="T22" i="339"/>
  <c r="T9" i="339"/>
  <c r="T27" i="339"/>
  <c r="T18" i="339"/>
  <c r="T13" i="339"/>
  <c r="T24" i="339"/>
  <c r="T14" i="339"/>
  <c r="T26" i="339"/>
  <c r="T28" i="339"/>
  <c r="T11" i="339"/>
  <c r="T33" i="339"/>
  <c r="T17" i="339"/>
  <c r="T35" i="339"/>
  <c r="T19" i="339"/>
  <c r="T23" i="339"/>
  <c r="T12" i="339"/>
  <c r="T25" i="339"/>
  <c r="T15" i="339"/>
  <c r="X6" i="339"/>
  <c r="U21" i="339" s="1" a="1"/>
  <c r="U21" i="339" s="1"/>
  <c r="T8" i="331"/>
  <c r="T10" i="331"/>
  <c r="T23" i="331"/>
  <c r="T9" i="331"/>
  <c r="T33" i="331"/>
  <c r="T19" i="331"/>
  <c r="T15" i="331"/>
  <c r="T36" i="331"/>
  <c r="T29" i="331"/>
  <c r="T32" i="331"/>
  <c r="T11" i="331"/>
  <c r="T7" i="331"/>
  <c r="T28" i="331"/>
  <c r="T12" i="331"/>
  <c r="T27" i="331"/>
  <c r="T22" i="331"/>
  <c r="T14" i="331"/>
  <c r="T21" i="331"/>
  <c r="T25" i="331"/>
  <c r="T31" i="331"/>
  <c r="T18" i="331"/>
  <c r="T13" i="331"/>
  <c r="T16" i="331"/>
  <c r="T26" i="331"/>
  <c r="T35" i="331"/>
  <c r="T24" i="331"/>
  <c r="T30" i="331"/>
  <c r="T34" i="331"/>
  <c r="T20" i="331"/>
  <c r="T17" i="331"/>
  <c r="T18" i="335"/>
  <c r="T25" i="335"/>
  <c r="T21" i="335"/>
  <c r="T7" i="335"/>
  <c r="T9" i="335"/>
  <c r="T16" i="335"/>
  <c r="T23" i="335"/>
  <c r="T22" i="335"/>
  <c r="T30" i="335"/>
  <c r="T20" i="335"/>
  <c r="T17" i="335"/>
  <c r="T19" i="335"/>
  <c r="T13" i="335"/>
  <c r="T29" i="335"/>
  <c r="T35" i="335"/>
  <c r="T36" i="335"/>
  <c r="T24" i="335"/>
  <c r="T12" i="335"/>
  <c r="T10" i="335"/>
  <c r="T32" i="335"/>
  <c r="T34" i="335"/>
  <c r="T33" i="335"/>
  <c r="T27" i="335"/>
  <c r="T14" i="335"/>
  <c r="T31" i="335"/>
  <c r="T26" i="335"/>
  <c r="T28" i="335"/>
  <c r="T8" i="335"/>
  <c r="T11" i="335"/>
  <c r="T15" i="335"/>
  <c r="AA10" i="335" a="1"/>
  <c r="AA10" i="335" s="1"/>
  <c r="H11" i="335" a="1"/>
  <c r="H11" i="335" s="1"/>
  <c r="X6" i="335"/>
  <c r="H10" i="329" a="1"/>
  <c r="H10" i="329" s="1"/>
  <c r="AA10" i="329" s="1" a="1"/>
  <c r="AA10" i="329" s="1"/>
  <c r="H10" i="321" a="1"/>
  <c r="H10" i="321" s="1"/>
  <c r="AA10" i="321" s="1" a="1"/>
  <c r="AA10" i="321" s="1"/>
  <c r="AA10" i="331" a="1"/>
  <c r="AA10" i="331" s="1"/>
  <c r="H11" i="331" a="1"/>
  <c r="H11" i="331" s="1"/>
  <c r="X6" i="331"/>
  <c r="AA9" i="330" a="1"/>
  <c r="AA9" i="330" s="1"/>
  <c r="H10" i="330" a="1"/>
  <c r="H10" i="330" s="1"/>
  <c r="X6" i="330"/>
  <c r="U33" i="330" s="1" a="1"/>
  <c r="U33" i="330" s="1"/>
  <c r="T14" i="329"/>
  <c r="T12" i="329"/>
  <c r="T22" i="329"/>
  <c r="T23" i="329"/>
  <c r="T18" i="329"/>
  <c r="T32" i="329"/>
  <c r="T19" i="329"/>
  <c r="T26" i="329"/>
  <c r="T35" i="329"/>
  <c r="T25" i="329"/>
  <c r="T11" i="329"/>
  <c r="T24" i="329"/>
  <c r="T30" i="329"/>
  <c r="T34" i="329"/>
  <c r="T33" i="329"/>
  <c r="T8" i="329"/>
  <c r="T21" i="329"/>
  <c r="T20" i="329"/>
  <c r="T36" i="329"/>
  <c r="T29" i="329"/>
  <c r="T10" i="329"/>
  <c r="T27" i="329"/>
  <c r="T7" i="329"/>
  <c r="T31" i="329"/>
  <c r="T9" i="329"/>
  <c r="T28" i="329"/>
  <c r="X6" i="329"/>
  <c r="U23" i="329" s="1" a="1"/>
  <c r="U23" i="329" s="1"/>
  <c r="T16" i="329"/>
  <c r="T13" i="329"/>
  <c r="T17" i="329"/>
  <c r="T15" i="329"/>
  <c r="T17" i="328"/>
  <c r="T16" i="328"/>
  <c r="T35" i="328"/>
  <c r="T12" i="328"/>
  <c r="T11" i="328"/>
  <c r="T33" i="328"/>
  <c r="T36" i="328"/>
  <c r="T18" i="328"/>
  <c r="T24" i="328"/>
  <c r="T8" i="328"/>
  <c r="T22" i="328"/>
  <c r="T19" i="328"/>
  <c r="T25" i="328"/>
  <c r="T20" i="328"/>
  <c r="T30" i="328"/>
  <c r="T29" i="328"/>
  <c r="T10" i="328"/>
  <c r="T31" i="328"/>
  <c r="T15" i="328"/>
  <c r="T23" i="328"/>
  <c r="T14" i="328"/>
  <c r="T13" i="328"/>
  <c r="T28" i="328"/>
  <c r="T34" i="328"/>
  <c r="T27" i="328"/>
  <c r="T7" i="328"/>
  <c r="T32" i="328"/>
  <c r="T21" i="328"/>
  <c r="T9" i="328"/>
  <c r="T26" i="328"/>
  <c r="X6" i="328"/>
  <c r="U26" i="328" s="1" a="1"/>
  <c r="U26" i="328" s="1"/>
  <c r="AA10" i="328" a="1"/>
  <c r="AA10" i="328" s="1"/>
  <c r="H11" i="328" a="1"/>
  <c r="H11" i="328" s="1"/>
  <c r="T12" i="327"/>
  <c r="T16" i="327"/>
  <c r="T7" i="327"/>
  <c r="T13" i="327"/>
  <c r="X6" i="327"/>
  <c r="U31" i="327" s="1" a="1"/>
  <c r="U31" i="327" s="1"/>
  <c r="T15" i="327"/>
  <c r="T17" i="327"/>
  <c r="T19" i="327"/>
  <c r="T9" i="327"/>
  <c r="T18" i="327"/>
  <c r="T29" i="327"/>
  <c r="T34" i="327"/>
  <c r="T36" i="327"/>
  <c r="T26" i="327"/>
  <c r="T21" i="327"/>
  <c r="T10" i="327"/>
  <c r="T24" i="327"/>
  <c r="T28" i="327"/>
  <c r="T30" i="327"/>
  <c r="T33" i="327"/>
  <c r="T22" i="327"/>
  <c r="T35" i="327"/>
  <c r="T25" i="327"/>
  <c r="T8" i="327"/>
  <c r="T27" i="327"/>
  <c r="T11" i="327"/>
  <c r="T23" i="327"/>
  <c r="T32" i="327"/>
  <c r="T31" i="327"/>
  <c r="T20" i="327"/>
  <c r="T14" i="327"/>
  <c r="AA9" i="327" a="1"/>
  <c r="AA9" i="327" s="1"/>
  <c r="H10" i="327" a="1"/>
  <c r="H10" i="327" s="1"/>
  <c r="H10" i="320" a="1"/>
  <c r="H10" i="320" s="1"/>
  <c r="AA10" i="320" s="1" a="1"/>
  <c r="AA10" i="320" s="1"/>
  <c r="T16" i="320"/>
  <c r="T12" i="321"/>
  <c r="T18" i="321"/>
  <c r="T22" i="321"/>
  <c r="T35" i="321"/>
  <c r="T30" i="321"/>
  <c r="T14" i="321"/>
  <c r="T20" i="321"/>
  <c r="T8" i="321"/>
  <c r="T25" i="321"/>
  <c r="T13" i="321"/>
  <c r="T27" i="321"/>
  <c r="T15" i="321"/>
  <c r="T7" i="321"/>
  <c r="T34" i="321"/>
  <c r="T19" i="321"/>
  <c r="T32" i="321"/>
  <c r="T33" i="321"/>
  <c r="T23" i="321"/>
  <c r="T17" i="321"/>
  <c r="T36" i="321"/>
  <c r="T10" i="321"/>
  <c r="T11" i="321"/>
  <c r="T29" i="321"/>
  <c r="T24" i="321"/>
  <c r="T16" i="321"/>
  <c r="T26" i="321"/>
  <c r="T21" i="321"/>
  <c r="T9" i="321"/>
  <c r="T28" i="321"/>
  <c r="T31" i="321"/>
  <c r="X6" i="321"/>
  <c r="U26" i="321" s="1" a="1"/>
  <c r="U26" i="321" s="1"/>
  <c r="T21" i="320"/>
  <c r="T15" i="320"/>
  <c r="T19" i="320"/>
  <c r="T7" i="320"/>
  <c r="T11" i="320"/>
  <c r="T22" i="320"/>
  <c r="T10" i="320"/>
  <c r="T32" i="320"/>
  <c r="T24" i="320"/>
  <c r="T14" i="320"/>
  <c r="T30" i="320"/>
  <c r="T13" i="320"/>
  <c r="T12" i="320"/>
  <c r="T36" i="320"/>
  <c r="T23" i="320"/>
  <c r="T18" i="320"/>
  <c r="T17" i="320"/>
  <c r="T33" i="320"/>
  <c r="T20" i="320"/>
  <c r="T27" i="320"/>
  <c r="T26" i="320"/>
  <c r="T31" i="320"/>
  <c r="T28" i="320"/>
  <c r="T25" i="320"/>
  <c r="T34" i="320"/>
  <c r="T8" i="320"/>
  <c r="T35" i="320"/>
  <c r="T9" i="320"/>
  <c r="T29" i="320"/>
  <c r="X6" i="320"/>
  <c r="U22" i="320" s="1" a="1"/>
  <c r="U22" i="320" s="1"/>
  <c r="T20" i="317"/>
  <c r="T32" i="317"/>
  <c r="T36" i="317"/>
  <c r="T15" i="317"/>
  <c r="T22" i="317"/>
  <c r="T25" i="317"/>
  <c r="T8" i="317"/>
  <c r="T33" i="317"/>
  <c r="T26" i="317"/>
  <c r="T12" i="317"/>
  <c r="T35" i="317"/>
  <c r="T19" i="317"/>
  <c r="T23" i="317"/>
  <c r="T9" i="317"/>
  <c r="T16" i="317"/>
  <c r="T18" i="317"/>
  <c r="T7" i="317"/>
  <c r="T13" i="317"/>
  <c r="T21" i="317"/>
  <c r="T28" i="317"/>
  <c r="T24" i="317"/>
  <c r="T31" i="317"/>
  <c r="T17" i="317"/>
  <c r="T27" i="317"/>
  <c r="T10" i="317"/>
  <c r="T11" i="317"/>
  <c r="T14" i="317"/>
  <c r="T30" i="317"/>
  <c r="T34" i="317"/>
  <c r="T29" i="317"/>
  <c r="X6" i="317"/>
  <c r="U28" i="317" s="1" a="1"/>
  <c r="U28" i="317" s="1"/>
  <c r="H9" i="311" a="1"/>
  <c r="H9" i="311" s="1"/>
  <c r="AA9" i="311" s="1" a="1"/>
  <c r="AA9" i="311" s="1"/>
  <c r="X8" i="311" a="1"/>
  <c r="X8" i="311" s="1"/>
  <c r="W8" i="311" a="1"/>
  <c r="W8" i="311" s="1"/>
  <c r="Y8" i="311" a="1"/>
  <c r="Y8" i="311" s="1"/>
  <c r="Y7" i="311" a="1"/>
  <c r="Y7" i="311" s="1"/>
  <c r="W7" i="311" a="1"/>
  <c r="W7" i="311" s="1"/>
  <c r="X7" i="311" a="1"/>
  <c r="X7" i="311" s="1"/>
  <c r="Y25" i="311" a="1"/>
  <c r="Y25" i="311" s="1"/>
  <c r="W25" i="311" a="1"/>
  <c r="W25" i="311" s="1"/>
  <c r="X25" i="311" a="1"/>
  <c r="X25" i="311" s="1"/>
  <c r="X29" i="311" a="1"/>
  <c r="X29" i="311" s="1"/>
  <c r="Y29" i="311" a="1"/>
  <c r="Y29" i="311" s="1"/>
  <c r="W29" i="311" a="1"/>
  <c r="W29" i="311" s="1"/>
  <c r="Y27" i="311" a="1"/>
  <c r="Y27" i="311" s="1"/>
  <c r="W27" i="311" a="1"/>
  <c r="W27" i="311" s="1"/>
  <c r="X27" i="311" a="1"/>
  <c r="X27" i="311" s="1"/>
  <c r="Y16" i="311" a="1"/>
  <c r="Y16" i="311" s="1"/>
  <c r="W16" i="311" a="1"/>
  <c r="W16" i="311" s="1"/>
  <c r="X16" i="311" a="1"/>
  <c r="X16" i="311" s="1"/>
  <c r="W17" i="311" a="1"/>
  <c r="W17" i="311" s="1"/>
  <c r="X17" i="311" a="1"/>
  <c r="X17" i="311" s="1"/>
  <c r="Y17" i="311" a="1"/>
  <c r="Y17" i="311" s="1"/>
  <c r="X34" i="311" a="1"/>
  <c r="X34" i="311" s="1"/>
  <c r="Y34" i="311" a="1"/>
  <c r="Y34" i="311" s="1"/>
  <c r="W34" i="311" a="1"/>
  <c r="W34" i="311" s="1"/>
  <c r="Y12" i="311" a="1"/>
  <c r="Y12" i="311" s="1"/>
  <c r="W12" i="311" a="1"/>
  <c r="W12" i="311" s="1"/>
  <c r="X12" i="311" a="1"/>
  <c r="X12" i="311" s="1"/>
  <c r="Y35" i="311" a="1"/>
  <c r="Y35" i="311" s="1"/>
  <c r="W35" i="311" a="1"/>
  <c r="W35" i="311" s="1"/>
  <c r="X35" i="311" a="1"/>
  <c r="X35" i="311" s="1"/>
  <c r="X22" i="311" a="1"/>
  <c r="X22" i="311" s="1"/>
  <c r="Y22" i="311" a="1"/>
  <c r="Y22" i="311" s="1"/>
  <c r="W22" i="311" a="1"/>
  <c r="W22" i="311" s="1"/>
  <c r="X31" i="311" a="1"/>
  <c r="X31" i="311" s="1"/>
  <c r="Y31" i="311" a="1"/>
  <c r="Y31" i="311" s="1"/>
  <c r="W31" i="311" a="1"/>
  <c r="W31" i="311" s="1"/>
  <c r="Y20" i="311" a="1"/>
  <c r="Y20" i="311" s="1"/>
  <c r="W20" i="311" a="1"/>
  <c r="W20" i="311" s="1"/>
  <c r="X20" i="311" a="1"/>
  <c r="X20" i="311" s="1"/>
  <c r="X26" i="311" a="1"/>
  <c r="X26" i="311" s="1"/>
  <c r="Y26" i="311" a="1"/>
  <c r="Y26" i="311" s="1"/>
  <c r="W26" i="311" a="1"/>
  <c r="W26" i="311" s="1"/>
  <c r="X14" i="311" a="1"/>
  <c r="X14" i="311" s="1"/>
  <c r="Y14" i="311" a="1"/>
  <c r="Y14" i="311" s="1"/>
  <c r="W14" i="311" a="1"/>
  <c r="W14" i="311" s="1"/>
  <c r="Y9" i="311" a="1"/>
  <c r="Y9" i="311" s="1"/>
  <c r="W9" i="311" a="1"/>
  <c r="W9" i="311" s="1"/>
  <c r="X9" i="311" a="1"/>
  <c r="X9" i="311" s="1"/>
  <c r="X23" i="311" a="1"/>
  <c r="X23" i="311" s="1"/>
  <c r="Y23" i="311" a="1"/>
  <c r="Y23" i="311" s="1"/>
  <c r="W23" i="311" a="1"/>
  <c r="W23" i="311" s="1"/>
  <c r="Y36" i="311" a="1"/>
  <c r="Y36" i="311" s="1"/>
  <c r="W36" i="311" a="1"/>
  <c r="W36" i="311" s="1"/>
  <c r="X36" i="311" a="1"/>
  <c r="X36" i="311" s="1"/>
  <c r="Y13" i="311" a="1"/>
  <c r="Y13" i="311" s="1"/>
  <c r="X13" i="311" a="1"/>
  <c r="X13" i="311" s="1"/>
  <c r="W13" i="311" a="1"/>
  <c r="W13" i="311" s="1"/>
  <c r="Y19" i="311" a="1"/>
  <c r="Y19" i="311" s="1"/>
  <c r="W19" i="311" a="1"/>
  <c r="W19" i="311" s="1"/>
  <c r="X19" i="311" a="1"/>
  <c r="X19" i="311" s="1"/>
  <c r="X30" i="311" a="1"/>
  <c r="X30" i="311" s="1"/>
  <c r="Y30" i="311" a="1"/>
  <c r="Y30" i="311" s="1"/>
  <c r="W30" i="311" a="1"/>
  <c r="W30" i="311" s="1"/>
  <c r="X10" i="311" a="1"/>
  <c r="X10" i="311" s="1"/>
  <c r="Y10" i="311" a="1"/>
  <c r="Y10" i="311" s="1"/>
  <c r="W10" i="311" a="1"/>
  <c r="W10" i="311" s="1"/>
  <c r="Y32" i="311" a="1"/>
  <c r="Y32" i="311" s="1"/>
  <c r="W32" i="311" a="1"/>
  <c r="W32" i="311" s="1"/>
  <c r="X32" i="311" a="1"/>
  <c r="X32" i="311" s="1"/>
  <c r="Y24" i="311" a="1"/>
  <c r="Y24" i="311" s="1"/>
  <c r="W24" i="311" a="1"/>
  <c r="W24" i="311" s="1"/>
  <c r="X24" i="311" a="1"/>
  <c r="X24" i="311" s="1"/>
  <c r="Y28" i="311" a="1"/>
  <c r="Y28" i="311" s="1"/>
  <c r="W28" i="311" a="1"/>
  <c r="W28" i="311" s="1"/>
  <c r="X28" i="311" a="1"/>
  <c r="X28" i="311" s="1"/>
  <c r="Y33" i="311" a="1"/>
  <c r="Y33" i="311" s="1"/>
  <c r="W33" i="311" a="1"/>
  <c r="W33" i="311" s="1"/>
  <c r="X33" i="311" a="1"/>
  <c r="X33" i="311" s="1"/>
  <c r="X21" i="311" a="1"/>
  <c r="X21" i="311" s="1"/>
  <c r="Y21" i="311" a="1"/>
  <c r="Y21" i="311" s="1"/>
  <c r="W21" i="311" a="1"/>
  <c r="W21" i="311" s="1"/>
  <c r="Y11" i="311" a="1"/>
  <c r="Y11" i="311" s="1"/>
  <c r="W11" i="311" a="1"/>
  <c r="W11" i="311" s="1"/>
  <c r="X11" i="311" a="1"/>
  <c r="X11" i="311" s="1"/>
  <c r="X15" i="311" a="1"/>
  <c r="X15" i="311" s="1"/>
  <c r="Y15" i="311" a="1"/>
  <c r="Y15" i="311" s="1"/>
  <c r="W15" i="311" a="1"/>
  <c r="W15" i="311" s="1"/>
  <c r="X18" i="311" a="1"/>
  <c r="X18" i="311" s="1"/>
  <c r="Y18" i="311" a="1"/>
  <c r="Y18" i="311" s="1"/>
  <c r="W18" i="311" a="1"/>
  <c r="W18" i="311" s="1"/>
  <c r="K34" i="311" a="1"/>
  <c r="K34" i="311" s="1"/>
  <c r="L34" i="311" s="1" a="1"/>
  <c r="L34" i="311" s="1"/>
  <c r="K32" i="311" a="1"/>
  <c r="K32" i="311" s="1"/>
  <c r="L32" i="311" s="1" a="1"/>
  <c r="L32" i="311" s="1"/>
  <c r="K24" i="311" a="1"/>
  <c r="K24" i="311" s="1"/>
  <c r="L24" i="311" s="1" a="1"/>
  <c r="L24" i="311" s="1"/>
  <c r="K26" i="311" a="1"/>
  <c r="K26" i="311" s="1"/>
  <c r="L26" i="311" s="1" a="1"/>
  <c r="L26" i="311" s="1"/>
  <c r="K14" i="311" a="1"/>
  <c r="K14" i="311" s="1"/>
  <c r="L14" i="311" s="1" a="1"/>
  <c r="L14" i="311" s="1"/>
  <c r="K9" i="311" a="1"/>
  <c r="K9" i="311" s="1"/>
  <c r="K17" i="311" a="1"/>
  <c r="K17" i="311" s="1"/>
  <c r="L17" i="311" s="1" a="1"/>
  <c r="L17" i="311" s="1"/>
  <c r="K30" i="311" a="1"/>
  <c r="K30" i="311" s="1"/>
  <c r="L30" i="311" s="1" a="1"/>
  <c r="L30" i="311" s="1"/>
  <c r="K12" i="311" a="1"/>
  <c r="K12" i="311" s="1"/>
  <c r="L12" i="311" s="1" a="1"/>
  <c r="L12" i="311" s="1"/>
  <c r="K31" i="311" a="1"/>
  <c r="K31" i="311" s="1"/>
  <c r="L31" i="311" s="1" a="1"/>
  <c r="L31" i="311" s="1"/>
  <c r="K33" i="311" a="1"/>
  <c r="K33" i="311" s="1"/>
  <c r="L33" i="311" s="1" a="1"/>
  <c r="L33" i="311" s="1"/>
  <c r="K11" i="311" a="1"/>
  <c r="K11" i="311" s="1"/>
  <c r="L11" i="311" s="1" a="1"/>
  <c r="L11" i="311" s="1"/>
  <c r="K15" i="311" a="1"/>
  <c r="K15" i="311" s="1"/>
  <c r="L15" i="311" s="1" a="1"/>
  <c r="L15" i="311" s="1"/>
  <c r="K18" i="311" a="1"/>
  <c r="K18" i="311" s="1"/>
  <c r="L18" i="311" s="1" a="1"/>
  <c r="L18" i="311" s="1"/>
  <c r="K8" i="311" a="1"/>
  <c r="K8" i="311" s="1"/>
  <c r="K10" i="311" a="1"/>
  <c r="K10" i="311" s="1"/>
  <c r="K35" i="311" a="1"/>
  <c r="K35" i="311" s="1"/>
  <c r="L35" i="311" s="1" a="1"/>
  <c r="L35" i="311" s="1"/>
  <c r="K22" i="311" a="1"/>
  <c r="K22" i="311" s="1"/>
  <c r="L22" i="311" s="1" a="1"/>
  <c r="L22" i="311" s="1"/>
  <c r="K20" i="311" a="1"/>
  <c r="K20" i="311" s="1"/>
  <c r="L20" i="311" s="1" a="1"/>
  <c r="L20" i="311" s="1"/>
  <c r="K7" i="311" a="1"/>
  <c r="K7" i="311" s="1"/>
  <c r="K28" i="311" a="1"/>
  <c r="K28" i="311" s="1"/>
  <c r="L28" i="311" s="1" a="1"/>
  <c r="L28" i="311" s="1"/>
  <c r="K21" i="311" a="1"/>
  <c r="K21" i="311" s="1"/>
  <c r="L21" i="311" s="1" a="1"/>
  <c r="L21" i="311" s="1"/>
  <c r="K25" i="311" a="1"/>
  <c r="K25" i="311" s="1"/>
  <c r="L25" i="311" s="1" a="1"/>
  <c r="L25" i="311" s="1"/>
  <c r="K23" i="311" a="1"/>
  <c r="K23" i="311" s="1"/>
  <c r="L23" i="311" s="1" a="1"/>
  <c r="L23" i="311" s="1"/>
  <c r="K29" i="311" a="1"/>
  <c r="K29" i="311" s="1"/>
  <c r="L29" i="311" s="1" a="1"/>
  <c r="L29" i="311" s="1"/>
  <c r="K36" i="311" a="1"/>
  <c r="K36" i="311" s="1"/>
  <c r="L36" i="311" s="1" a="1"/>
  <c r="L36" i="311" s="1"/>
  <c r="K13" i="311" a="1"/>
  <c r="K13" i="311" s="1"/>
  <c r="L13" i="311" s="1" a="1"/>
  <c r="L13" i="311" s="1"/>
  <c r="K27" i="311" a="1"/>
  <c r="K27" i="311" s="1"/>
  <c r="L27" i="311" s="1" a="1"/>
  <c r="L27" i="311" s="1"/>
  <c r="K16" i="311" a="1"/>
  <c r="K16" i="311" s="1"/>
  <c r="L16" i="311" s="1" a="1"/>
  <c r="L16" i="311" s="1"/>
  <c r="K19" i="311" a="1"/>
  <c r="K19" i="311" s="1"/>
  <c r="L19" i="311" s="1" a="1"/>
  <c r="L19" i="311" s="1"/>
  <c r="R36" i="311"/>
  <c r="R32" i="311"/>
  <c r="R28" i="311"/>
  <c r="R24" i="311"/>
  <c r="R20" i="311"/>
  <c r="R16" i="311"/>
  <c r="R12" i="311"/>
  <c r="R8" i="311"/>
  <c r="R33" i="311"/>
  <c r="R13" i="311"/>
  <c r="R35" i="311"/>
  <c r="R31" i="311"/>
  <c r="R27" i="311"/>
  <c r="R23" i="311"/>
  <c r="R19" i="311"/>
  <c r="R15" i="311"/>
  <c r="R11" i="311"/>
  <c r="R29" i="311"/>
  <c r="R17" i="311"/>
  <c r="R34" i="311"/>
  <c r="R30" i="311"/>
  <c r="R26" i="311"/>
  <c r="R22" i="311"/>
  <c r="R18" i="311"/>
  <c r="R14" i="311"/>
  <c r="R10" i="311"/>
  <c r="R25" i="311"/>
  <c r="R21" i="311"/>
  <c r="R9" i="311"/>
  <c r="W6" i="204"/>
  <c r="U32" i="408" l="1" a="1"/>
  <c r="U32" i="408" s="1"/>
  <c r="U29" i="408" a="1"/>
  <c r="U29" i="408" s="1"/>
  <c r="U27" i="408" a="1"/>
  <c r="U27" i="408" s="1"/>
  <c r="U35" i="408" a="1"/>
  <c r="U35" i="408" s="1"/>
  <c r="U31" i="408" a="1"/>
  <c r="U31" i="408" s="1"/>
  <c r="U7" i="408" a="1"/>
  <c r="U7" i="408" s="1"/>
  <c r="U23" i="408" a="1"/>
  <c r="U23" i="408" s="1"/>
  <c r="U18" i="408" a="1"/>
  <c r="U18" i="408" s="1"/>
  <c r="U20" i="408" a="1"/>
  <c r="U20" i="408" s="1"/>
  <c r="U30" i="408" a="1"/>
  <c r="U30" i="408" s="1"/>
  <c r="U17" i="408" a="1"/>
  <c r="U17" i="408" s="1"/>
  <c r="U9" i="408" a="1"/>
  <c r="U9" i="408" s="1"/>
  <c r="U16" i="408" a="1"/>
  <c r="U16" i="408" s="1"/>
  <c r="U25" i="408" a="1"/>
  <c r="U25" i="408" s="1"/>
  <c r="U15" i="408" a="1"/>
  <c r="U15" i="408" s="1"/>
  <c r="U22" i="408" a="1"/>
  <c r="U22" i="408" s="1"/>
  <c r="U11" i="408" a="1"/>
  <c r="U11" i="408" s="1"/>
  <c r="U21" i="408" a="1"/>
  <c r="U21" i="408" s="1"/>
  <c r="U19" i="408" a="1"/>
  <c r="U19" i="408" s="1"/>
  <c r="U12" i="408" a="1"/>
  <c r="U12" i="408" s="1"/>
  <c r="U34" i="408" a="1"/>
  <c r="U34" i="408" s="1"/>
  <c r="U10" i="408" a="1"/>
  <c r="U10" i="408" s="1"/>
  <c r="U13" i="408" a="1"/>
  <c r="U13" i="408" s="1"/>
  <c r="U8" i="408" a="1"/>
  <c r="U8" i="408" s="1"/>
  <c r="U14" i="408" a="1"/>
  <c r="U14" i="408" s="1"/>
  <c r="U26" i="408" a="1"/>
  <c r="U26" i="408" s="1"/>
  <c r="U24" i="408" a="1"/>
  <c r="U24" i="408" s="1"/>
  <c r="U28" i="408" a="1"/>
  <c r="U28" i="408" s="1"/>
  <c r="AA13" i="408" a="1"/>
  <c r="AA13" i="408" s="1"/>
  <c r="H14" i="408" a="1"/>
  <c r="H14" i="408" s="1"/>
  <c r="H11" i="407" a="1"/>
  <c r="H11" i="407" s="1"/>
  <c r="AA10" i="407" a="1"/>
  <c r="AA10" i="407" s="1"/>
  <c r="U33" i="408" a="1"/>
  <c r="U33" i="408" s="1"/>
  <c r="U27" i="407" a="1"/>
  <c r="U27" i="407" s="1"/>
  <c r="U36" i="407" a="1"/>
  <c r="U36" i="407" s="1"/>
  <c r="U26" i="407" a="1"/>
  <c r="U26" i="407" s="1"/>
  <c r="U20" i="407" a="1"/>
  <c r="U20" i="407" s="1"/>
  <c r="U16" i="407" a="1"/>
  <c r="U16" i="407" s="1"/>
  <c r="U21" i="407" a="1"/>
  <c r="U21" i="407" s="1"/>
  <c r="U24" i="407" a="1"/>
  <c r="U24" i="407" s="1"/>
  <c r="U35" i="407" a="1"/>
  <c r="U35" i="407" s="1"/>
  <c r="U29" i="407" a="1"/>
  <c r="U29" i="407" s="1"/>
  <c r="U19" i="407" a="1"/>
  <c r="U19" i="407" s="1"/>
  <c r="U17" i="407" a="1"/>
  <c r="U17" i="407" s="1"/>
  <c r="U12" i="407" a="1"/>
  <c r="U12" i="407" s="1"/>
  <c r="U33" i="407" a="1"/>
  <c r="U33" i="407" s="1"/>
  <c r="U32" i="407" a="1"/>
  <c r="U32" i="407" s="1"/>
  <c r="U28" i="407" a="1"/>
  <c r="U28" i="407" s="1"/>
  <c r="U22" i="407" a="1"/>
  <c r="U22" i="407" s="1"/>
  <c r="U11" i="407" a="1"/>
  <c r="U11" i="407" s="1"/>
  <c r="U9" i="407" a="1"/>
  <c r="U9" i="407" s="1"/>
  <c r="U31" i="407" a="1"/>
  <c r="U31" i="407" s="1"/>
  <c r="U25" i="407" a="1"/>
  <c r="U25" i="407" s="1"/>
  <c r="U7" i="407" a="1"/>
  <c r="U7" i="407" s="1"/>
  <c r="U14" i="407" a="1"/>
  <c r="U14" i="407" s="1"/>
  <c r="U8" i="407" a="1"/>
  <c r="U8" i="407" s="1"/>
  <c r="U15" i="407" a="1"/>
  <c r="U15" i="407" s="1"/>
  <c r="U34" i="407" a="1"/>
  <c r="U34" i="407" s="1"/>
  <c r="U10" i="407" a="1"/>
  <c r="U10" i="407" s="1"/>
  <c r="U18" i="407" a="1"/>
  <c r="U18" i="407" s="1"/>
  <c r="U23" i="407" a="1"/>
  <c r="U23" i="407" s="1"/>
  <c r="U30" i="407" a="1"/>
  <c r="U30" i="407" s="1"/>
  <c r="AA10" i="402" a="1"/>
  <c r="AA10" i="402" s="1"/>
  <c r="U7" i="406" a="1"/>
  <c r="U7" i="406" s="1"/>
  <c r="U12" i="406" a="1"/>
  <c r="U12" i="406" s="1"/>
  <c r="U15" i="406" a="1"/>
  <c r="U15" i="406" s="1"/>
  <c r="U13" i="406" a="1"/>
  <c r="U13" i="406" s="1"/>
  <c r="U17" i="406" a="1"/>
  <c r="U17" i="406" s="1"/>
  <c r="U10" i="406" a="1"/>
  <c r="U10" i="406" s="1"/>
  <c r="U8" i="406" a="1"/>
  <c r="U8" i="406" s="1"/>
  <c r="U9" i="406" a="1"/>
  <c r="U9" i="406" s="1"/>
  <c r="U25" i="406" a="1"/>
  <c r="U25" i="406" s="1"/>
  <c r="U11" i="406" a="1"/>
  <c r="U11" i="406" s="1"/>
  <c r="U14" i="406" a="1"/>
  <c r="U14" i="406" s="1"/>
  <c r="U30" i="406" a="1"/>
  <c r="U30" i="406" s="1"/>
  <c r="U35" i="406" a="1"/>
  <c r="U35" i="406" s="1"/>
  <c r="U21" i="406" a="1"/>
  <c r="U21" i="406" s="1"/>
  <c r="U29" i="406" a="1"/>
  <c r="U29" i="406" s="1"/>
  <c r="H11" i="317" a="1"/>
  <c r="H11" i="317" s="1"/>
  <c r="U33" i="406" a="1"/>
  <c r="U33" i="406" s="1"/>
  <c r="U24" i="406" a="1"/>
  <c r="U24" i="406" s="1"/>
  <c r="U23" i="406" a="1"/>
  <c r="U23" i="406" s="1"/>
  <c r="U36" i="406" a="1"/>
  <c r="U36" i="406" s="1"/>
  <c r="U26" i="406" a="1"/>
  <c r="U26" i="406" s="1"/>
  <c r="AA11" i="406" a="1"/>
  <c r="AA11" i="406" s="1"/>
  <c r="H12" i="406" a="1"/>
  <c r="H12" i="406" s="1"/>
  <c r="U28" i="406" a="1"/>
  <c r="U28" i="406" s="1"/>
  <c r="U27" i="406" a="1"/>
  <c r="U27" i="406" s="1"/>
  <c r="U18" i="406" a="1"/>
  <c r="U18" i="406" s="1"/>
  <c r="U20" i="406" a="1"/>
  <c r="U20" i="406" s="1"/>
  <c r="U22" i="406" a="1"/>
  <c r="U22" i="406" s="1"/>
  <c r="U31" i="406" a="1"/>
  <c r="U31" i="406" s="1"/>
  <c r="U16" i="406" a="1"/>
  <c r="U16" i="406" s="1"/>
  <c r="U34" i="406" a="1"/>
  <c r="U34" i="406" s="1"/>
  <c r="U19" i="406" a="1"/>
  <c r="U19" i="406" s="1"/>
  <c r="U32" i="406" a="1"/>
  <c r="U32" i="406" s="1"/>
  <c r="U21" i="405" a="1"/>
  <c r="U21" i="405" s="1"/>
  <c r="U7" i="405" a="1"/>
  <c r="U7" i="405" s="1"/>
  <c r="U19" i="405" a="1"/>
  <c r="U19" i="405" s="1"/>
  <c r="U12" i="405" a="1"/>
  <c r="U12" i="405" s="1"/>
  <c r="U8" i="405" a="1"/>
  <c r="U8" i="405" s="1"/>
  <c r="U27" i="405" a="1"/>
  <c r="U27" i="405" s="1"/>
  <c r="U10" i="405" a="1"/>
  <c r="U10" i="405" s="1"/>
  <c r="U16" i="405" a="1"/>
  <c r="U16" i="405" s="1"/>
  <c r="U17" i="405" a="1"/>
  <c r="U17" i="405" s="1"/>
  <c r="U13" i="405" a="1"/>
  <c r="U13" i="405" s="1"/>
  <c r="U15" i="405" a="1"/>
  <c r="U15" i="405" s="1"/>
  <c r="U11" i="405" a="1"/>
  <c r="U11" i="405" s="1"/>
  <c r="U23" i="405" a="1"/>
  <c r="U23" i="405" s="1"/>
  <c r="U14" i="405" a="1"/>
  <c r="U14" i="405" s="1"/>
  <c r="U9" i="405" a="1"/>
  <c r="U9" i="405" s="1"/>
  <c r="U20" i="405" a="1"/>
  <c r="U20" i="405" s="1"/>
  <c r="U35" i="405" a="1"/>
  <c r="U35" i="405" s="1"/>
  <c r="U32" i="405" a="1"/>
  <c r="U32" i="405" s="1"/>
  <c r="U25" i="405" a="1"/>
  <c r="U25" i="405" s="1"/>
  <c r="U31" i="405" a="1"/>
  <c r="U31" i="405" s="1"/>
  <c r="U30" i="405" a="1"/>
  <c r="U30" i="405" s="1"/>
  <c r="U18" i="405" a="1"/>
  <c r="U18" i="405" s="1"/>
  <c r="U26" i="405" a="1"/>
  <c r="U26" i="405" s="1"/>
  <c r="U24" i="405" a="1"/>
  <c r="U24" i="405" s="1"/>
  <c r="U28" i="405" a="1"/>
  <c r="U28" i="405" s="1"/>
  <c r="AA11" i="405" a="1"/>
  <c r="AA11" i="405" s="1"/>
  <c r="H12" i="405" a="1"/>
  <c r="H12" i="405" s="1"/>
  <c r="U22" i="405" a="1"/>
  <c r="U22" i="405" s="1"/>
  <c r="U29" i="405" a="1"/>
  <c r="U29" i="405" s="1"/>
  <c r="U33" i="405" a="1"/>
  <c r="U33" i="405" s="1"/>
  <c r="U36" i="405" a="1"/>
  <c r="U36" i="405" s="1"/>
  <c r="U34" i="405" a="1"/>
  <c r="U34" i="405" s="1"/>
  <c r="U16" i="404" a="1"/>
  <c r="U16" i="404" s="1"/>
  <c r="U34" i="404" a="1"/>
  <c r="U34" i="404" s="1"/>
  <c r="U36" i="404" a="1"/>
  <c r="U36" i="404" s="1"/>
  <c r="U33" i="404" a="1"/>
  <c r="U33" i="404" s="1"/>
  <c r="U23" i="404" a="1"/>
  <c r="U23" i="404" s="1"/>
  <c r="U31" i="404" a="1"/>
  <c r="U31" i="404" s="1"/>
  <c r="U19" i="404" a="1"/>
  <c r="U19" i="404" s="1"/>
  <c r="U28" i="404" a="1"/>
  <c r="U28" i="404" s="1"/>
  <c r="U17" i="404" a="1"/>
  <c r="U17" i="404" s="1"/>
  <c r="U18" i="404" a="1"/>
  <c r="U18" i="404" s="1"/>
  <c r="U30" i="404" a="1"/>
  <c r="U30" i="404" s="1"/>
  <c r="U21" i="404" a="1"/>
  <c r="U21" i="404" s="1"/>
  <c r="U12" i="404" a="1"/>
  <c r="U12" i="404" s="1"/>
  <c r="U7" i="404" a="1"/>
  <c r="U7" i="404" s="1"/>
  <c r="U25" i="404" a="1"/>
  <c r="U25" i="404" s="1"/>
  <c r="U10" i="404" a="1"/>
  <c r="U10" i="404" s="1"/>
  <c r="U32" i="404" a="1"/>
  <c r="U32" i="404" s="1"/>
  <c r="U9" i="404" a="1"/>
  <c r="U9" i="404" s="1"/>
  <c r="U24" i="404" a="1"/>
  <c r="U24" i="404" s="1"/>
  <c r="U22" i="404" a="1"/>
  <c r="U22" i="404" s="1"/>
  <c r="U35" i="404" a="1"/>
  <c r="U35" i="404" s="1"/>
  <c r="U11" i="404" a="1"/>
  <c r="U11" i="404" s="1"/>
  <c r="U13" i="404" a="1"/>
  <c r="U13" i="404" s="1"/>
  <c r="U20" i="404" a="1"/>
  <c r="U20" i="404" s="1"/>
  <c r="U29" i="404" a="1"/>
  <c r="U29" i="404" s="1"/>
  <c r="U15" i="404" a="1"/>
  <c r="U15" i="404" s="1"/>
  <c r="U26" i="404" a="1"/>
  <c r="U26" i="404" s="1"/>
  <c r="U27" i="404" a="1"/>
  <c r="U27" i="404" s="1"/>
  <c r="U14" i="404" a="1"/>
  <c r="U14" i="404" s="1"/>
  <c r="AA10" i="404" a="1"/>
  <c r="AA10" i="404" s="1"/>
  <c r="H11" i="404" a="1"/>
  <c r="H11" i="404" s="1"/>
  <c r="H11" i="403" a="1"/>
  <c r="H11" i="403" s="1"/>
  <c r="AA10" i="403" a="1"/>
  <c r="AA10" i="403" s="1"/>
  <c r="U31" i="403" a="1"/>
  <c r="U31" i="403" s="1"/>
  <c r="U35" i="403" a="1"/>
  <c r="U35" i="403" s="1"/>
  <c r="U32" i="393" a="1"/>
  <c r="U32" i="393" s="1"/>
  <c r="U24" i="403" a="1"/>
  <c r="U24" i="403" s="1"/>
  <c r="U36" i="403" a="1"/>
  <c r="U36" i="403" s="1"/>
  <c r="U28" i="403" a="1"/>
  <c r="U28" i="403" s="1"/>
  <c r="U27" i="403" a="1"/>
  <c r="U27" i="403" s="1"/>
  <c r="U7" i="403" a="1"/>
  <c r="U7" i="403" s="1"/>
  <c r="U19" i="403" a="1"/>
  <c r="U19" i="403" s="1"/>
  <c r="U8" i="403" a="1"/>
  <c r="U8" i="403" s="1"/>
  <c r="U18" i="403" a="1"/>
  <c r="U18" i="403" s="1"/>
  <c r="U30" i="403" a="1"/>
  <c r="U30" i="403" s="1"/>
  <c r="U20" i="403" a="1"/>
  <c r="U20" i="403" s="1"/>
  <c r="U15" i="403" a="1"/>
  <c r="U15" i="403" s="1"/>
  <c r="U16" i="403" a="1"/>
  <c r="U16" i="403" s="1"/>
  <c r="U9" i="403" a="1"/>
  <c r="U9" i="403" s="1"/>
  <c r="U34" i="403" a="1"/>
  <c r="U34" i="403" s="1"/>
  <c r="U13" i="403" a="1"/>
  <c r="U13" i="403" s="1"/>
  <c r="U26" i="403" a="1"/>
  <c r="U26" i="403" s="1"/>
  <c r="U14" i="403" a="1"/>
  <c r="U14" i="403" s="1"/>
  <c r="U17" i="403" a="1"/>
  <c r="U17" i="403" s="1"/>
  <c r="U23" i="403" a="1"/>
  <c r="U23" i="403" s="1"/>
  <c r="U21" i="403" a="1"/>
  <c r="U21" i="403" s="1"/>
  <c r="U11" i="403" a="1"/>
  <c r="U11" i="403" s="1"/>
  <c r="U22" i="403" a="1"/>
  <c r="U22" i="403" s="1"/>
  <c r="U10" i="403" a="1"/>
  <c r="U10" i="403" s="1"/>
  <c r="U25" i="403" a="1"/>
  <c r="U25" i="403" s="1"/>
  <c r="U12" i="403" a="1"/>
  <c r="U12" i="403" s="1"/>
  <c r="U33" i="403" a="1"/>
  <c r="U33" i="403" s="1"/>
  <c r="U29" i="403" a="1"/>
  <c r="U29" i="403" s="1"/>
  <c r="AA11" i="402" a="1"/>
  <c r="AA11" i="402" s="1"/>
  <c r="H12" i="402" a="1"/>
  <c r="H12" i="402" s="1"/>
  <c r="U14" i="402" a="1"/>
  <c r="U14" i="402" s="1"/>
  <c r="U27" i="402" a="1"/>
  <c r="U27" i="402" s="1"/>
  <c r="U23" i="402" a="1"/>
  <c r="U23" i="402" s="1"/>
  <c r="U18" i="402" a="1"/>
  <c r="U18" i="402" s="1"/>
  <c r="H12" i="399" a="1"/>
  <c r="H12" i="399" s="1"/>
  <c r="H13" i="399" s="1" a="1"/>
  <c r="H13" i="399" s="1"/>
  <c r="AA13" i="399" s="1" a="1"/>
  <c r="AA13" i="399" s="1"/>
  <c r="U7" i="402" a="1"/>
  <c r="U7" i="402" s="1"/>
  <c r="U12" i="402" a="1"/>
  <c r="U12" i="402" s="1"/>
  <c r="U25" i="402" a="1"/>
  <c r="U25" i="402" s="1"/>
  <c r="U11" i="402" a="1"/>
  <c r="U11" i="402" s="1"/>
  <c r="U8" i="402" a="1"/>
  <c r="U8" i="402" s="1"/>
  <c r="U9" i="402" a="1"/>
  <c r="U9" i="402" s="1"/>
  <c r="U10" i="402" a="1"/>
  <c r="U10" i="402" s="1"/>
  <c r="U36" i="402" a="1"/>
  <c r="U36" i="402" s="1"/>
  <c r="U34" i="402" a="1"/>
  <c r="U34" i="402" s="1"/>
  <c r="U16" i="402" a="1"/>
  <c r="U16" i="402" s="1"/>
  <c r="U28" i="402" a="1"/>
  <c r="U28" i="402" s="1"/>
  <c r="U15" i="402" a="1"/>
  <c r="U15" i="402" s="1"/>
  <c r="U19" i="402" a="1"/>
  <c r="U19" i="402" s="1"/>
  <c r="H11" i="393" a="1"/>
  <c r="H11" i="393" s="1"/>
  <c r="AA11" i="393" s="1" a="1"/>
  <c r="AA11" i="393" s="1"/>
  <c r="U21" i="402" a="1"/>
  <c r="U21" i="402" s="1"/>
  <c r="U33" i="402" a="1"/>
  <c r="U33" i="402" s="1"/>
  <c r="U24" i="402" a="1"/>
  <c r="U24" i="402" s="1"/>
  <c r="U22" i="402" a="1"/>
  <c r="U22" i="402" s="1"/>
  <c r="U29" i="402" a="1"/>
  <c r="U29" i="402" s="1"/>
  <c r="U20" i="402" a="1"/>
  <c r="U20" i="402" s="1"/>
  <c r="U26" i="402" a="1"/>
  <c r="U26" i="402" s="1"/>
  <c r="U17" i="402" a="1"/>
  <c r="U17" i="402" s="1"/>
  <c r="U31" i="402" a="1"/>
  <c r="U31" i="402" s="1"/>
  <c r="U13" i="402" a="1"/>
  <c r="U13" i="402" s="1"/>
  <c r="U30" i="402" a="1"/>
  <c r="U30" i="402" s="1"/>
  <c r="U32" i="402" a="1"/>
  <c r="U32" i="402" s="1"/>
  <c r="U34" i="401" a="1"/>
  <c r="U34" i="401" s="1"/>
  <c r="U16" i="401" a="1"/>
  <c r="U16" i="401" s="1"/>
  <c r="U36" i="401" a="1"/>
  <c r="U36" i="401" s="1"/>
  <c r="U17" i="401" a="1"/>
  <c r="U17" i="401" s="1"/>
  <c r="U26" i="401" a="1"/>
  <c r="U26" i="401" s="1"/>
  <c r="AA10" i="401" a="1"/>
  <c r="AA10" i="401" s="1"/>
  <c r="H11" i="401" a="1"/>
  <c r="H11" i="401" s="1"/>
  <c r="H11" i="396" a="1"/>
  <c r="H11" i="396" s="1"/>
  <c r="AA11" i="396" s="1" a="1"/>
  <c r="AA11" i="396" s="1"/>
  <c r="U12" i="401" a="1"/>
  <c r="U12" i="401" s="1"/>
  <c r="U11" i="401" a="1"/>
  <c r="U11" i="401" s="1"/>
  <c r="U8" i="401" a="1"/>
  <c r="U8" i="401" s="1"/>
  <c r="U7" i="401" a="1"/>
  <c r="U7" i="401" s="1"/>
  <c r="U13" i="401" a="1"/>
  <c r="U13" i="401" s="1"/>
  <c r="U9" i="401" a="1"/>
  <c r="U9" i="401" s="1"/>
  <c r="U21" i="401" a="1"/>
  <c r="U21" i="401" s="1"/>
  <c r="U10" i="401" a="1"/>
  <c r="U10" i="401" s="1"/>
  <c r="U28" i="401" a="1"/>
  <c r="U28" i="401" s="1"/>
  <c r="U35" i="401" a="1"/>
  <c r="U35" i="401" s="1"/>
  <c r="U25" i="401" a="1"/>
  <c r="U25" i="401" s="1"/>
  <c r="U33" i="401" a="1"/>
  <c r="U33" i="401" s="1"/>
  <c r="U19" i="401" a="1"/>
  <c r="U19" i="401" s="1"/>
  <c r="U23" i="401" a="1"/>
  <c r="U23" i="401" s="1"/>
  <c r="U31" i="401" a="1"/>
  <c r="U31" i="401" s="1"/>
  <c r="U32" i="401" a="1"/>
  <c r="U32" i="401" s="1"/>
  <c r="U15" i="401" a="1"/>
  <c r="U15" i="401" s="1"/>
  <c r="U22" i="401" a="1"/>
  <c r="U22" i="401" s="1"/>
  <c r="U24" i="401" a="1"/>
  <c r="U24" i="401" s="1"/>
  <c r="U27" i="401" a="1"/>
  <c r="U27" i="401" s="1"/>
  <c r="U30" i="401" a="1"/>
  <c r="U30" i="401" s="1"/>
  <c r="U14" i="401" a="1"/>
  <c r="U14" i="401" s="1"/>
  <c r="U18" i="401" a="1"/>
  <c r="U18" i="401" s="1"/>
  <c r="U20" i="401" a="1"/>
  <c r="U20" i="401" s="1"/>
  <c r="U18" i="400" a="1"/>
  <c r="U18" i="400" s="1"/>
  <c r="U35" i="400" a="1"/>
  <c r="U35" i="400" s="1"/>
  <c r="U33" i="400" a="1"/>
  <c r="U33" i="400" s="1"/>
  <c r="U34" i="400" a="1"/>
  <c r="U34" i="400" s="1"/>
  <c r="U26" i="400" a="1"/>
  <c r="U26" i="400" s="1"/>
  <c r="U30" i="400" a="1"/>
  <c r="U30" i="400" s="1"/>
  <c r="U23" i="400" a="1"/>
  <c r="U23" i="400" s="1"/>
  <c r="U24" i="400" a="1"/>
  <c r="U24" i="400" s="1"/>
  <c r="U22" i="400" a="1"/>
  <c r="U22" i="400" s="1"/>
  <c r="AA12" i="399" a="1"/>
  <c r="AA12" i="399" s="1"/>
  <c r="U15" i="400" a="1"/>
  <c r="U15" i="400" s="1"/>
  <c r="U36" i="400" a="1"/>
  <c r="U36" i="400" s="1"/>
  <c r="U21" i="400" a="1"/>
  <c r="U21" i="400" s="1"/>
  <c r="U19" i="400" a="1"/>
  <c r="U19" i="400" s="1"/>
  <c r="U7" i="400" a="1"/>
  <c r="U7" i="400" s="1"/>
  <c r="U14" i="400" a="1"/>
  <c r="U14" i="400" s="1"/>
  <c r="U13" i="400" a="1"/>
  <c r="U13" i="400" s="1"/>
  <c r="U12" i="400" a="1"/>
  <c r="U12" i="400" s="1"/>
  <c r="U9" i="400" a="1"/>
  <c r="U9" i="400" s="1"/>
  <c r="U11" i="400" a="1"/>
  <c r="U11" i="400" s="1"/>
  <c r="U10" i="400" a="1"/>
  <c r="U10" i="400" s="1"/>
  <c r="U17" i="400" a="1"/>
  <c r="U17" i="400" s="1"/>
  <c r="U8" i="400" a="1"/>
  <c r="U8" i="400" s="1"/>
  <c r="U32" i="400" a="1"/>
  <c r="U32" i="400" s="1"/>
  <c r="U28" i="400" a="1"/>
  <c r="U28" i="400" s="1"/>
  <c r="U29" i="400" a="1"/>
  <c r="U29" i="400" s="1"/>
  <c r="U20" i="400" a="1"/>
  <c r="U20" i="400" s="1"/>
  <c r="U31" i="400" a="1"/>
  <c r="U31" i="400" s="1"/>
  <c r="U25" i="400" a="1"/>
  <c r="U25" i="400" s="1"/>
  <c r="AA12" i="400" a="1"/>
  <c r="AA12" i="400" s="1"/>
  <c r="H13" i="400" a="1"/>
  <c r="H13" i="400" s="1"/>
  <c r="U16" i="400" a="1"/>
  <c r="U16" i="400" s="1"/>
  <c r="U24" i="399" a="1"/>
  <c r="U24" i="399" s="1"/>
  <c r="U12" i="399" a="1"/>
  <c r="U12" i="399" s="1"/>
  <c r="U33" i="399" a="1"/>
  <c r="U33" i="399" s="1"/>
  <c r="U14" i="399" a="1"/>
  <c r="U14" i="399" s="1"/>
  <c r="U22" i="399" a="1"/>
  <c r="U22" i="399" s="1"/>
  <c r="U23" i="399" a="1"/>
  <c r="U23" i="399" s="1"/>
  <c r="U30" i="399" a="1"/>
  <c r="U30" i="399" s="1"/>
  <c r="U36" i="399" a="1"/>
  <c r="U36" i="399" s="1"/>
  <c r="U13" i="399" a="1"/>
  <c r="U13" i="399" s="1"/>
  <c r="U18" i="399" a="1"/>
  <c r="U18" i="399" s="1"/>
  <c r="U15" i="399" a="1"/>
  <c r="U15" i="399" s="1"/>
  <c r="U9" i="399" a="1"/>
  <c r="U9" i="399" s="1"/>
  <c r="U28" i="399" a="1"/>
  <c r="U28" i="399" s="1"/>
  <c r="U32" i="399" a="1"/>
  <c r="U32" i="399" s="1"/>
  <c r="U16" i="399" a="1"/>
  <c r="U16" i="399" s="1"/>
  <c r="U10" i="399" a="1"/>
  <c r="U10" i="399" s="1"/>
  <c r="U7" i="399" a="1"/>
  <c r="U7" i="399" s="1"/>
  <c r="U17" i="399" a="1"/>
  <c r="U17" i="399" s="1"/>
  <c r="U26" i="399" a="1"/>
  <c r="U26" i="399" s="1"/>
  <c r="U25" i="399" a="1"/>
  <c r="U25" i="399" s="1"/>
  <c r="U27" i="399" a="1"/>
  <c r="U27" i="399" s="1"/>
  <c r="U34" i="399" a="1"/>
  <c r="U34" i="399" s="1"/>
  <c r="U11" i="399" a="1"/>
  <c r="U11" i="399" s="1"/>
  <c r="U29" i="399" a="1"/>
  <c r="U29" i="399" s="1"/>
  <c r="U31" i="399" a="1"/>
  <c r="U31" i="399" s="1"/>
  <c r="U8" i="399" a="1"/>
  <c r="U8" i="399" s="1"/>
  <c r="U21" i="399" a="1"/>
  <c r="U21" i="399" s="1"/>
  <c r="U19" i="399" a="1"/>
  <c r="U19" i="399" s="1"/>
  <c r="U20" i="399" a="1"/>
  <c r="U20" i="399" s="1"/>
  <c r="U36" i="398" a="1"/>
  <c r="U36" i="398" s="1"/>
  <c r="U15" i="398" a="1"/>
  <c r="U15" i="398" s="1"/>
  <c r="U12" i="398" a="1"/>
  <c r="U12" i="398" s="1"/>
  <c r="U10" i="398" a="1"/>
  <c r="U10" i="398" s="1"/>
  <c r="U26" i="398" a="1"/>
  <c r="U26" i="398" s="1"/>
  <c r="U9" i="398" a="1"/>
  <c r="U9" i="398" s="1"/>
  <c r="U18" i="398" a="1"/>
  <c r="U18" i="398" s="1"/>
  <c r="U13" i="398" a="1"/>
  <c r="U13" i="398" s="1"/>
  <c r="U33" i="398" a="1"/>
  <c r="U33" i="398" s="1"/>
  <c r="U16" i="398" a="1"/>
  <c r="U16" i="398" s="1"/>
  <c r="U19" i="398" a="1"/>
  <c r="U19" i="398" s="1"/>
  <c r="U34" i="398" a="1"/>
  <c r="U34" i="398" s="1"/>
  <c r="U14" i="398" a="1"/>
  <c r="U14" i="398" s="1"/>
  <c r="U17" i="398" a="1"/>
  <c r="U17" i="398" s="1"/>
  <c r="U21" i="398" a="1"/>
  <c r="U21" i="398" s="1"/>
  <c r="U11" i="398" a="1"/>
  <c r="U11" i="398" s="1"/>
  <c r="U22" i="398" a="1"/>
  <c r="U22" i="398" s="1"/>
  <c r="U32" i="398" a="1"/>
  <c r="U32" i="398" s="1"/>
  <c r="U23" i="398" a="1"/>
  <c r="U23" i="398" s="1"/>
  <c r="U28" i="398" a="1"/>
  <c r="U28" i="398" s="1"/>
  <c r="U29" i="398" a="1"/>
  <c r="U29" i="398" s="1"/>
  <c r="U27" i="398" a="1"/>
  <c r="U27" i="398" s="1"/>
  <c r="U31" i="398" a="1"/>
  <c r="U31" i="398" s="1"/>
  <c r="U24" i="398" a="1"/>
  <c r="U24" i="398" s="1"/>
  <c r="U30" i="398" a="1"/>
  <c r="U30" i="398" s="1"/>
  <c r="U20" i="398" a="1"/>
  <c r="U20" i="398" s="1"/>
  <c r="U8" i="398" a="1"/>
  <c r="U8" i="398" s="1"/>
  <c r="U25" i="398" a="1"/>
  <c r="U25" i="398" s="1"/>
  <c r="U35" i="398" a="1"/>
  <c r="U35" i="398" s="1"/>
  <c r="AA11" i="398" a="1"/>
  <c r="AA11" i="398" s="1"/>
  <c r="H12" i="398" a="1"/>
  <c r="H12" i="398" s="1"/>
  <c r="U28" i="397" a="1"/>
  <c r="U28" i="397" s="1"/>
  <c r="U11" i="397" a="1"/>
  <c r="U11" i="397" s="1"/>
  <c r="U8" i="397" a="1"/>
  <c r="U8" i="397" s="1"/>
  <c r="U10" i="397" a="1"/>
  <c r="U10" i="397" s="1"/>
  <c r="U7" i="397" a="1"/>
  <c r="U7" i="397" s="1"/>
  <c r="U9" i="397" a="1"/>
  <c r="U9" i="397" s="1"/>
  <c r="U26" i="397" a="1"/>
  <c r="U26" i="397" s="1"/>
  <c r="U13" i="397" a="1"/>
  <c r="U13" i="397" s="1"/>
  <c r="U36" i="397" a="1"/>
  <c r="U36" i="397" s="1"/>
  <c r="U34" i="397" a="1"/>
  <c r="U34" i="397" s="1"/>
  <c r="U24" i="397" a="1"/>
  <c r="U24" i="397" s="1"/>
  <c r="U20" i="394" a="1"/>
  <c r="U20" i="394" s="1"/>
  <c r="U19" i="397" a="1"/>
  <c r="U19" i="397" s="1"/>
  <c r="U16" i="397" a="1"/>
  <c r="U16" i="397" s="1"/>
  <c r="U31" i="397" a="1"/>
  <c r="U31" i="397" s="1"/>
  <c r="U21" i="397" a="1"/>
  <c r="U21" i="397" s="1"/>
  <c r="U35" i="397" a="1"/>
  <c r="U35" i="397" s="1"/>
  <c r="U22" i="397" a="1"/>
  <c r="U22" i="397" s="1"/>
  <c r="U29" i="397" a="1"/>
  <c r="U29" i="397" s="1"/>
  <c r="U33" i="394" a="1"/>
  <c r="U33" i="394" s="1"/>
  <c r="U26" i="394" a="1"/>
  <c r="U26" i="394" s="1"/>
  <c r="U27" i="397" a="1"/>
  <c r="U27" i="397" s="1"/>
  <c r="AA10" i="397" a="1"/>
  <c r="AA10" i="397" s="1"/>
  <c r="H11" i="397" a="1"/>
  <c r="H11" i="397" s="1"/>
  <c r="U20" i="397" a="1"/>
  <c r="U20" i="397" s="1"/>
  <c r="U14" i="397" a="1"/>
  <c r="U14" i="397" s="1"/>
  <c r="U23" i="397" a="1"/>
  <c r="U23" i="397" s="1"/>
  <c r="U30" i="397" a="1"/>
  <c r="U30" i="397" s="1"/>
  <c r="U25" i="397" a="1"/>
  <c r="U25" i="397" s="1"/>
  <c r="U29" i="394" a="1"/>
  <c r="U29" i="394" s="1"/>
  <c r="U32" i="394" a="1"/>
  <c r="U32" i="394" s="1"/>
  <c r="U12" i="397" a="1"/>
  <c r="U12" i="397" s="1"/>
  <c r="U32" i="397" a="1"/>
  <c r="U32" i="397" s="1"/>
  <c r="U33" i="397" a="1"/>
  <c r="U33" i="397" s="1"/>
  <c r="U17" i="397" a="1"/>
  <c r="U17" i="397" s="1"/>
  <c r="U15" i="397" a="1"/>
  <c r="U15" i="397" s="1"/>
  <c r="U18" i="397" a="1"/>
  <c r="U18" i="397" s="1"/>
  <c r="U19" i="396" a="1"/>
  <c r="U19" i="396" s="1"/>
  <c r="U17" i="396" a="1"/>
  <c r="U17" i="396" s="1"/>
  <c r="U26" i="396" a="1"/>
  <c r="U26" i="396" s="1"/>
  <c r="U28" i="396" a="1"/>
  <c r="U28" i="396" s="1"/>
  <c r="U30" i="396" a="1"/>
  <c r="U30" i="396" s="1"/>
  <c r="U29" i="396" a="1"/>
  <c r="U29" i="396" s="1"/>
  <c r="U18" i="394" a="1"/>
  <c r="U18" i="394" s="1"/>
  <c r="U11" i="394" a="1"/>
  <c r="U11" i="394" s="1"/>
  <c r="U17" i="394" a="1"/>
  <c r="U17" i="394" s="1"/>
  <c r="U12" i="394" a="1"/>
  <c r="U12" i="394" s="1"/>
  <c r="U8" i="394" a="1"/>
  <c r="U8" i="394" s="1"/>
  <c r="U19" i="394" a="1"/>
  <c r="U19" i="394" s="1"/>
  <c r="U24" i="394" a="1"/>
  <c r="U24" i="394" s="1"/>
  <c r="U7" i="396" a="1"/>
  <c r="U7" i="396" s="1"/>
  <c r="U10" i="396" a="1"/>
  <c r="U10" i="396" s="1"/>
  <c r="U8" i="396" a="1"/>
  <c r="U8" i="396" s="1"/>
  <c r="U9" i="396" a="1"/>
  <c r="U9" i="396" s="1"/>
  <c r="U12" i="396" a="1"/>
  <c r="U12" i="396" s="1"/>
  <c r="U15" i="396" a="1"/>
  <c r="U15" i="396" s="1"/>
  <c r="U14" i="396" a="1"/>
  <c r="U14" i="396" s="1"/>
  <c r="U11" i="396" a="1"/>
  <c r="U11" i="396" s="1"/>
  <c r="U13" i="396" a="1"/>
  <c r="U13" i="396" s="1"/>
  <c r="U24" i="396" a="1"/>
  <c r="U24" i="396" s="1"/>
  <c r="U31" i="396" a="1"/>
  <c r="U31" i="396" s="1"/>
  <c r="U25" i="396" a="1"/>
  <c r="U25" i="396" s="1"/>
  <c r="U33" i="396" a="1"/>
  <c r="U33" i="396" s="1"/>
  <c r="U27" i="396" a="1"/>
  <c r="U27" i="396" s="1"/>
  <c r="U32" i="396" a="1"/>
  <c r="U32" i="396" s="1"/>
  <c r="U9" i="394" a="1"/>
  <c r="U9" i="394" s="1"/>
  <c r="U31" i="394" a="1"/>
  <c r="U31" i="394" s="1"/>
  <c r="U15" i="394" a="1"/>
  <c r="U15" i="394" s="1"/>
  <c r="U16" i="394" a="1"/>
  <c r="U16" i="394" s="1"/>
  <c r="U30" i="394" a="1"/>
  <c r="U30" i="394" s="1"/>
  <c r="U21" i="394" a="1"/>
  <c r="U21" i="394" s="1"/>
  <c r="U25" i="394" a="1"/>
  <c r="U25" i="394" s="1"/>
  <c r="U28" i="394" a="1"/>
  <c r="U28" i="394" s="1"/>
  <c r="U16" i="396" a="1"/>
  <c r="U16" i="396" s="1"/>
  <c r="U35" i="396" a="1"/>
  <c r="U35" i="396" s="1"/>
  <c r="U18" i="396" a="1"/>
  <c r="U18" i="396" s="1"/>
  <c r="U22" i="396" a="1"/>
  <c r="U22" i="396" s="1"/>
  <c r="U13" i="394" a="1"/>
  <c r="U13" i="394" s="1"/>
  <c r="U34" i="394" a="1"/>
  <c r="U34" i="394" s="1"/>
  <c r="U36" i="394" a="1"/>
  <c r="U36" i="394" s="1"/>
  <c r="U22" i="394" a="1"/>
  <c r="U22" i="394" s="1"/>
  <c r="U14" i="394" a="1"/>
  <c r="U14" i="394" s="1"/>
  <c r="U35" i="394" a="1"/>
  <c r="U35" i="394" s="1"/>
  <c r="U7" i="394" a="1"/>
  <c r="U7" i="394" s="1"/>
  <c r="U20" i="396" a="1"/>
  <c r="U20" i="396" s="1"/>
  <c r="U21" i="396" a="1"/>
  <c r="U21" i="396" s="1"/>
  <c r="U23" i="396" a="1"/>
  <c r="U23" i="396" s="1"/>
  <c r="U34" i="396" a="1"/>
  <c r="U34" i="396" s="1"/>
  <c r="U27" i="394" a="1"/>
  <c r="U27" i="394" s="1"/>
  <c r="U19" i="393" a="1"/>
  <c r="U19" i="393" s="1"/>
  <c r="AA10" i="394" a="1"/>
  <c r="AA10" i="394" s="1"/>
  <c r="H11" i="394" a="1"/>
  <c r="H11" i="394" s="1"/>
  <c r="U25" i="393" a="1"/>
  <c r="U25" i="393" s="1"/>
  <c r="U12" i="393" a="1"/>
  <c r="U12" i="393" s="1"/>
  <c r="U10" i="393" a="1"/>
  <c r="U10" i="393" s="1"/>
  <c r="U29" i="393" a="1"/>
  <c r="U29" i="393" s="1"/>
  <c r="U31" i="393" a="1"/>
  <c r="U31" i="393" s="1"/>
  <c r="U18" i="393" a="1"/>
  <c r="U18" i="393" s="1"/>
  <c r="U34" i="393" a="1"/>
  <c r="U34" i="393" s="1"/>
  <c r="U26" i="393" a="1"/>
  <c r="U26" i="393" s="1"/>
  <c r="U35" i="393" a="1"/>
  <c r="U35" i="393" s="1"/>
  <c r="U21" i="393" a="1"/>
  <c r="U21" i="393" s="1"/>
  <c r="U22" i="393" a="1"/>
  <c r="U22" i="393" s="1"/>
  <c r="U16" i="393" a="1"/>
  <c r="U16" i="393" s="1"/>
  <c r="U33" i="393" a="1"/>
  <c r="U33" i="393" s="1"/>
  <c r="U27" i="393" a="1"/>
  <c r="U27" i="393" s="1"/>
  <c r="U30" i="393" a="1"/>
  <c r="U30" i="393" s="1"/>
  <c r="U7" i="393" a="1"/>
  <c r="U7" i="393" s="1"/>
  <c r="U14" i="393" a="1"/>
  <c r="U14" i="393" s="1"/>
  <c r="U9" i="393" a="1"/>
  <c r="U9" i="393" s="1"/>
  <c r="U11" i="393" a="1"/>
  <c r="U11" i="393" s="1"/>
  <c r="U17" i="393" a="1"/>
  <c r="U17" i="393" s="1"/>
  <c r="U23" i="393" a="1"/>
  <c r="U23" i="393" s="1"/>
  <c r="U36" i="393" a="1"/>
  <c r="U36" i="393" s="1"/>
  <c r="U28" i="393" a="1"/>
  <c r="U28" i="393" s="1"/>
  <c r="U24" i="393" a="1"/>
  <c r="U24" i="393" s="1"/>
  <c r="U15" i="393" a="1"/>
  <c r="U15" i="393" s="1"/>
  <c r="U8" i="393" a="1"/>
  <c r="U8" i="393" s="1"/>
  <c r="U13" i="393" a="1"/>
  <c r="U13" i="393" s="1"/>
  <c r="U34" i="389" a="1"/>
  <c r="U34" i="389" s="1"/>
  <c r="U11" i="389" a="1"/>
  <c r="U11" i="389" s="1"/>
  <c r="U20" i="389" a="1"/>
  <c r="U20" i="389" s="1"/>
  <c r="U26" i="389" a="1"/>
  <c r="U26" i="389" s="1"/>
  <c r="AA11" i="389" a="1"/>
  <c r="AA11" i="389" s="1"/>
  <c r="H12" i="389" a="1"/>
  <c r="H12" i="389" s="1"/>
  <c r="U33" i="389" a="1"/>
  <c r="U33" i="389" s="1"/>
  <c r="U12" i="389" a="1"/>
  <c r="U12" i="389" s="1"/>
  <c r="U31" i="389" a="1"/>
  <c r="U31" i="389" s="1"/>
  <c r="U30" i="389" a="1"/>
  <c r="U30" i="389" s="1"/>
  <c r="U16" i="389" a="1"/>
  <c r="U16" i="389" s="1"/>
  <c r="U35" i="389" a="1"/>
  <c r="U35" i="389" s="1"/>
  <c r="U15" i="389" a="1"/>
  <c r="U15" i="389" s="1"/>
  <c r="U28" i="389" a="1"/>
  <c r="U28" i="389" s="1"/>
  <c r="U7" i="389" a="1"/>
  <c r="U7" i="389" s="1"/>
  <c r="U18" i="389" a="1"/>
  <c r="U18" i="389" s="1"/>
  <c r="U13" i="389" a="1"/>
  <c r="U13" i="389" s="1"/>
  <c r="U10" i="389" a="1"/>
  <c r="U10" i="389" s="1"/>
  <c r="U27" i="389" a="1"/>
  <c r="U27" i="389" s="1"/>
  <c r="U8" i="389" a="1"/>
  <c r="U8" i="389" s="1"/>
  <c r="U23" i="389" a="1"/>
  <c r="U23" i="389" s="1"/>
  <c r="U29" i="389" a="1"/>
  <c r="U29" i="389" s="1"/>
  <c r="U24" i="389" a="1"/>
  <c r="U24" i="389" s="1"/>
  <c r="U9" i="389" a="1"/>
  <c r="U9" i="389" s="1"/>
  <c r="U25" i="389" a="1"/>
  <c r="U25" i="389" s="1"/>
  <c r="U21" i="389" a="1"/>
  <c r="U21" i="389" s="1"/>
  <c r="U32" i="389" a="1"/>
  <c r="U32" i="389" s="1"/>
  <c r="U22" i="389" a="1"/>
  <c r="U22" i="389" s="1"/>
  <c r="U17" i="389" a="1"/>
  <c r="U17" i="389" s="1"/>
  <c r="U14" i="389" a="1"/>
  <c r="U14" i="389" s="1"/>
  <c r="U19" i="389" a="1"/>
  <c r="U19" i="389" s="1"/>
  <c r="B64" i="347"/>
  <c r="U20" i="387" a="1"/>
  <c r="U20" i="387" s="1"/>
  <c r="U21" i="387" a="1"/>
  <c r="U21" i="387" s="1"/>
  <c r="U8" i="387" a="1"/>
  <c r="U8" i="387" s="1"/>
  <c r="U11" i="387" a="1"/>
  <c r="U11" i="387" s="1"/>
  <c r="U15" i="387" a="1"/>
  <c r="U15" i="387" s="1"/>
  <c r="U32" i="387" a="1"/>
  <c r="U32" i="387" s="1"/>
  <c r="U23" i="387" a="1"/>
  <c r="U23" i="387" s="1"/>
  <c r="U28" i="387" a="1"/>
  <c r="U28" i="387" s="1"/>
  <c r="U19" i="387" a="1"/>
  <c r="U19" i="387" s="1"/>
  <c r="U22" i="387" a="1"/>
  <c r="U22" i="387" s="1"/>
  <c r="U34" i="387" a="1"/>
  <c r="U34" i="387" s="1"/>
  <c r="U9" i="387" a="1"/>
  <c r="U9" i="387" s="1"/>
  <c r="U14" i="387" a="1"/>
  <c r="U14" i="387" s="1"/>
  <c r="U25" i="387" a="1"/>
  <c r="U25" i="387" s="1"/>
  <c r="U30" i="387" a="1"/>
  <c r="U30" i="387" s="1"/>
  <c r="U29" i="387" a="1"/>
  <c r="U29" i="387" s="1"/>
  <c r="U17" i="387" a="1"/>
  <c r="U17" i="387" s="1"/>
  <c r="U31" i="387" a="1"/>
  <c r="U31" i="387" s="1"/>
  <c r="U13" i="387" a="1"/>
  <c r="U13" i="387" s="1"/>
  <c r="U27" i="387" a="1"/>
  <c r="U27" i="387" s="1"/>
  <c r="U18" i="387" a="1"/>
  <c r="U18" i="387" s="1"/>
  <c r="U26" i="387" a="1"/>
  <c r="U26" i="387" s="1"/>
  <c r="U33" i="387" a="1"/>
  <c r="U33" i="387" s="1"/>
  <c r="U12" i="387" a="1"/>
  <c r="U12" i="387" s="1"/>
  <c r="U24" i="387" a="1"/>
  <c r="U24" i="387" s="1"/>
  <c r="U16" i="387" a="1"/>
  <c r="U16" i="387" s="1"/>
  <c r="U35" i="387" a="1"/>
  <c r="U35" i="387" s="1"/>
  <c r="U10" i="387" a="1"/>
  <c r="U10" i="387" s="1"/>
  <c r="U36" i="387" a="1"/>
  <c r="U36" i="387" s="1"/>
  <c r="H11" i="376" a="1"/>
  <c r="H11" i="376" s="1"/>
  <c r="AA11" i="376" s="1" a="1"/>
  <c r="AA11" i="376" s="1"/>
  <c r="AA10" i="387" a="1"/>
  <c r="AA10" i="387" s="1"/>
  <c r="H12" i="364" a="1"/>
  <c r="H12" i="364" s="1"/>
  <c r="AA12" i="364" s="1" a="1"/>
  <c r="AA12" i="364" s="1"/>
  <c r="H12" i="356" a="1"/>
  <c r="H12" i="356" s="1"/>
  <c r="H13" i="356" s="1" a="1"/>
  <c r="H13" i="356" s="1"/>
  <c r="U12" i="384" a="1"/>
  <c r="U12" i="384" s="1"/>
  <c r="U18" i="384" a="1"/>
  <c r="U18" i="384" s="1"/>
  <c r="U9" i="384" a="1"/>
  <c r="U9" i="384" s="1"/>
  <c r="U19" i="384" a="1"/>
  <c r="U19" i="384" s="1"/>
  <c r="AA10" i="384" a="1"/>
  <c r="AA10" i="384" s="1"/>
  <c r="H11" i="384" a="1"/>
  <c r="H11" i="384" s="1"/>
  <c r="U35" i="384" a="1"/>
  <c r="U35" i="384" s="1"/>
  <c r="U31" i="384" a="1"/>
  <c r="U31" i="384" s="1"/>
  <c r="U33" i="384" a="1"/>
  <c r="U33" i="384" s="1"/>
  <c r="U34" i="384" a="1"/>
  <c r="U34" i="384" s="1"/>
  <c r="U36" i="384" a="1"/>
  <c r="U36" i="384" s="1"/>
  <c r="U32" i="384" a="1"/>
  <c r="U32" i="384" s="1"/>
  <c r="U28" i="384" a="1"/>
  <c r="U28" i="384" s="1"/>
  <c r="U7" i="384" a="1"/>
  <c r="U7" i="384" s="1"/>
  <c r="U15" i="384" a="1"/>
  <c r="U15" i="384" s="1"/>
  <c r="U25" i="384" a="1"/>
  <c r="U25" i="384" s="1"/>
  <c r="U17" i="384" a="1"/>
  <c r="U17" i="384" s="1"/>
  <c r="U26" i="384" a="1"/>
  <c r="U26" i="384" s="1"/>
  <c r="U11" i="384" a="1"/>
  <c r="U11" i="384" s="1"/>
  <c r="U21" i="384" a="1"/>
  <c r="U21" i="384" s="1"/>
  <c r="U8" i="384" a="1"/>
  <c r="U8" i="384" s="1"/>
  <c r="U13" i="384" a="1"/>
  <c r="U13" i="384" s="1"/>
  <c r="U20" i="384" a="1"/>
  <c r="U20" i="384" s="1"/>
  <c r="U29" i="384" a="1"/>
  <c r="U29" i="384" s="1"/>
  <c r="U27" i="384" a="1"/>
  <c r="U27" i="384" s="1"/>
  <c r="U23" i="384" a="1"/>
  <c r="U23" i="384" s="1"/>
  <c r="U10" i="384" a="1"/>
  <c r="U10" i="384" s="1"/>
  <c r="U30" i="384" a="1"/>
  <c r="U30" i="384" s="1"/>
  <c r="U14" i="384" a="1"/>
  <c r="U14" i="384" s="1"/>
  <c r="U16" i="384" a="1"/>
  <c r="U16" i="384" s="1"/>
  <c r="U24" i="384" a="1"/>
  <c r="U24" i="384" s="1"/>
  <c r="U30" i="383" a="1"/>
  <c r="U30" i="383" s="1"/>
  <c r="U34" i="383" a="1"/>
  <c r="U34" i="383" s="1"/>
  <c r="U15" i="383" a="1"/>
  <c r="U15" i="383" s="1"/>
  <c r="U16" i="383" a="1"/>
  <c r="U16" i="383" s="1"/>
  <c r="U35" i="383" a="1"/>
  <c r="U35" i="383" s="1"/>
  <c r="U7" i="383" a="1"/>
  <c r="U7" i="383" s="1"/>
  <c r="U10" i="383" a="1"/>
  <c r="U10" i="383" s="1"/>
  <c r="U22" i="383" a="1"/>
  <c r="U22" i="383" s="1"/>
  <c r="U13" i="383" a="1"/>
  <c r="U13" i="383" s="1"/>
  <c r="U11" i="383" a="1"/>
  <c r="U11" i="383" s="1"/>
  <c r="U18" i="383" a="1"/>
  <c r="U18" i="383" s="1"/>
  <c r="U27" i="383" a="1"/>
  <c r="U27" i="383" s="1"/>
  <c r="U12" i="383" a="1"/>
  <c r="U12" i="383" s="1"/>
  <c r="U17" i="383" a="1"/>
  <c r="U17" i="383" s="1"/>
  <c r="U21" i="383" a="1"/>
  <c r="U21" i="383" s="1"/>
  <c r="U9" i="383" a="1"/>
  <c r="U9" i="383" s="1"/>
  <c r="U8" i="383" a="1"/>
  <c r="U8" i="383" s="1"/>
  <c r="U25" i="383" a="1"/>
  <c r="U25" i="383" s="1"/>
  <c r="U19" i="383" a="1"/>
  <c r="U19" i="383" s="1"/>
  <c r="U32" i="383" a="1"/>
  <c r="U32" i="383" s="1"/>
  <c r="U33" i="383" a="1"/>
  <c r="U33" i="383" s="1"/>
  <c r="U14" i="383" a="1"/>
  <c r="U14" i="383" s="1"/>
  <c r="AA11" i="383" a="1"/>
  <c r="AA11" i="383" s="1"/>
  <c r="H12" i="383" a="1"/>
  <c r="H12" i="383" s="1"/>
  <c r="U36" i="383" a="1"/>
  <c r="U36" i="383" s="1"/>
  <c r="U23" i="383" a="1"/>
  <c r="U23" i="383" s="1"/>
  <c r="U26" i="383" a="1"/>
  <c r="U26" i="383" s="1"/>
  <c r="U28" i="383" a="1"/>
  <c r="U28" i="383" s="1"/>
  <c r="U31" i="383" a="1"/>
  <c r="U31" i="383" s="1"/>
  <c r="U24" i="383" a="1"/>
  <c r="U24" i="383" s="1"/>
  <c r="U29" i="383" a="1"/>
  <c r="U29" i="383" s="1"/>
  <c r="U30" i="382" a="1"/>
  <c r="U30" i="382" s="1"/>
  <c r="U28" i="382" a="1"/>
  <c r="U28" i="382" s="1"/>
  <c r="U27" i="382" a="1"/>
  <c r="U27" i="382" s="1"/>
  <c r="U24" i="382" a="1"/>
  <c r="U24" i="382" s="1"/>
  <c r="U7" i="382" a="1"/>
  <c r="U7" i="382" s="1"/>
  <c r="U23" i="382" a="1"/>
  <c r="U23" i="382" s="1"/>
  <c r="U34" i="382" a="1"/>
  <c r="U34" i="382" s="1"/>
  <c r="U22" i="382" a="1"/>
  <c r="U22" i="382" s="1"/>
  <c r="U11" i="382" a="1"/>
  <c r="U11" i="382" s="1"/>
  <c r="U9" i="382" a="1"/>
  <c r="U9" i="382" s="1"/>
  <c r="U12" i="382" a="1"/>
  <c r="U12" i="382" s="1"/>
  <c r="U8" i="382" a="1"/>
  <c r="U8" i="382" s="1"/>
  <c r="U18" i="382" a="1"/>
  <c r="U18" i="382" s="1"/>
  <c r="U13" i="382" a="1"/>
  <c r="U13" i="382" s="1"/>
  <c r="U15" i="382" a="1"/>
  <c r="U15" i="382" s="1"/>
  <c r="U10" i="382" a="1"/>
  <c r="U10" i="382" s="1"/>
  <c r="U21" i="382" a="1"/>
  <c r="U21" i="382" s="1"/>
  <c r="U17" i="382" a="1"/>
  <c r="U17" i="382" s="1"/>
  <c r="U16" i="382" a="1"/>
  <c r="U16" i="382" s="1"/>
  <c r="U14" i="382" a="1"/>
  <c r="U14" i="382" s="1"/>
  <c r="U26" i="382" a="1"/>
  <c r="U26" i="382" s="1"/>
  <c r="U25" i="382" a="1"/>
  <c r="U25" i="382" s="1"/>
  <c r="U20" i="382" a="1"/>
  <c r="U20" i="382" s="1"/>
  <c r="U19" i="382" a="1"/>
  <c r="U19" i="382" s="1"/>
  <c r="U32" i="382" a="1"/>
  <c r="U32" i="382" s="1"/>
  <c r="U36" i="382" a="1"/>
  <c r="U36" i="382" s="1"/>
  <c r="AA13" i="382" a="1"/>
  <c r="AA13" i="382" s="1"/>
  <c r="H14" i="382" a="1"/>
  <c r="H14" i="382" s="1"/>
  <c r="U29" i="382" a="1"/>
  <c r="U29" i="382" s="1"/>
  <c r="U33" i="382" a="1"/>
  <c r="U33" i="382" s="1"/>
  <c r="U35" i="382" a="1"/>
  <c r="U35" i="382" s="1"/>
  <c r="U11" i="381" a="1"/>
  <c r="U11" i="381" s="1"/>
  <c r="U26" i="381" a="1"/>
  <c r="U26" i="381" s="1"/>
  <c r="AA10" i="381" a="1"/>
  <c r="AA10" i="381" s="1"/>
  <c r="H11" i="381" a="1"/>
  <c r="H11" i="381" s="1"/>
  <c r="U34" i="381" a="1"/>
  <c r="U34" i="381" s="1"/>
  <c r="U21" i="381" a="1"/>
  <c r="U21" i="381" s="1"/>
  <c r="U24" i="381" a="1"/>
  <c r="U24" i="381" s="1"/>
  <c r="U33" i="381" a="1"/>
  <c r="U33" i="381" s="1"/>
  <c r="U30" i="381" a="1"/>
  <c r="U30" i="381" s="1"/>
  <c r="U29" i="381" a="1"/>
  <c r="U29" i="381" s="1"/>
  <c r="U16" i="381" a="1"/>
  <c r="U16" i="381" s="1"/>
  <c r="U35" i="381" a="1"/>
  <c r="U35" i="381" s="1"/>
  <c r="U28" i="381" a="1"/>
  <c r="U28" i="381" s="1"/>
  <c r="U14" i="381" a="1"/>
  <c r="U14" i="381" s="1"/>
  <c r="U18" i="381" a="1"/>
  <c r="U18" i="381" s="1"/>
  <c r="U22" i="381" a="1"/>
  <c r="U22" i="381" s="1"/>
  <c r="U36" i="381" a="1"/>
  <c r="U36" i="381" s="1"/>
  <c r="U27" i="381" a="1"/>
  <c r="U27" i="381" s="1"/>
  <c r="U13" i="381" a="1"/>
  <c r="U13" i="381" s="1"/>
  <c r="U12" i="381" a="1"/>
  <c r="U12" i="381" s="1"/>
  <c r="U10" i="381" a="1"/>
  <c r="U10" i="381" s="1"/>
  <c r="U7" i="381" a="1"/>
  <c r="U7" i="381" s="1"/>
  <c r="U9" i="381" a="1"/>
  <c r="U9" i="381" s="1"/>
  <c r="U19" i="381" a="1"/>
  <c r="U19" i="381" s="1"/>
  <c r="U8" i="381" a="1"/>
  <c r="U8" i="381" s="1"/>
  <c r="U32" i="381" a="1"/>
  <c r="U32" i="381" s="1"/>
  <c r="U20" i="381" a="1"/>
  <c r="U20" i="381" s="1"/>
  <c r="U25" i="381" a="1"/>
  <c r="U25" i="381" s="1"/>
  <c r="U31" i="381" a="1"/>
  <c r="U31" i="381" s="1"/>
  <c r="U17" i="381" a="1"/>
  <c r="U17" i="381" s="1"/>
  <c r="U15" i="381" a="1"/>
  <c r="U15" i="381" s="1"/>
  <c r="U16" i="379" a="1"/>
  <c r="U16" i="379" s="1"/>
  <c r="U21" i="379" a="1"/>
  <c r="U21" i="379" s="1"/>
  <c r="U34" i="379" a="1"/>
  <c r="U34" i="379" s="1"/>
  <c r="U8" i="379" a="1"/>
  <c r="U8" i="379" s="1"/>
  <c r="U33" i="379" a="1"/>
  <c r="U33" i="379" s="1"/>
  <c r="U32" i="379" a="1"/>
  <c r="U32" i="379" s="1"/>
  <c r="U12" i="379" a="1"/>
  <c r="U12" i="379" s="1"/>
  <c r="U27" i="379" a="1"/>
  <c r="U27" i="379" s="1"/>
  <c r="U35" i="379" a="1"/>
  <c r="U35" i="379" s="1"/>
  <c r="U17" i="379" a="1"/>
  <c r="U17" i="379" s="1"/>
  <c r="U30" i="379" a="1"/>
  <c r="U30" i="379" s="1"/>
  <c r="U11" i="379" a="1"/>
  <c r="U11" i="379" s="1"/>
  <c r="U36" i="379" a="1"/>
  <c r="U36" i="379" s="1"/>
  <c r="U10" i="379" a="1"/>
  <c r="U10" i="379" s="1"/>
  <c r="U14" i="379" a="1"/>
  <c r="U14" i="379" s="1"/>
  <c r="U13" i="379" a="1"/>
  <c r="U13" i="379" s="1"/>
  <c r="AA11" i="379" a="1"/>
  <c r="AA11" i="379" s="1"/>
  <c r="H12" i="379" a="1"/>
  <c r="H12" i="379" s="1"/>
  <c r="U28" i="379" a="1"/>
  <c r="U28" i="379" s="1"/>
  <c r="U25" i="379" a="1"/>
  <c r="U25" i="379" s="1"/>
  <c r="U20" i="379" a="1"/>
  <c r="U20" i="379" s="1"/>
  <c r="U26" i="379" a="1"/>
  <c r="U26" i="379" s="1"/>
  <c r="U22" i="379" a="1"/>
  <c r="U22" i="379" s="1"/>
  <c r="U23" i="379" a="1"/>
  <c r="U23" i="379" s="1"/>
  <c r="U19" i="379" a="1"/>
  <c r="U19" i="379" s="1"/>
  <c r="U7" i="379" a="1"/>
  <c r="U7" i="379" s="1"/>
  <c r="U15" i="379" a="1"/>
  <c r="U15" i="379" s="1"/>
  <c r="U9" i="379" a="1"/>
  <c r="U9" i="379" s="1"/>
  <c r="U18" i="379" a="1"/>
  <c r="U18" i="379" s="1"/>
  <c r="U29" i="379" a="1"/>
  <c r="U29" i="379" s="1"/>
  <c r="U24" i="379" a="1"/>
  <c r="U24" i="379" s="1"/>
  <c r="U25" i="378" a="1"/>
  <c r="U25" i="378" s="1"/>
  <c r="U12" i="378" a="1"/>
  <c r="U12" i="378" s="1"/>
  <c r="U17" i="378" a="1"/>
  <c r="U17" i="378" s="1"/>
  <c r="U26" i="378" a="1"/>
  <c r="U26" i="378" s="1"/>
  <c r="U29" i="378" a="1"/>
  <c r="U29" i="378" s="1"/>
  <c r="U15" i="378" a="1"/>
  <c r="U15" i="378" s="1"/>
  <c r="U35" i="378" a="1"/>
  <c r="U35" i="378" s="1"/>
  <c r="U22" i="378" a="1"/>
  <c r="U22" i="378" s="1"/>
  <c r="U19" i="378" a="1"/>
  <c r="U19" i="378" s="1"/>
  <c r="U27" i="378" a="1"/>
  <c r="U27" i="378" s="1"/>
  <c r="U20" i="378" a="1"/>
  <c r="U20" i="378" s="1"/>
  <c r="AA11" i="378" a="1"/>
  <c r="AA11" i="378" s="1"/>
  <c r="H12" i="378" a="1"/>
  <c r="H12" i="378" s="1"/>
  <c r="AA10" i="364" a="1"/>
  <c r="AA10" i="364" s="1"/>
  <c r="U9" i="378" a="1"/>
  <c r="U9" i="378" s="1"/>
  <c r="U33" i="378" a="1"/>
  <c r="U33" i="378" s="1"/>
  <c r="U7" i="378" a="1"/>
  <c r="U7" i="378" s="1"/>
  <c r="U14" i="378" a="1"/>
  <c r="U14" i="378" s="1"/>
  <c r="U34" i="378" a="1"/>
  <c r="U34" i="378" s="1"/>
  <c r="U24" i="378" a="1"/>
  <c r="U24" i="378" s="1"/>
  <c r="U18" i="378" a="1"/>
  <c r="U18" i="378" s="1"/>
  <c r="U16" i="378" a="1"/>
  <c r="U16" i="378" s="1"/>
  <c r="U13" i="378" a="1"/>
  <c r="U13" i="378" s="1"/>
  <c r="U10" i="378" a="1"/>
  <c r="U10" i="378" s="1"/>
  <c r="U28" i="378" a="1"/>
  <c r="U28" i="378" s="1"/>
  <c r="U23" i="378" a="1"/>
  <c r="U23" i="378" s="1"/>
  <c r="U30" i="378" a="1"/>
  <c r="U30" i="378" s="1"/>
  <c r="U8" i="378" a="1"/>
  <c r="U8" i="378" s="1"/>
  <c r="U21" i="378" a="1"/>
  <c r="U21" i="378" s="1"/>
  <c r="U32" i="378" a="1"/>
  <c r="U32" i="378" s="1"/>
  <c r="U11" i="378" a="1"/>
  <c r="U11" i="378" s="1"/>
  <c r="U36" i="378" a="1"/>
  <c r="U36" i="378" s="1"/>
  <c r="U24" i="375" a="1"/>
  <c r="U24" i="375" s="1"/>
  <c r="U30" i="369" a="1"/>
  <c r="U30" i="369" s="1"/>
  <c r="U10" i="376" a="1"/>
  <c r="U10" i="376" s="1"/>
  <c r="U12" i="376" a="1"/>
  <c r="U12" i="376" s="1"/>
  <c r="U9" i="376" a="1"/>
  <c r="U9" i="376" s="1"/>
  <c r="U32" i="376" a="1"/>
  <c r="U32" i="376" s="1"/>
  <c r="U7" i="376" a="1"/>
  <c r="U7" i="376" s="1"/>
  <c r="U28" i="376" a="1"/>
  <c r="U28" i="376" s="1"/>
  <c r="U29" i="376" a="1"/>
  <c r="U29" i="376" s="1"/>
  <c r="U27" i="376" a="1"/>
  <c r="U27" i="376" s="1"/>
  <c r="U35" i="376" a="1"/>
  <c r="U35" i="376" s="1"/>
  <c r="U11" i="376" a="1"/>
  <c r="U11" i="376" s="1"/>
  <c r="U21" i="376" a="1"/>
  <c r="U21" i="376" s="1"/>
  <c r="U17" i="376" a="1"/>
  <c r="U17" i="376" s="1"/>
  <c r="U30" i="376" a="1"/>
  <c r="U30" i="376" s="1"/>
  <c r="U26" i="376" a="1"/>
  <c r="U26" i="376" s="1"/>
  <c r="U36" i="376" a="1"/>
  <c r="U36" i="376" s="1"/>
  <c r="U34" i="376" a="1"/>
  <c r="U34" i="376" s="1"/>
  <c r="U15" i="375" a="1"/>
  <c r="U15" i="375" s="1"/>
  <c r="U22" i="376" a="1"/>
  <c r="U22" i="376" s="1"/>
  <c r="U25" i="376" a="1"/>
  <c r="U25" i="376" s="1"/>
  <c r="U16" i="376" a="1"/>
  <c r="U16" i="376" s="1"/>
  <c r="U13" i="376" a="1"/>
  <c r="U13" i="376" s="1"/>
  <c r="U24" i="376" a="1"/>
  <c r="U24" i="376" s="1"/>
  <c r="U33" i="376" a="1"/>
  <c r="U33" i="376" s="1"/>
  <c r="U8" i="376" a="1"/>
  <c r="U8" i="376" s="1"/>
  <c r="U31" i="376" a="1"/>
  <c r="U31" i="376" s="1"/>
  <c r="U19" i="376" a="1"/>
  <c r="U19" i="376" s="1"/>
  <c r="U15" i="376" a="1"/>
  <c r="U15" i="376" s="1"/>
  <c r="U23" i="376" a="1"/>
  <c r="U23" i="376" s="1"/>
  <c r="U20" i="376" a="1"/>
  <c r="U20" i="376" s="1"/>
  <c r="U18" i="376" a="1"/>
  <c r="U18" i="376" s="1"/>
  <c r="U14" i="376" a="1"/>
  <c r="U14" i="376" s="1"/>
  <c r="U31" i="375" a="1"/>
  <c r="U31" i="375" s="1"/>
  <c r="U12" i="375" a="1"/>
  <c r="U12" i="375" s="1"/>
  <c r="U33" i="375" a="1"/>
  <c r="U33" i="375" s="1"/>
  <c r="U35" i="375" a="1"/>
  <c r="U35" i="375" s="1"/>
  <c r="U30" i="375" a="1"/>
  <c r="U30" i="375" s="1"/>
  <c r="U9" i="375" a="1"/>
  <c r="U9" i="375" s="1"/>
  <c r="U14" i="375" a="1"/>
  <c r="U14" i="375" s="1"/>
  <c r="U27" i="375" a="1"/>
  <c r="U27" i="375" s="1"/>
  <c r="U28" i="375" a="1"/>
  <c r="U28" i="375" s="1"/>
  <c r="U19" i="375" a="1"/>
  <c r="U19" i="375" s="1"/>
  <c r="U23" i="375" a="1"/>
  <c r="U23" i="375" s="1"/>
  <c r="U17" i="375" a="1"/>
  <c r="U17" i="375" s="1"/>
  <c r="U34" i="375" a="1"/>
  <c r="U34" i="375" s="1"/>
  <c r="U26" i="375" a="1"/>
  <c r="U26" i="375" s="1"/>
  <c r="U18" i="375" a="1"/>
  <c r="U18" i="375" s="1"/>
  <c r="U20" i="375" a="1"/>
  <c r="U20" i="375" s="1"/>
  <c r="U11" i="375" a="1"/>
  <c r="U11" i="375" s="1"/>
  <c r="U29" i="375" a="1"/>
  <c r="U29" i="375" s="1"/>
  <c r="U8" i="375" a="1"/>
  <c r="U8" i="375" s="1"/>
  <c r="U21" i="375" a="1"/>
  <c r="U21" i="375" s="1"/>
  <c r="U32" i="375" a="1"/>
  <c r="U32" i="375" s="1"/>
  <c r="U36" i="375" a="1"/>
  <c r="U36" i="375" s="1"/>
  <c r="U10" i="375" a="1"/>
  <c r="U10" i="375" s="1"/>
  <c r="U16" i="375" a="1"/>
  <c r="U16" i="375" s="1"/>
  <c r="U13" i="375" a="1"/>
  <c r="U13" i="375" s="1"/>
  <c r="U25" i="375" a="1"/>
  <c r="U25" i="375" s="1"/>
  <c r="U22" i="375" a="1"/>
  <c r="U22" i="375" s="1"/>
  <c r="U9" i="369" a="1"/>
  <c r="U9" i="369" s="1"/>
  <c r="AA11" i="375" a="1"/>
  <c r="AA11" i="375" s="1"/>
  <c r="H12" i="375" a="1"/>
  <c r="H12" i="375" s="1"/>
  <c r="U19" i="369" a="1"/>
  <c r="U19" i="369" s="1"/>
  <c r="U11" i="369" a="1"/>
  <c r="U11" i="369" s="1"/>
  <c r="U35" i="369" a="1"/>
  <c r="U35" i="369" s="1"/>
  <c r="U17" i="369" a="1"/>
  <c r="U17" i="369" s="1"/>
  <c r="U22" i="369" a="1"/>
  <c r="U22" i="369" s="1"/>
  <c r="U13" i="369" a="1"/>
  <c r="U13" i="369" s="1"/>
  <c r="U16" i="373" a="1"/>
  <c r="U16" i="373" s="1"/>
  <c r="U21" i="373" a="1"/>
  <c r="U21" i="373" s="1"/>
  <c r="U18" i="373" a="1"/>
  <c r="U18" i="373" s="1"/>
  <c r="U25" i="373" a="1"/>
  <c r="U25" i="373" s="1"/>
  <c r="U27" i="373" a="1"/>
  <c r="U27" i="373" s="1"/>
  <c r="AA10" i="373" a="1"/>
  <c r="AA10" i="373" s="1"/>
  <c r="H11" i="373" a="1"/>
  <c r="H11" i="373" s="1"/>
  <c r="U20" i="373" a="1"/>
  <c r="U20" i="373" s="1"/>
  <c r="U7" i="373" a="1"/>
  <c r="U7" i="373" s="1"/>
  <c r="U34" i="373" a="1"/>
  <c r="U34" i="373" s="1"/>
  <c r="U33" i="373" a="1"/>
  <c r="U33" i="373" s="1"/>
  <c r="U36" i="373" a="1"/>
  <c r="U36" i="373" s="1"/>
  <c r="U32" i="373" a="1"/>
  <c r="U32" i="373" s="1"/>
  <c r="U35" i="373" a="1"/>
  <c r="U35" i="373" s="1"/>
  <c r="U31" i="373" a="1"/>
  <c r="U31" i="373" s="1"/>
  <c r="U8" i="373" a="1"/>
  <c r="U8" i="373" s="1"/>
  <c r="U30" i="373" a="1"/>
  <c r="U30" i="373" s="1"/>
  <c r="U29" i="373" a="1"/>
  <c r="U29" i="373" s="1"/>
  <c r="U9" i="373" a="1"/>
  <c r="U9" i="373" s="1"/>
  <c r="U24" i="373" a="1"/>
  <c r="U24" i="373" s="1"/>
  <c r="U11" i="373" a="1"/>
  <c r="U11" i="373" s="1"/>
  <c r="U14" i="373" a="1"/>
  <c r="U14" i="373" s="1"/>
  <c r="U13" i="373" a="1"/>
  <c r="U13" i="373" s="1"/>
  <c r="U19" i="373" a="1"/>
  <c r="U19" i="373" s="1"/>
  <c r="U23" i="373" a="1"/>
  <c r="U23" i="373" s="1"/>
  <c r="U15" i="373" a="1"/>
  <c r="U15" i="373" s="1"/>
  <c r="U17" i="373" a="1"/>
  <c r="U17" i="373" s="1"/>
  <c r="U28" i="373" a="1"/>
  <c r="U28" i="373" s="1"/>
  <c r="U26" i="373" a="1"/>
  <c r="U26" i="373" s="1"/>
  <c r="U22" i="373" a="1"/>
  <c r="U22" i="373" s="1"/>
  <c r="U12" i="373" a="1"/>
  <c r="U12" i="373" s="1"/>
  <c r="U10" i="372" a="1"/>
  <c r="U10" i="372" s="1"/>
  <c r="U26" i="372" a="1"/>
  <c r="U26" i="372" s="1"/>
  <c r="U34" i="372" a="1"/>
  <c r="U34" i="372" s="1"/>
  <c r="U8" i="372" a="1"/>
  <c r="U8" i="372" s="1"/>
  <c r="U17" i="372" a="1"/>
  <c r="U17" i="372" s="1"/>
  <c r="U19" i="372" a="1"/>
  <c r="U19" i="372" s="1"/>
  <c r="U16" i="372" a="1"/>
  <c r="U16" i="372" s="1"/>
  <c r="U7" i="372" a="1"/>
  <c r="U7" i="372" s="1"/>
  <c r="U28" i="372" a="1"/>
  <c r="U28" i="372" s="1"/>
  <c r="U36" i="372" a="1"/>
  <c r="U36" i="372" s="1"/>
  <c r="U33" i="372" a="1"/>
  <c r="U33" i="372" s="1"/>
  <c r="U14" i="372" a="1"/>
  <c r="U14" i="372" s="1"/>
  <c r="U18" i="372" a="1"/>
  <c r="U18" i="372" s="1"/>
  <c r="U12" i="372" a="1"/>
  <c r="U12" i="372" s="1"/>
  <c r="U13" i="372" a="1"/>
  <c r="U13" i="372" s="1"/>
  <c r="U11" i="372" a="1"/>
  <c r="U11" i="372" s="1"/>
  <c r="U22" i="372" a="1"/>
  <c r="U22" i="372" s="1"/>
  <c r="U25" i="372" a="1"/>
  <c r="U25" i="372" s="1"/>
  <c r="U31" i="372" a="1"/>
  <c r="U31" i="372" s="1"/>
  <c r="U9" i="372" a="1"/>
  <c r="U9" i="372" s="1"/>
  <c r="U24" i="372" a="1"/>
  <c r="U24" i="372" s="1"/>
  <c r="U23" i="372" a="1"/>
  <c r="U23" i="372" s="1"/>
  <c r="U32" i="372" a="1"/>
  <c r="U32" i="372" s="1"/>
  <c r="U15" i="372" a="1"/>
  <c r="U15" i="372" s="1"/>
  <c r="U21" i="372" a="1"/>
  <c r="U21" i="372" s="1"/>
  <c r="U20" i="372" a="1"/>
  <c r="U20" i="372" s="1"/>
  <c r="U29" i="372" a="1"/>
  <c r="U29" i="372" s="1"/>
  <c r="U30" i="372" a="1"/>
  <c r="U30" i="372" s="1"/>
  <c r="U27" i="372" a="1"/>
  <c r="U27" i="372" s="1"/>
  <c r="AA10" i="372" a="1"/>
  <c r="AA10" i="372" s="1"/>
  <c r="H11" i="372" a="1"/>
  <c r="H11" i="372" s="1"/>
  <c r="AA10" i="341" a="1"/>
  <c r="AA10" i="341" s="1"/>
  <c r="U31" i="369" a="1"/>
  <c r="U31" i="369" s="1"/>
  <c r="U26" i="369" a="1"/>
  <c r="U26" i="369" s="1"/>
  <c r="U34" i="369" a="1"/>
  <c r="U34" i="369" s="1"/>
  <c r="U18" i="369" a="1"/>
  <c r="U18" i="369" s="1"/>
  <c r="U27" i="369" a="1"/>
  <c r="U27" i="369" s="1"/>
  <c r="U25" i="369" a="1"/>
  <c r="U25" i="369" s="1"/>
  <c r="U32" i="369" a="1"/>
  <c r="U32" i="369" s="1"/>
  <c r="U15" i="369" a="1"/>
  <c r="U15" i="369" s="1"/>
  <c r="U7" i="369" a="1"/>
  <c r="U7" i="369" s="1"/>
  <c r="U12" i="369" a="1"/>
  <c r="U12" i="369" s="1"/>
  <c r="U23" i="369" a="1"/>
  <c r="U23" i="369" s="1"/>
  <c r="U28" i="369" a="1"/>
  <c r="U28" i="369" s="1"/>
  <c r="U24" i="369" a="1"/>
  <c r="U24" i="369" s="1"/>
  <c r="U14" i="369" a="1"/>
  <c r="U14" i="369" s="1"/>
  <c r="U10" i="369" a="1"/>
  <c r="U10" i="369" s="1"/>
  <c r="U16" i="369" a="1"/>
  <c r="U16" i="369" s="1"/>
  <c r="U33" i="369" a="1"/>
  <c r="U33" i="369" s="1"/>
  <c r="U29" i="369" a="1"/>
  <c r="U29" i="369" s="1"/>
  <c r="U36" i="369" a="1"/>
  <c r="U36" i="369" s="1"/>
  <c r="U8" i="369" a="1"/>
  <c r="U8" i="369" s="1"/>
  <c r="U21" i="369" a="1"/>
  <c r="U21" i="369" s="1"/>
  <c r="AA11" i="369" a="1"/>
  <c r="AA11" i="369" s="1"/>
  <c r="H12" i="369" a="1"/>
  <c r="H12" i="369" s="1"/>
  <c r="AA11" i="359" a="1"/>
  <c r="AA11" i="359" s="1"/>
  <c r="AA10" i="348" a="1"/>
  <c r="AA10" i="348" s="1"/>
  <c r="U17" i="366" a="1"/>
  <c r="U17" i="366" s="1"/>
  <c r="U29" i="366" a="1"/>
  <c r="U29" i="366" s="1"/>
  <c r="U22" i="366" a="1"/>
  <c r="U22" i="366" s="1"/>
  <c r="U35" i="366" a="1"/>
  <c r="U35" i="366" s="1"/>
  <c r="U33" i="366" a="1"/>
  <c r="U33" i="366" s="1"/>
  <c r="U18" i="366" a="1"/>
  <c r="U18" i="366" s="1"/>
  <c r="U21" i="366" a="1"/>
  <c r="U21" i="366" s="1"/>
  <c r="U27" i="366" a="1"/>
  <c r="U27" i="366" s="1"/>
  <c r="U7" i="366" a="1"/>
  <c r="U7" i="366" s="1"/>
  <c r="U15" i="366" a="1"/>
  <c r="U15" i="366" s="1"/>
  <c r="U8" i="366" a="1"/>
  <c r="U8" i="366" s="1"/>
  <c r="U13" i="366" a="1"/>
  <c r="U13" i="366" s="1"/>
  <c r="U26" i="366" a="1"/>
  <c r="U26" i="366" s="1"/>
  <c r="U9" i="366" a="1"/>
  <c r="U9" i="366" s="1"/>
  <c r="U11" i="366" a="1"/>
  <c r="U11" i="366" s="1"/>
  <c r="U12" i="366" a="1"/>
  <c r="U12" i="366" s="1"/>
  <c r="U25" i="366" a="1"/>
  <c r="U25" i="366" s="1"/>
  <c r="U24" i="366" a="1"/>
  <c r="U24" i="366" s="1"/>
  <c r="U14" i="366" a="1"/>
  <c r="U14" i="366" s="1"/>
  <c r="U10" i="366" a="1"/>
  <c r="U10" i="366" s="1"/>
  <c r="U36" i="366" a="1"/>
  <c r="U36" i="366" s="1"/>
  <c r="U23" i="366" a="1"/>
  <c r="U23" i="366" s="1"/>
  <c r="U32" i="366" a="1"/>
  <c r="U32" i="366" s="1"/>
  <c r="U16" i="366" a="1"/>
  <c r="U16" i="366" s="1"/>
  <c r="AA11" i="366" a="1"/>
  <c r="AA11" i="366" s="1"/>
  <c r="H12" i="366" a="1"/>
  <c r="H12" i="366" s="1"/>
  <c r="U31" i="366" a="1"/>
  <c r="U31" i="366" s="1"/>
  <c r="U34" i="366" a="1"/>
  <c r="U34" i="366" s="1"/>
  <c r="U20" i="366" a="1"/>
  <c r="U20" i="366" s="1"/>
  <c r="U19" i="366" a="1"/>
  <c r="U19" i="366" s="1"/>
  <c r="U30" i="366" a="1"/>
  <c r="U30" i="366" s="1"/>
  <c r="U17" i="364" a="1"/>
  <c r="U17" i="364" s="1"/>
  <c r="U26" i="364" a="1"/>
  <c r="U26" i="364" s="1"/>
  <c r="U19" i="364" a="1"/>
  <c r="U19" i="364" s="1"/>
  <c r="U16" i="364" a="1"/>
  <c r="U16" i="364" s="1"/>
  <c r="U27" i="364" a="1"/>
  <c r="U27" i="364" s="1"/>
  <c r="U21" i="364" a="1"/>
  <c r="U21" i="364" s="1"/>
  <c r="U18" i="364" a="1"/>
  <c r="U18" i="364" s="1"/>
  <c r="U13" i="364" a="1"/>
  <c r="U13" i="364" s="1"/>
  <c r="U20" i="364" a="1"/>
  <c r="U20" i="364" s="1"/>
  <c r="U14" i="364" a="1"/>
  <c r="U14" i="364" s="1"/>
  <c r="U22" i="364" a="1"/>
  <c r="U22" i="364" s="1"/>
  <c r="U35" i="364" a="1"/>
  <c r="U35" i="364" s="1"/>
  <c r="U34" i="364" a="1"/>
  <c r="U34" i="364" s="1"/>
  <c r="U7" i="364" a="1"/>
  <c r="U7" i="364" s="1"/>
  <c r="U33" i="364" a="1"/>
  <c r="U33" i="364" s="1"/>
  <c r="U36" i="364" a="1"/>
  <c r="U36" i="364" s="1"/>
  <c r="U32" i="364" a="1"/>
  <c r="U32" i="364" s="1"/>
  <c r="U11" i="364" a="1"/>
  <c r="U11" i="364" s="1"/>
  <c r="U28" i="364" a="1"/>
  <c r="U28" i="364" s="1"/>
  <c r="U9" i="364" a="1"/>
  <c r="U9" i="364" s="1"/>
  <c r="U8" i="364" a="1"/>
  <c r="U8" i="364" s="1"/>
  <c r="U29" i="364" a="1"/>
  <c r="U29" i="364" s="1"/>
  <c r="U10" i="364" a="1"/>
  <c r="U10" i="364" s="1"/>
  <c r="U25" i="364" a="1"/>
  <c r="U25" i="364" s="1"/>
  <c r="U15" i="364" a="1"/>
  <c r="U15" i="364" s="1"/>
  <c r="U23" i="364" a="1"/>
  <c r="U23" i="364" s="1"/>
  <c r="U30" i="364" a="1"/>
  <c r="U30" i="364" s="1"/>
  <c r="U12" i="364" a="1"/>
  <c r="U12" i="364" s="1"/>
  <c r="U31" i="364" a="1"/>
  <c r="U31" i="364" s="1"/>
  <c r="U12" i="355" a="1"/>
  <c r="U12" i="355" s="1"/>
  <c r="U24" i="355" a="1"/>
  <c r="U24" i="355" s="1"/>
  <c r="U29" i="359" a="1"/>
  <c r="U29" i="359" s="1"/>
  <c r="U33" i="359" a="1"/>
  <c r="U33" i="359" s="1"/>
  <c r="U36" i="359" a="1"/>
  <c r="U36" i="359" s="1"/>
  <c r="AA12" i="359" a="1"/>
  <c r="AA12" i="359" s="1"/>
  <c r="H13" i="359" a="1"/>
  <c r="H13" i="359" s="1"/>
  <c r="U8" i="355" a="1"/>
  <c r="U8" i="355" s="1"/>
  <c r="U29" i="355" a="1"/>
  <c r="U29" i="355" s="1"/>
  <c r="U27" i="359" a="1"/>
  <c r="U27" i="359" s="1"/>
  <c r="U35" i="359" a="1"/>
  <c r="U35" i="359" s="1"/>
  <c r="U21" i="355" a="1"/>
  <c r="U21" i="355" s="1"/>
  <c r="U26" i="359" a="1"/>
  <c r="U26" i="359" s="1"/>
  <c r="U30" i="359" a="1"/>
  <c r="U30" i="359" s="1"/>
  <c r="U7" i="359" a="1"/>
  <c r="U7" i="359" s="1"/>
  <c r="U20" i="359" a="1"/>
  <c r="U20" i="359" s="1"/>
  <c r="U25" i="359" a="1"/>
  <c r="U25" i="359" s="1"/>
  <c r="U22" i="359" a="1"/>
  <c r="U22" i="359" s="1"/>
  <c r="U9" i="359" a="1"/>
  <c r="U9" i="359" s="1"/>
  <c r="U8" i="359" a="1"/>
  <c r="U8" i="359" s="1"/>
  <c r="U12" i="359" a="1"/>
  <c r="U12" i="359" s="1"/>
  <c r="U19" i="359" a="1"/>
  <c r="U19" i="359" s="1"/>
  <c r="U14" i="359" a="1"/>
  <c r="U14" i="359" s="1"/>
  <c r="U17" i="359" a="1"/>
  <c r="U17" i="359" s="1"/>
  <c r="U21" i="359" a="1"/>
  <c r="U21" i="359" s="1"/>
  <c r="U15" i="359" a="1"/>
  <c r="U15" i="359" s="1"/>
  <c r="U18" i="359" a="1"/>
  <c r="U18" i="359" s="1"/>
  <c r="U34" i="359" a="1"/>
  <c r="U34" i="359" s="1"/>
  <c r="U11" i="359" a="1"/>
  <c r="U11" i="359" s="1"/>
  <c r="U16" i="359" a="1"/>
  <c r="U16" i="359" s="1"/>
  <c r="U10" i="359" a="1"/>
  <c r="U10" i="359" s="1"/>
  <c r="U23" i="359" a="1"/>
  <c r="U23" i="359" s="1"/>
  <c r="U13" i="359" a="1"/>
  <c r="U13" i="359" s="1"/>
  <c r="U28" i="359" a="1"/>
  <c r="U28" i="359" s="1"/>
  <c r="U24" i="359" a="1"/>
  <c r="U24" i="359" s="1"/>
  <c r="U32" i="359" a="1"/>
  <c r="U32" i="359" s="1"/>
  <c r="AA10" i="358" a="1"/>
  <c r="AA10" i="358" s="1"/>
  <c r="H11" i="358" a="1"/>
  <c r="H11" i="358" s="1"/>
  <c r="U9" i="358" a="1"/>
  <c r="U9" i="358" s="1"/>
  <c r="U11" i="358" a="1"/>
  <c r="U11" i="358" s="1"/>
  <c r="U12" i="358" a="1"/>
  <c r="U12" i="358" s="1"/>
  <c r="U31" i="358" a="1"/>
  <c r="U31" i="358" s="1"/>
  <c r="U18" i="358" a="1"/>
  <c r="U18" i="358" s="1"/>
  <c r="U25" i="358" a="1"/>
  <c r="U25" i="358" s="1"/>
  <c r="U7" i="358" a="1"/>
  <c r="U7" i="358" s="1"/>
  <c r="H11" i="350" a="1"/>
  <c r="H11" i="350" s="1"/>
  <c r="H12" i="350" s="1" a="1"/>
  <c r="H12" i="350" s="1"/>
  <c r="U28" i="355" a="1"/>
  <c r="U28" i="355" s="1"/>
  <c r="U31" i="355" a="1"/>
  <c r="U31" i="355" s="1"/>
  <c r="U35" i="355" a="1"/>
  <c r="U35" i="355" s="1"/>
  <c r="U27" i="357" a="1"/>
  <c r="U27" i="357" s="1"/>
  <c r="U14" i="358" a="1"/>
  <c r="U14" i="358" s="1"/>
  <c r="U8" i="358" a="1"/>
  <c r="U8" i="358" s="1"/>
  <c r="U10" i="358" a="1"/>
  <c r="U10" i="358" s="1"/>
  <c r="U29" i="358" a="1"/>
  <c r="U29" i="358" s="1"/>
  <c r="U36" i="358" a="1"/>
  <c r="U36" i="358" s="1"/>
  <c r="U16" i="358" a="1"/>
  <c r="U16" i="358" s="1"/>
  <c r="U36" i="355" a="1"/>
  <c r="U36" i="355" s="1"/>
  <c r="U30" i="358" a="1"/>
  <c r="U30" i="358" s="1"/>
  <c r="U28" i="358" a="1"/>
  <c r="U28" i="358" s="1"/>
  <c r="U22" i="358" a="1"/>
  <c r="U22" i="358" s="1"/>
  <c r="U19" i="358" a="1"/>
  <c r="U19" i="358" s="1"/>
  <c r="U34" i="358" a="1"/>
  <c r="U34" i="358" s="1"/>
  <c r="U13" i="358" a="1"/>
  <c r="U13" i="358" s="1"/>
  <c r="U33" i="358" a="1"/>
  <c r="U33" i="358" s="1"/>
  <c r="U26" i="358" a="1"/>
  <c r="U26" i="358" s="1"/>
  <c r="U21" i="358" a="1"/>
  <c r="U21" i="358" s="1"/>
  <c r="U17" i="358" a="1"/>
  <c r="U17" i="358" s="1"/>
  <c r="U27" i="358" a="1"/>
  <c r="U27" i="358" s="1"/>
  <c r="U15" i="358" a="1"/>
  <c r="U15" i="358" s="1"/>
  <c r="U20" i="358" a="1"/>
  <c r="U20" i="358" s="1"/>
  <c r="U23" i="358" a="1"/>
  <c r="U23" i="358" s="1"/>
  <c r="U35" i="358" a="1"/>
  <c r="U35" i="358" s="1"/>
  <c r="U24" i="358" a="1"/>
  <c r="U24" i="358" s="1"/>
  <c r="U24" i="357" a="1"/>
  <c r="U24" i="357" s="1"/>
  <c r="U23" i="357" a="1"/>
  <c r="U23" i="357" s="1"/>
  <c r="U12" i="357" a="1"/>
  <c r="U12" i="357" s="1"/>
  <c r="U19" i="357" a="1"/>
  <c r="U19" i="357" s="1"/>
  <c r="U20" i="357" a="1"/>
  <c r="U20" i="357" s="1"/>
  <c r="U13" i="357" a="1"/>
  <c r="U13" i="357" s="1"/>
  <c r="U21" i="357" a="1"/>
  <c r="U21" i="357" s="1"/>
  <c r="U14" i="357" a="1"/>
  <c r="U14" i="357" s="1"/>
  <c r="U29" i="357" a="1"/>
  <c r="U29" i="357" s="1"/>
  <c r="U16" i="357" a="1"/>
  <c r="U16" i="357" s="1"/>
  <c r="U17" i="357" a="1"/>
  <c r="U17" i="357" s="1"/>
  <c r="U25" i="357" a="1"/>
  <c r="U25" i="357" s="1"/>
  <c r="U15" i="357" a="1"/>
  <c r="U15" i="357" s="1"/>
  <c r="U9" i="357" a="1"/>
  <c r="U9" i="357" s="1"/>
  <c r="U26" i="357" a="1"/>
  <c r="U26" i="357" s="1"/>
  <c r="U28" i="357" a="1"/>
  <c r="U28" i="357" s="1"/>
  <c r="U22" i="357" a="1"/>
  <c r="U22" i="357" s="1"/>
  <c r="U18" i="357" a="1"/>
  <c r="U18" i="357" s="1"/>
  <c r="U32" i="357" a="1"/>
  <c r="U32" i="357" s="1"/>
  <c r="U35" i="357" a="1"/>
  <c r="U35" i="357" s="1"/>
  <c r="U30" i="357" a="1"/>
  <c r="U30" i="357" s="1"/>
  <c r="U33" i="357" a="1"/>
  <c r="U33" i="357" s="1"/>
  <c r="U31" i="357" a="1"/>
  <c r="U31" i="357" s="1"/>
  <c r="U34" i="357" a="1"/>
  <c r="U34" i="357" s="1"/>
  <c r="U8" i="357" a="1"/>
  <c r="U8" i="357" s="1"/>
  <c r="U10" i="357" a="1"/>
  <c r="U10" i="357" s="1"/>
  <c r="U11" i="357" a="1"/>
  <c r="U11" i="357" s="1"/>
  <c r="U36" i="357" a="1"/>
  <c r="U36" i="357" s="1"/>
  <c r="AA10" i="357" a="1"/>
  <c r="AA10" i="357" s="1"/>
  <c r="H11" i="357" a="1"/>
  <c r="H11" i="357" s="1"/>
  <c r="U34" i="355" a="1"/>
  <c r="U34" i="355" s="1"/>
  <c r="U18" i="355" a="1"/>
  <c r="U18" i="355" s="1"/>
  <c r="U34" i="356" a="1"/>
  <c r="U34" i="356" s="1"/>
  <c r="U9" i="355" a="1"/>
  <c r="U9" i="355" s="1"/>
  <c r="U15" i="355" a="1"/>
  <c r="U15" i="355" s="1"/>
  <c r="U23" i="355" a="1"/>
  <c r="U23" i="355" s="1"/>
  <c r="U11" i="355" a="1"/>
  <c r="U11" i="355" s="1"/>
  <c r="U35" i="356" a="1"/>
  <c r="U35" i="356" s="1"/>
  <c r="U30" i="356" a="1"/>
  <c r="U30" i="356" s="1"/>
  <c r="U28" i="356" a="1"/>
  <c r="U28" i="356" s="1"/>
  <c r="U27" i="356" a="1"/>
  <c r="U27" i="356" s="1"/>
  <c r="U7" i="356" a="1"/>
  <c r="U7" i="356" s="1"/>
  <c r="U20" i="356" a="1"/>
  <c r="U20" i="356" s="1"/>
  <c r="U21" i="356" a="1"/>
  <c r="U21" i="356" s="1"/>
  <c r="U9" i="356" a="1"/>
  <c r="U9" i="356" s="1"/>
  <c r="U13" i="356" a="1"/>
  <c r="U13" i="356" s="1"/>
  <c r="U11" i="356" a="1"/>
  <c r="U11" i="356" s="1"/>
  <c r="U16" i="356" a="1"/>
  <c r="U16" i="356" s="1"/>
  <c r="U23" i="356" a="1"/>
  <c r="U23" i="356" s="1"/>
  <c r="U18" i="356" a="1"/>
  <c r="U18" i="356" s="1"/>
  <c r="U8" i="356" a="1"/>
  <c r="U8" i="356" s="1"/>
  <c r="U19" i="356" a="1"/>
  <c r="U19" i="356" s="1"/>
  <c r="U14" i="356" a="1"/>
  <c r="U14" i="356" s="1"/>
  <c r="U22" i="356" a="1"/>
  <c r="U22" i="356" s="1"/>
  <c r="U10" i="356" a="1"/>
  <c r="U10" i="356" s="1"/>
  <c r="U12" i="356" a="1"/>
  <c r="U12" i="356" s="1"/>
  <c r="U26" i="356" a="1"/>
  <c r="U26" i="356" s="1"/>
  <c r="U17" i="356" a="1"/>
  <c r="U17" i="356" s="1"/>
  <c r="U15" i="356" a="1"/>
  <c r="U15" i="356" s="1"/>
  <c r="U25" i="356" a="1"/>
  <c r="U25" i="356" s="1"/>
  <c r="U33" i="356" a="1"/>
  <c r="U33" i="356" s="1"/>
  <c r="U29" i="356" a="1"/>
  <c r="U29" i="356" s="1"/>
  <c r="AA11" i="344" a="1"/>
  <c r="AA11" i="344" s="1"/>
  <c r="U26" i="355" a="1"/>
  <c r="U26" i="355" s="1"/>
  <c r="U14" i="355" a="1"/>
  <c r="U14" i="355" s="1"/>
  <c r="U32" i="355" a="1"/>
  <c r="U32" i="355" s="1"/>
  <c r="U33" i="355" a="1"/>
  <c r="U33" i="355" s="1"/>
  <c r="U22" i="355" a="1"/>
  <c r="U22" i="355" s="1"/>
  <c r="U10" i="355" a="1"/>
  <c r="U10" i="355" s="1"/>
  <c r="U31" i="356" a="1"/>
  <c r="U31" i="356" s="1"/>
  <c r="U24" i="356" a="1"/>
  <c r="U24" i="356" s="1"/>
  <c r="U32" i="356" a="1"/>
  <c r="U32" i="356" s="1"/>
  <c r="U27" i="355" a="1"/>
  <c r="U27" i="355" s="1"/>
  <c r="U19" i="355" a="1"/>
  <c r="U19" i="355" s="1"/>
  <c r="U20" i="355" a="1"/>
  <c r="U20" i="355" s="1"/>
  <c r="U30" i="355" a="1"/>
  <c r="U30" i="355" s="1"/>
  <c r="U16" i="355" a="1"/>
  <c r="U16" i="355" s="1"/>
  <c r="U25" i="355" a="1"/>
  <c r="U25" i="355" s="1"/>
  <c r="U17" i="355" a="1"/>
  <c r="U17" i="355" s="1"/>
  <c r="U7" i="355" a="1"/>
  <c r="U7" i="355" s="1"/>
  <c r="AA10" i="355" a="1"/>
  <c r="AA10" i="355" s="1"/>
  <c r="H11" i="355" a="1"/>
  <c r="H11" i="355" s="1"/>
  <c r="U36" i="354" a="1"/>
  <c r="U36" i="354" s="1"/>
  <c r="U11" i="354" a="1"/>
  <c r="U11" i="354" s="1"/>
  <c r="U27" i="354" a="1"/>
  <c r="U27" i="354" s="1"/>
  <c r="U30" i="354" a="1"/>
  <c r="U30" i="354" s="1"/>
  <c r="AA10" i="354" a="1"/>
  <c r="AA10" i="354" s="1"/>
  <c r="H11" i="354" a="1"/>
  <c r="H11" i="354" s="1"/>
  <c r="U7" i="354" a="1"/>
  <c r="U7" i="354" s="1"/>
  <c r="U9" i="354" a="1"/>
  <c r="U9" i="354" s="1"/>
  <c r="U8" i="354" a="1"/>
  <c r="U8" i="354" s="1"/>
  <c r="U10" i="354" a="1"/>
  <c r="U10" i="354" s="1"/>
  <c r="U16" i="354" a="1"/>
  <c r="U16" i="354" s="1"/>
  <c r="U13" i="354" a="1"/>
  <c r="U13" i="354" s="1"/>
  <c r="U18" i="354" a="1"/>
  <c r="U18" i="354" s="1"/>
  <c r="U24" i="354" a="1"/>
  <c r="U24" i="354" s="1"/>
  <c r="U26" i="354" a="1"/>
  <c r="U26" i="354" s="1"/>
  <c r="U25" i="354" a="1"/>
  <c r="U25" i="354" s="1"/>
  <c r="U12" i="354" a="1"/>
  <c r="U12" i="354" s="1"/>
  <c r="U17" i="354" a="1"/>
  <c r="U17" i="354" s="1"/>
  <c r="U23" i="354" a="1"/>
  <c r="U23" i="354" s="1"/>
  <c r="U21" i="354" a="1"/>
  <c r="U21" i="354" s="1"/>
  <c r="U15" i="354" a="1"/>
  <c r="U15" i="354" s="1"/>
  <c r="U22" i="354" a="1"/>
  <c r="U22" i="354" s="1"/>
  <c r="U31" i="354" a="1"/>
  <c r="U31" i="354" s="1"/>
  <c r="U28" i="354" a="1"/>
  <c r="U28" i="354" s="1"/>
  <c r="U33" i="354" a="1"/>
  <c r="U33" i="354" s="1"/>
  <c r="U29" i="354" a="1"/>
  <c r="U29" i="354" s="1"/>
  <c r="U35" i="354" a="1"/>
  <c r="U35" i="354" s="1"/>
  <c r="U34" i="354" a="1"/>
  <c r="U34" i="354" s="1"/>
  <c r="U19" i="354" a="1"/>
  <c r="U19" i="354" s="1"/>
  <c r="U20" i="354" a="1"/>
  <c r="U20" i="354" s="1"/>
  <c r="U14" i="354" a="1"/>
  <c r="U14" i="354" s="1"/>
  <c r="U28" i="353" a="1"/>
  <c r="U28" i="353" s="1"/>
  <c r="U26" i="353" a="1"/>
  <c r="U26" i="353" s="1"/>
  <c r="U34" i="353" a="1"/>
  <c r="U34" i="353" s="1"/>
  <c r="U22" i="353" a="1"/>
  <c r="U22" i="353" s="1"/>
  <c r="U15" i="353" a="1"/>
  <c r="U15" i="353" s="1"/>
  <c r="U27" i="353" a="1"/>
  <c r="U27" i="353" s="1"/>
  <c r="U36" i="353" a="1"/>
  <c r="U36" i="353" s="1"/>
  <c r="U23" i="353" a="1"/>
  <c r="U23" i="353" s="1"/>
  <c r="U17" i="353" a="1"/>
  <c r="U17" i="353" s="1"/>
  <c r="U33" i="353" a="1"/>
  <c r="U33" i="353" s="1"/>
  <c r="U20" i="353" a="1"/>
  <c r="U20" i="353" s="1"/>
  <c r="U21" i="353" a="1"/>
  <c r="U21" i="353" s="1"/>
  <c r="U10" i="353" a="1"/>
  <c r="U10" i="353" s="1"/>
  <c r="U24" i="353" a="1"/>
  <c r="U24" i="353" s="1"/>
  <c r="U30" i="353" a="1"/>
  <c r="U30" i="353" s="1"/>
  <c r="U18" i="353" a="1"/>
  <c r="U18" i="353" s="1"/>
  <c r="U9" i="353" a="1"/>
  <c r="U9" i="353" s="1"/>
  <c r="U8" i="353" a="1"/>
  <c r="U8" i="353" s="1"/>
  <c r="U7" i="353" a="1"/>
  <c r="U7" i="353" s="1"/>
  <c r="U11" i="353" a="1"/>
  <c r="U11" i="353" s="1"/>
  <c r="U19" i="353" a="1"/>
  <c r="U19" i="353" s="1"/>
  <c r="U13" i="353" a="1"/>
  <c r="U13" i="353" s="1"/>
  <c r="U12" i="353" a="1"/>
  <c r="U12" i="353" s="1"/>
  <c r="U35" i="353" a="1"/>
  <c r="U35" i="353" s="1"/>
  <c r="U32" i="353" a="1"/>
  <c r="U32" i="353" s="1"/>
  <c r="U25" i="353" a="1"/>
  <c r="U25" i="353" s="1"/>
  <c r="U31" i="353" a="1"/>
  <c r="U31" i="353" s="1"/>
  <c r="AA10" i="353" a="1"/>
  <c r="AA10" i="353" s="1"/>
  <c r="H11" i="353" a="1"/>
  <c r="H11" i="353" s="1"/>
  <c r="U29" i="353" a="1"/>
  <c r="U29" i="353" s="1"/>
  <c r="U14" i="353" a="1"/>
  <c r="U14" i="353" s="1"/>
  <c r="U11" i="352" a="1"/>
  <c r="U11" i="352" s="1"/>
  <c r="U28" i="352" a="1"/>
  <c r="U28" i="352" s="1"/>
  <c r="U17" i="352" a="1"/>
  <c r="U17" i="352" s="1"/>
  <c r="U19" i="352" a="1"/>
  <c r="U19" i="352" s="1"/>
  <c r="U25" i="352" a="1"/>
  <c r="U25" i="352" s="1"/>
  <c r="U31" i="352" a="1"/>
  <c r="U31" i="352" s="1"/>
  <c r="U20" i="352" a="1"/>
  <c r="U20" i="352" s="1"/>
  <c r="U16" i="352" a="1"/>
  <c r="U16" i="352" s="1"/>
  <c r="U36" i="352" a="1"/>
  <c r="U36" i="352" s="1"/>
  <c r="U14" i="352" a="1"/>
  <c r="U14" i="352" s="1"/>
  <c r="U30" i="352" a="1"/>
  <c r="U30" i="352" s="1"/>
  <c r="U27" i="352" a="1"/>
  <c r="U27" i="352" s="1"/>
  <c r="U15" i="352" a="1"/>
  <c r="U15" i="352" s="1"/>
  <c r="U34" i="352" a="1"/>
  <c r="U34" i="352" s="1"/>
  <c r="U9" i="352" a="1"/>
  <c r="U9" i="352" s="1"/>
  <c r="U35" i="352" a="1"/>
  <c r="U35" i="352" s="1"/>
  <c r="U21" i="352" a="1"/>
  <c r="U21" i="352" s="1"/>
  <c r="U8" i="352" a="1"/>
  <c r="U8" i="352" s="1"/>
  <c r="U22" i="352" a="1"/>
  <c r="U22" i="352" s="1"/>
  <c r="U18" i="352" a="1"/>
  <c r="U18" i="352" s="1"/>
  <c r="U29" i="352" a="1"/>
  <c r="U29" i="352" s="1"/>
  <c r="U10" i="352" a="1"/>
  <c r="U10" i="352" s="1"/>
  <c r="U32" i="352" a="1"/>
  <c r="U32" i="352" s="1"/>
  <c r="U24" i="352" a="1"/>
  <c r="U24" i="352" s="1"/>
  <c r="U13" i="352" a="1"/>
  <c r="U13" i="352" s="1"/>
  <c r="U33" i="352" a="1"/>
  <c r="U33" i="352" s="1"/>
  <c r="U26" i="352" a="1"/>
  <c r="U26" i="352" s="1"/>
  <c r="U12" i="352" a="1"/>
  <c r="U12" i="352" s="1"/>
  <c r="U7" i="352" a="1"/>
  <c r="U7" i="352" s="1"/>
  <c r="AA10" i="352" a="1"/>
  <c r="AA10" i="352" s="1"/>
  <c r="H11" i="352" a="1"/>
  <c r="H11" i="352" s="1"/>
  <c r="U30" i="350" a="1"/>
  <c r="U30" i="350" s="1"/>
  <c r="U16" i="350" a="1"/>
  <c r="U16" i="350" s="1"/>
  <c r="U34" i="350" a="1"/>
  <c r="U34" i="350" s="1"/>
  <c r="U32" i="350" a="1"/>
  <c r="U32" i="350" s="1"/>
  <c r="U11" i="350" a="1"/>
  <c r="U11" i="350" s="1"/>
  <c r="U25" i="350" a="1"/>
  <c r="U25" i="350" s="1"/>
  <c r="U21" i="350" a="1"/>
  <c r="U21" i="350" s="1"/>
  <c r="U27" i="350" a="1"/>
  <c r="U27" i="350" s="1"/>
  <c r="U26" i="350" a="1"/>
  <c r="U26" i="350" s="1"/>
  <c r="U14" i="350" a="1"/>
  <c r="U14" i="350" s="1"/>
  <c r="U7" i="350" a="1"/>
  <c r="U7" i="350" s="1"/>
  <c r="U23" i="350" a="1"/>
  <c r="U23" i="350" s="1"/>
  <c r="U15" i="350" a="1"/>
  <c r="U15" i="350" s="1"/>
  <c r="U17" i="350" a="1"/>
  <c r="U17" i="350" s="1"/>
  <c r="U22" i="350" a="1"/>
  <c r="U22" i="350" s="1"/>
  <c r="U35" i="350" a="1"/>
  <c r="U35" i="350" s="1"/>
  <c r="U29" i="350" a="1"/>
  <c r="U29" i="350" s="1"/>
  <c r="U12" i="350" a="1"/>
  <c r="U12" i="350" s="1"/>
  <c r="U28" i="350" a="1"/>
  <c r="U28" i="350" s="1"/>
  <c r="U10" i="350" a="1"/>
  <c r="U10" i="350" s="1"/>
  <c r="U36" i="350" a="1"/>
  <c r="U36" i="350" s="1"/>
  <c r="U8" i="350" a="1"/>
  <c r="U8" i="350" s="1"/>
  <c r="U31" i="350" a="1"/>
  <c r="U31" i="350" s="1"/>
  <c r="U20" i="350" a="1"/>
  <c r="U20" i="350" s="1"/>
  <c r="U9" i="350" a="1"/>
  <c r="U9" i="350" s="1"/>
  <c r="U33" i="350" a="1"/>
  <c r="U33" i="350" s="1"/>
  <c r="U24" i="350" a="1"/>
  <c r="U24" i="350" s="1"/>
  <c r="U18" i="350" a="1"/>
  <c r="U18" i="350" s="1"/>
  <c r="U13" i="350" a="1"/>
  <c r="U13" i="350" s="1"/>
  <c r="U14" i="349" a="1"/>
  <c r="U14" i="349" s="1"/>
  <c r="U16" i="349" a="1"/>
  <c r="U16" i="349" s="1"/>
  <c r="U24" i="349" a="1"/>
  <c r="U24" i="349" s="1"/>
  <c r="U30" i="349" a="1"/>
  <c r="U30" i="349" s="1"/>
  <c r="U35" i="349" a="1"/>
  <c r="U35" i="349" s="1"/>
  <c r="U31" i="349" a="1"/>
  <c r="U31" i="349" s="1"/>
  <c r="U34" i="349" a="1"/>
  <c r="U34" i="349" s="1"/>
  <c r="U29" i="349" a="1"/>
  <c r="U29" i="349" s="1"/>
  <c r="U26" i="349" a="1"/>
  <c r="U26" i="349" s="1"/>
  <c r="U28" i="349" a="1"/>
  <c r="U28" i="349" s="1"/>
  <c r="U15" i="349" a="1"/>
  <c r="U15" i="349" s="1"/>
  <c r="U8" i="349" a="1"/>
  <c r="U8" i="349" s="1"/>
  <c r="U33" i="349" a="1"/>
  <c r="U33" i="349" s="1"/>
  <c r="U22" i="349" a="1"/>
  <c r="U22" i="349" s="1"/>
  <c r="U12" i="349" a="1"/>
  <c r="U12" i="349" s="1"/>
  <c r="U21" i="349" a="1"/>
  <c r="U21" i="349" s="1"/>
  <c r="U23" i="349" a="1"/>
  <c r="U23" i="349" s="1"/>
  <c r="U19" i="349" a="1"/>
  <c r="U19" i="349" s="1"/>
  <c r="U27" i="349" a="1"/>
  <c r="U27" i="349" s="1"/>
  <c r="U32" i="349" a="1"/>
  <c r="U32" i="349" s="1"/>
  <c r="U18" i="349" a="1"/>
  <c r="U18" i="349" s="1"/>
  <c r="U17" i="349" a="1"/>
  <c r="U17" i="349" s="1"/>
  <c r="U36" i="349" a="1"/>
  <c r="U36" i="349" s="1"/>
  <c r="U20" i="349" a="1"/>
  <c r="U20" i="349" s="1"/>
  <c r="U11" i="349" a="1"/>
  <c r="U11" i="349" s="1"/>
  <c r="U10" i="349" a="1"/>
  <c r="U10" i="349" s="1"/>
  <c r="U9" i="349" a="1"/>
  <c r="U9" i="349" s="1"/>
  <c r="U13" i="349" a="1"/>
  <c r="U13" i="349" s="1"/>
  <c r="U25" i="349" a="1"/>
  <c r="U25" i="349" s="1"/>
  <c r="AA10" i="349" a="1"/>
  <c r="AA10" i="349" s="1"/>
  <c r="H11" i="349" a="1"/>
  <c r="H11" i="349" s="1"/>
  <c r="U33" i="348" a="1"/>
  <c r="U33" i="348" s="1"/>
  <c r="U34" i="348" a="1"/>
  <c r="U34" i="348" s="1"/>
  <c r="U20" i="348" a="1"/>
  <c r="U20" i="348" s="1"/>
  <c r="U13" i="348" a="1"/>
  <c r="U13" i="348" s="1"/>
  <c r="U17" i="348" a="1"/>
  <c r="U17" i="348" s="1"/>
  <c r="U19" i="348" a="1"/>
  <c r="U19" i="348" s="1"/>
  <c r="U8" i="348" a="1"/>
  <c r="U8" i="348" s="1"/>
  <c r="U30" i="348" a="1"/>
  <c r="U30" i="348" s="1"/>
  <c r="U25" i="348" a="1"/>
  <c r="U25" i="348" s="1"/>
  <c r="U15" i="348" a="1"/>
  <c r="U15" i="348" s="1"/>
  <c r="U32" i="348" a="1"/>
  <c r="U32" i="348" s="1"/>
  <c r="U27" i="348" a="1"/>
  <c r="U27" i="348" s="1"/>
  <c r="U29" i="348" a="1"/>
  <c r="U29" i="348" s="1"/>
  <c r="U22" i="348" a="1"/>
  <c r="U22" i="348" s="1"/>
  <c r="U21" i="348" a="1"/>
  <c r="U21" i="348" s="1"/>
  <c r="U31" i="348" a="1"/>
  <c r="U31" i="348" s="1"/>
  <c r="U28" i="348" a="1"/>
  <c r="U28" i="348" s="1"/>
  <c r="U35" i="348" a="1"/>
  <c r="U35" i="348" s="1"/>
  <c r="U12" i="348" a="1"/>
  <c r="U12" i="348" s="1"/>
  <c r="U18" i="348" a="1"/>
  <c r="U18" i="348" s="1"/>
  <c r="U26" i="348" a="1"/>
  <c r="U26" i="348" s="1"/>
  <c r="U9" i="348" a="1"/>
  <c r="U9" i="348" s="1"/>
  <c r="U10" i="348" a="1"/>
  <c r="U10" i="348" s="1"/>
  <c r="U36" i="348" a="1"/>
  <c r="U36" i="348" s="1"/>
  <c r="U24" i="348" a="1"/>
  <c r="U24" i="348" s="1"/>
  <c r="U16" i="348" a="1"/>
  <c r="U16" i="348" s="1"/>
  <c r="U23" i="348" a="1"/>
  <c r="U23" i="348" s="1"/>
  <c r="U11" i="348" a="1"/>
  <c r="U11" i="348" s="1"/>
  <c r="U14" i="348" a="1"/>
  <c r="U14" i="348" s="1"/>
  <c r="H12" i="348" a="1"/>
  <c r="H12" i="348" s="1"/>
  <c r="AA11" i="348" a="1"/>
  <c r="AA11" i="348" s="1"/>
  <c r="U15" i="346" a="1"/>
  <c r="U15" i="346" s="1"/>
  <c r="U14" i="346" a="1"/>
  <c r="U14" i="346" s="1"/>
  <c r="U20" i="346" a="1"/>
  <c r="U20" i="346" s="1"/>
  <c r="U11" i="346" a="1"/>
  <c r="U11" i="346" s="1"/>
  <c r="U17" i="346" a="1"/>
  <c r="U17" i="346" s="1"/>
  <c r="U18" i="346" a="1"/>
  <c r="U18" i="346" s="1"/>
  <c r="AA10" i="346" a="1"/>
  <c r="AA10" i="346" s="1"/>
  <c r="H11" i="346" a="1"/>
  <c r="H11" i="346" s="1"/>
  <c r="U7" i="346" a="1"/>
  <c r="U7" i="346" s="1"/>
  <c r="U35" i="346" a="1"/>
  <c r="U35" i="346" s="1"/>
  <c r="U31" i="346" a="1"/>
  <c r="U31" i="346" s="1"/>
  <c r="U8" i="346" a="1"/>
  <c r="U8" i="346" s="1"/>
  <c r="U33" i="346" a="1"/>
  <c r="U33" i="346" s="1"/>
  <c r="U27" i="346" a="1"/>
  <c r="U27" i="346" s="1"/>
  <c r="U34" i="346" a="1"/>
  <c r="U34" i="346" s="1"/>
  <c r="U9" i="346" a="1"/>
  <c r="U9" i="346" s="1"/>
  <c r="U36" i="346" a="1"/>
  <c r="U36" i="346" s="1"/>
  <c r="U32" i="346" a="1"/>
  <c r="U32" i="346" s="1"/>
  <c r="U10" i="346" a="1"/>
  <c r="U10" i="346" s="1"/>
  <c r="U26" i="346" a="1"/>
  <c r="U26" i="346" s="1"/>
  <c r="U24" i="346" a="1"/>
  <c r="U24" i="346" s="1"/>
  <c r="U23" i="346" a="1"/>
  <c r="U23" i="346" s="1"/>
  <c r="U29" i="346" a="1"/>
  <c r="U29" i="346" s="1"/>
  <c r="U28" i="346" a="1"/>
  <c r="U28" i="346" s="1"/>
  <c r="U16" i="346" a="1"/>
  <c r="U16" i="346" s="1"/>
  <c r="U25" i="346" a="1"/>
  <c r="U25" i="346" s="1"/>
  <c r="U21" i="346" a="1"/>
  <c r="U21" i="346" s="1"/>
  <c r="U30" i="346" a="1"/>
  <c r="U30" i="346" s="1"/>
  <c r="U12" i="346" a="1"/>
  <c r="U12" i="346" s="1"/>
  <c r="U22" i="346" a="1"/>
  <c r="U22" i="346" s="1"/>
  <c r="U19" i="346" a="1"/>
  <c r="U19" i="346" s="1"/>
  <c r="U25" i="344" a="1"/>
  <c r="U25" i="344" s="1"/>
  <c r="U29" i="344" a="1"/>
  <c r="U29" i="344" s="1"/>
  <c r="U9" i="344" a="1"/>
  <c r="U9" i="344" s="1"/>
  <c r="U31" i="344" a="1"/>
  <c r="U31" i="344" s="1"/>
  <c r="U22" i="344" a="1"/>
  <c r="U22" i="344" s="1"/>
  <c r="U36" i="344" a="1"/>
  <c r="U36" i="344" s="1"/>
  <c r="AA12" i="344" a="1"/>
  <c r="AA12" i="344" s="1"/>
  <c r="H13" i="344" a="1"/>
  <c r="H13" i="344" s="1"/>
  <c r="U19" i="344" a="1"/>
  <c r="U19" i="344" s="1"/>
  <c r="U15" i="344" a="1"/>
  <c r="U15" i="344" s="1"/>
  <c r="U11" i="344" a="1"/>
  <c r="U11" i="344" s="1"/>
  <c r="U26" i="344" a="1"/>
  <c r="U26" i="344" s="1"/>
  <c r="U21" i="344" a="1"/>
  <c r="U21" i="344" s="1"/>
  <c r="U17" i="344" a="1"/>
  <c r="U17" i="344" s="1"/>
  <c r="U13" i="344" a="1"/>
  <c r="U13" i="344" s="1"/>
  <c r="U18" i="344" a="1"/>
  <c r="U18" i="344" s="1"/>
  <c r="U14" i="344" a="1"/>
  <c r="U14" i="344" s="1"/>
  <c r="U10" i="344" a="1"/>
  <c r="U10" i="344" s="1"/>
  <c r="U34" i="344" a="1"/>
  <c r="U34" i="344" s="1"/>
  <c r="U20" i="344" a="1"/>
  <c r="U20" i="344" s="1"/>
  <c r="U16" i="344" a="1"/>
  <c r="U16" i="344" s="1"/>
  <c r="U12" i="344" a="1"/>
  <c r="U12" i="344" s="1"/>
  <c r="U27" i="344" a="1"/>
  <c r="U27" i="344" s="1"/>
  <c r="U7" i="344" a="1"/>
  <c r="U7" i="344" s="1"/>
  <c r="U23" i="344" a="1"/>
  <c r="U23" i="344" s="1"/>
  <c r="U35" i="344" a="1"/>
  <c r="U35" i="344" s="1"/>
  <c r="U28" i="344" a="1"/>
  <c r="U28" i="344" s="1"/>
  <c r="U24" i="344" a="1"/>
  <c r="U24" i="344" s="1"/>
  <c r="U32" i="344" a="1"/>
  <c r="U32" i="344" s="1"/>
  <c r="U8" i="344" a="1"/>
  <c r="U8" i="344" s="1"/>
  <c r="U30" i="344" a="1"/>
  <c r="U30" i="344" s="1"/>
  <c r="U12" i="343" a="1"/>
  <c r="U12" i="343" s="1"/>
  <c r="U20" i="343" a="1"/>
  <c r="U20" i="343" s="1"/>
  <c r="U34" i="343" a="1"/>
  <c r="U34" i="343" s="1"/>
  <c r="U14" i="343" a="1"/>
  <c r="U14" i="343" s="1"/>
  <c r="U18" i="343" a="1"/>
  <c r="U18" i="343" s="1"/>
  <c r="U13" i="343" a="1"/>
  <c r="U13" i="343" s="1"/>
  <c r="U21" i="343" a="1"/>
  <c r="U21" i="343" s="1"/>
  <c r="U30" i="343" a="1"/>
  <c r="U30" i="343" s="1"/>
  <c r="U7" i="343" a="1"/>
  <c r="U7" i="343" s="1"/>
  <c r="U9" i="343" a="1"/>
  <c r="U9" i="343" s="1"/>
  <c r="U15" i="343" a="1"/>
  <c r="U15" i="343" s="1"/>
  <c r="U11" i="343" a="1"/>
  <c r="U11" i="343" s="1"/>
  <c r="U19" i="343" a="1"/>
  <c r="U19" i="343" s="1"/>
  <c r="U8" i="343" a="1"/>
  <c r="U8" i="343" s="1"/>
  <c r="U17" i="343" a="1"/>
  <c r="U17" i="343" s="1"/>
  <c r="U10" i="343" a="1"/>
  <c r="U10" i="343" s="1"/>
  <c r="U31" i="343" a="1"/>
  <c r="U31" i="343" s="1"/>
  <c r="U23" i="343" a="1"/>
  <c r="U23" i="343" s="1"/>
  <c r="U35" i="343" a="1"/>
  <c r="U35" i="343" s="1"/>
  <c r="U28" i="343" a="1"/>
  <c r="U28" i="343" s="1"/>
  <c r="U32" i="343" a="1"/>
  <c r="U32" i="343" s="1"/>
  <c r="U25" i="343" a="1"/>
  <c r="U25" i="343" s="1"/>
  <c r="U29" i="343" a="1"/>
  <c r="U29" i="343" s="1"/>
  <c r="U22" i="343" a="1"/>
  <c r="U22" i="343" s="1"/>
  <c r="U36" i="343" a="1"/>
  <c r="U36" i="343" s="1"/>
  <c r="U26" i="343" a="1"/>
  <c r="U26" i="343" s="1"/>
  <c r="AA11" i="343" a="1"/>
  <c r="AA11" i="343" s="1"/>
  <c r="H12" i="343" a="1"/>
  <c r="H12" i="343" s="1"/>
  <c r="U33" i="343" a="1"/>
  <c r="U33" i="343" s="1"/>
  <c r="U27" i="343" a="1"/>
  <c r="U27" i="343" s="1"/>
  <c r="U16" i="343" a="1"/>
  <c r="U16" i="343" s="1"/>
  <c r="U18" i="342" a="1"/>
  <c r="U18" i="342" s="1"/>
  <c r="U28" i="342" a="1"/>
  <c r="U28" i="342" s="1"/>
  <c r="U10" i="342" a="1"/>
  <c r="U10" i="342" s="1"/>
  <c r="U19" i="342" a="1"/>
  <c r="U19" i="342" s="1"/>
  <c r="AA10" i="342" a="1"/>
  <c r="AA10" i="342" s="1"/>
  <c r="H11" i="342" a="1"/>
  <c r="H11" i="342" s="1"/>
  <c r="U7" i="342" a="1"/>
  <c r="U7" i="342" s="1"/>
  <c r="U14" i="342" a="1"/>
  <c r="U14" i="342" s="1"/>
  <c r="U25" i="342" a="1"/>
  <c r="U25" i="342" s="1"/>
  <c r="U21" i="342" a="1"/>
  <c r="U21" i="342" s="1"/>
  <c r="U13" i="342" a="1"/>
  <c r="U13" i="342" s="1"/>
  <c r="U22" i="342" a="1"/>
  <c r="U22" i="342" s="1"/>
  <c r="U23" i="342" a="1"/>
  <c r="U23" i="342" s="1"/>
  <c r="U16" i="342" a="1"/>
  <c r="U16" i="342" s="1"/>
  <c r="U8" i="342" a="1"/>
  <c r="U8" i="342" s="1"/>
  <c r="U31" i="342" a="1"/>
  <c r="U31" i="342" s="1"/>
  <c r="U15" i="342" a="1"/>
  <c r="U15" i="342" s="1"/>
  <c r="H11" i="339" a="1"/>
  <c r="H11" i="339" s="1"/>
  <c r="AA11" i="339" s="1" a="1"/>
  <c r="AA11" i="339" s="1"/>
  <c r="U35" i="342" a="1"/>
  <c r="U35" i="342" s="1"/>
  <c r="U32" i="342" a="1"/>
  <c r="U32" i="342" s="1"/>
  <c r="U29" i="342" a="1"/>
  <c r="U29" i="342" s="1"/>
  <c r="U24" i="342" a="1"/>
  <c r="U24" i="342" s="1"/>
  <c r="U33" i="342" a="1"/>
  <c r="U33" i="342" s="1"/>
  <c r="U34" i="342" a="1"/>
  <c r="U34" i="342" s="1"/>
  <c r="U12" i="342" a="1"/>
  <c r="U12" i="342" s="1"/>
  <c r="U11" i="342" a="1"/>
  <c r="U11" i="342" s="1"/>
  <c r="U20" i="342" a="1"/>
  <c r="U20" i="342" s="1"/>
  <c r="U27" i="342" a="1"/>
  <c r="U27" i="342" s="1"/>
  <c r="U30" i="342" a="1"/>
  <c r="U30" i="342" s="1"/>
  <c r="U26" i="342" a="1"/>
  <c r="U26" i="342" s="1"/>
  <c r="U36" i="342" a="1"/>
  <c r="U36" i="342" s="1"/>
  <c r="U9" i="342" a="1"/>
  <c r="U9" i="342" s="1"/>
  <c r="U34" i="341" a="1"/>
  <c r="U34" i="341" s="1"/>
  <c r="U27" i="341" a="1"/>
  <c r="U27" i="341" s="1"/>
  <c r="U24" i="341" a="1"/>
  <c r="U24" i="341" s="1"/>
  <c r="U17" i="341" a="1"/>
  <c r="U17" i="341" s="1"/>
  <c r="U12" i="341" a="1"/>
  <c r="U12" i="341" s="1"/>
  <c r="U29" i="341" a="1"/>
  <c r="U29" i="341" s="1"/>
  <c r="U9" i="341" a="1"/>
  <c r="U9" i="341" s="1"/>
  <c r="U20" i="341" a="1"/>
  <c r="U20" i="341" s="1"/>
  <c r="U10" i="341" a="1"/>
  <c r="U10" i="341" s="1"/>
  <c r="U28" i="341" a="1"/>
  <c r="U28" i="341" s="1"/>
  <c r="U23" i="341" a="1"/>
  <c r="U23" i="341" s="1"/>
  <c r="U16" i="341" a="1"/>
  <c r="U16" i="341" s="1"/>
  <c r="U21" i="341" a="1"/>
  <c r="U21" i="341" s="1"/>
  <c r="U7" i="341" a="1"/>
  <c r="U7" i="341" s="1"/>
  <c r="U13" i="341" a="1"/>
  <c r="U13" i="341" s="1"/>
  <c r="U15" i="341" a="1"/>
  <c r="U15" i="341" s="1"/>
  <c r="U22" i="341" a="1"/>
  <c r="U22" i="341" s="1"/>
  <c r="U18" i="341" a="1"/>
  <c r="U18" i="341" s="1"/>
  <c r="U14" i="341" a="1"/>
  <c r="U14" i="341" s="1"/>
  <c r="U26" i="341" a="1"/>
  <c r="U26" i="341" s="1"/>
  <c r="U35" i="341" a="1"/>
  <c r="U35" i="341" s="1"/>
  <c r="U19" i="341" a="1"/>
  <c r="U19" i="341" s="1"/>
  <c r="U8" i="341" a="1"/>
  <c r="U8" i="341" s="1"/>
  <c r="U30" i="341" a="1"/>
  <c r="U30" i="341" s="1"/>
  <c r="U25" i="341" a="1"/>
  <c r="U25" i="341" s="1"/>
  <c r="U33" i="341" a="1"/>
  <c r="U33" i="341" s="1"/>
  <c r="U32" i="341" a="1"/>
  <c r="U32" i="341" s="1"/>
  <c r="U36" i="341" a="1"/>
  <c r="U36" i="341" s="1"/>
  <c r="U31" i="341" a="1"/>
  <c r="U31" i="341" s="1"/>
  <c r="AA11" i="341" a="1"/>
  <c r="AA11" i="341" s="1"/>
  <c r="H12" i="341" a="1"/>
  <c r="H12" i="341" s="1"/>
  <c r="AA10" i="340" a="1"/>
  <c r="AA10" i="340" s="1"/>
  <c r="H11" i="340" a="1"/>
  <c r="H11" i="340" s="1"/>
  <c r="U34" i="340" a="1"/>
  <c r="U34" i="340" s="1"/>
  <c r="U9" i="340" a="1"/>
  <c r="U9" i="340" s="1"/>
  <c r="U28" i="340" a="1"/>
  <c r="U28" i="340" s="1"/>
  <c r="U20" i="340" a="1"/>
  <c r="U20" i="340" s="1"/>
  <c r="U22" i="340" a="1"/>
  <c r="U22" i="340" s="1"/>
  <c r="U33" i="340" a="1"/>
  <c r="U33" i="340" s="1"/>
  <c r="U27" i="340" a="1"/>
  <c r="U27" i="340" s="1"/>
  <c r="U30" i="340" a="1"/>
  <c r="U30" i="340" s="1"/>
  <c r="U17" i="340" a="1"/>
  <c r="U17" i="340" s="1"/>
  <c r="U29" i="340" a="1"/>
  <c r="U29" i="340" s="1"/>
  <c r="U23" i="340" a="1"/>
  <c r="U23" i="340" s="1"/>
  <c r="U36" i="340" a="1"/>
  <c r="U36" i="340" s="1"/>
  <c r="U35" i="340" a="1"/>
  <c r="U35" i="340" s="1"/>
  <c r="U21" i="340" a="1"/>
  <c r="U21" i="340" s="1"/>
  <c r="U14" i="340" a="1"/>
  <c r="U14" i="340" s="1"/>
  <c r="U10" i="340" a="1"/>
  <c r="U10" i="340" s="1"/>
  <c r="U31" i="340" a="1"/>
  <c r="U31" i="340" s="1"/>
  <c r="U7" i="340" a="1"/>
  <c r="U7" i="340" s="1"/>
  <c r="U16" i="340" a="1"/>
  <c r="U16" i="340" s="1"/>
  <c r="U12" i="340" a="1"/>
  <c r="U12" i="340" s="1"/>
  <c r="U15" i="340" a="1"/>
  <c r="U15" i="340" s="1"/>
  <c r="U32" i="340" a="1"/>
  <c r="U32" i="340" s="1"/>
  <c r="U8" i="340" a="1"/>
  <c r="U8" i="340" s="1"/>
  <c r="U19" i="340" a="1"/>
  <c r="U19" i="340" s="1"/>
  <c r="U11" i="340" a="1"/>
  <c r="U11" i="340" s="1"/>
  <c r="U26" i="340" a="1"/>
  <c r="U26" i="340" s="1"/>
  <c r="U18" i="340" a="1"/>
  <c r="U18" i="340" s="1"/>
  <c r="U25" i="340" a="1"/>
  <c r="U25" i="340" s="1"/>
  <c r="U24" i="340" a="1"/>
  <c r="U24" i="340" s="1"/>
  <c r="U33" i="339" a="1"/>
  <c r="U33" i="339" s="1"/>
  <c r="U20" i="339" a="1"/>
  <c r="U20" i="339" s="1"/>
  <c r="U11" i="339" a="1"/>
  <c r="U11" i="339" s="1"/>
  <c r="U36" i="339" a="1"/>
  <c r="U36" i="339" s="1"/>
  <c r="U25" i="339" a="1"/>
  <c r="U25" i="339" s="1"/>
  <c r="U34" i="339" a="1"/>
  <c r="U34" i="339" s="1"/>
  <c r="U15" i="339" a="1"/>
  <c r="U15" i="339" s="1"/>
  <c r="U8" i="339" a="1"/>
  <c r="U8" i="339" s="1"/>
  <c r="U19" i="339" a="1"/>
  <c r="U19" i="339" s="1"/>
  <c r="U26" i="339" a="1"/>
  <c r="U26" i="339" s="1"/>
  <c r="U35" i="339" a="1"/>
  <c r="U35" i="339" s="1"/>
  <c r="U29" i="339" a="1"/>
  <c r="U29" i="339" s="1"/>
  <c r="U22" i="339" a="1"/>
  <c r="U22" i="339" s="1"/>
  <c r="U27" i="339" a="1"/>
  <c r="U27" i="339" s="1"/>
  <c r="U32" i="339" a="1"/>
  <c r="U32" i="339" s="1"/>
  <c r="U16" i="339" a="1"/>
  <c r="U16" i="339" s="1"/>
  <c r="U10" i="339" a="1"/>
  <c r="U10" i="339" s="1"/>
  <c r="U13" i="339" a="1"/>
  <c r="U13" i="339" s="1"/>
  <c r="U18" i="339" a="1"/>
  <c r="U18" i="339" s="1"/>
  <c r="U28" i="339" a="1"/>
  <c r="U28" i="339" s="1"/>
  <c r="U23" i="339" a="1"/>
  <c r="U23" i="339" s="1"/>
  <c r="U7" i="339" a="1"/>
  <c r="U7" i="339" s="1"/>
  <c r="U31" i="339" a="1"/>
  <c r="U31" i="339" s="1"/>
  <c r="U24" i="339" a="1"/>
  <c r="U24" i="339" s="1"/>
  <c r="U9" i="339" a="1"/>
  <c r="U9" i="339" s="1"/>
  <c r="U17" i="339" a="1"/>
  <c r="U17" i="339" s="1"/>
  <c r="U30" i="339" a="1"/>
  <c r="U30" i="339" s="1"/>
  <c r="U14" i="339" a="1"/>
  <c r="U14" i="339" s="1"/>
  <c r="U12" i="339" a="1"/>
  <c r="U12" i="339" s="1"/>
  <c r="U18" i="327" a="1"/>
  <c r="U18" i="327" s="1"/>
  <c r="U16" i="327" a="1"/>
  <c r="U16" i="327" s="1"/>
  <c r="H11" i="329" a="1"/>
  <c r="H11" i="329" s="1"/>
  <c r="AA11" i="329" s="1" a="1"/>
  <c r="AA11" i="329" s="1"/>
  <c r="U13" i="335" a="1"/>
  <c r="U13" i="335" s="1"/>
  <c r="U17" i="335" a="1"/>
  <c r="U17" i="335" s="1"/>
  <c r="U15" i="335" a="1"/>
  <c r="U15" i="335" s="1"/>
  <c r="U7" i="335" a="1"/>
  <c r="U7" i="335" s="1"/>
  <c r="U20" i="335" a="1"/>
  <c r="U20" i="335" s="1"/>
  <c r="U8" i="335" a="1"/>
  <c r="U8" i="335" s="1"/>
  <c r="U11" i="335" a="1"/>
  <c r="U11" i="335" s="1"/>
  <c r="U10" i="335" a="1"/>
  <c r="U10" i="335" s="1"/>
  <c r="U12" i="335" a="1"/>
  <c r="U12" i="335" s="1"/>
  <c r="U9" i="335" a="1"/>
  <c r="U9" i="335" s="1"/>
  <c r="U16" i="335" a="1"/>
  <c r="U16" i="335" s="1"/>
  <c r="U32" i="335" a="1"/>
  <c r="U32" i="335" s="1"/>
  <c r="U25" i="335" a="1"/>
  <c r="U25" i="335" s="1"/>
  <c r="U33" i="335" a="1"/>
  <c r="U33" i="335" s="1"/>
  <c r="U19" i="335" a="1"/>
  <c r="U19" i="335" s="1"/>
  <c r="U30" i="335" a="1"/>
  <c r="U30" i="335" s="1"/>
  <c r="U27" i="335" a="1"/>
  <c r="U27" i="335" s="1"/>
  <c r="U24" i="335" a="1"/>
  <c r="U24" i="335" s="1"/>
  <c r="U22" i="335" a="1"/>
  <c r="U22" i="335" s="1"/>
  <c r="U23" i="335" a="1"/>
  <c r="U23" i="335" s="1"/>
  <c r="U28" i="335" a="1"/>
  <c r="U28" i="335" s="1"/>
  <c r="U31" i="335" a="1"/>
  <c r="U31" i="335" s="1"/>
  <c r="U14" i="335" a="1"/>
  <c r="U14" i="335" s="1"/>
  <c r="U35" i="335" a="1"/>
  <c r="U35" i="335" s="1"/>
  <c r="AA11" i="335" a="1"/>
  <c r="AA11" i="335" s="1"/>
  <c r="H12" i="335" a="1"/>
  <c r="H12" i="335" s="1"/>
  <c r="U18" i="335" a="1"/>
  <c r="U18" i="335" s="1"/>
  <c r="U29" i="335" a="1"/>
  <c r="U29" i="335" s="1"/>
  <c r="U21" i="335" a="1"/>
  <c r="U21" i="335" s="1"/>
  <c r="U36" i="335" a="1"/>
  <c r="U36" i="335" s="1"/>
  <c r="U34" i="335" a="1"/>
  <c r="U34" i="335" s="1"/>
  <c r="U26" i="335" a="1"/>
  <c r="U26" i="335" s="1"/>
  <c r="U35" i="327" a="1"/>
  <c r="U35" i="327" s="1"/>
  <c r="U15" i="327" a="1"/>
  <c r="U15" i="327" s="1"/>
  <c r="U27" i="327" a="1"/>
  <c r="U27" i="327" s="1"/>
  <c r="U19" i="327" a="1"/>
  <c r="U19" i="327" s="1"/>
  <c r="H11" i="321" a="1"/>
  <c r="H11" i="321" s="1"/>
  <c r="H12" i="321" s="1" a="1"/>
  <c r="H12" i="321" s="1"/>
  <c r="U34" i="327" a="1"/>
  <c r="U34" i="327" s="1"/>
  <c r="U16" i="328" a="1"/>
  <c r="U16" i="328" s="1"/>
  <c r="U28" i="328" a="1"/>
  <c r="U28" i="328" s="1"/>
  <c r="U18" i="328" a="1"/>
  <c r="U18" i="328" s="1"/>
  <c r="U15" i="331" a="1"/>
  <c r="U15" i="331" s="1"/>
  <c r="U7" i="331" a="1"/>
  <c r="U7" i="331" s="1"/>
  <c r="U12" i="331" a="1"/>
  <c r="U12" i="331" s="1"/>
  <c r="U16" i="331" a="1"/>
  <c r="U16" i="331" s="1"/>
  <c r="U22" i="331" a="1"/>
  <c r="U22" i="331" s="1"/>
  <c r="U13" i="331" a="1"/>
  <c r="U13" i="331" s="1"/>
  <c r="U8" i="331" a="1"/>
  <c r="U8" i="331" s="1"/>
  <c r="U9" i="331" a="1"/>
  <c r="U9" i="331" s="1"/>
  <c r="U11" i="331" a="1"/>
  <c r="U11" i="331" s="1"/>
  <c r="U10" i="331" a="1"/>
  <c r="U10" i="331" s="1"/>
  <c r="U14" i="331" a="1"/>
  <c r="U14" i="331" s="1"/>
  <c r="U20" i="331" a="1"/>
  <c r="U20" i="331" s="1"/>
  <c r="U21" i="331" a="1"/>
  <c r="U21" i="331" s="1"/>
  <c r="U26" i="331" a="1"/>
  <c r="U26" i="331" s="1"/>
  <c r="U27" i="331" a="1"/>
  <c r="U27" i="331" s="1"/>
  <c r="U33" i="331" a="1"/>
  <c r="U33" i="331" s="1"/>
  <c r="AA11" i="331" a="1"/>
  <c r="AA11" i="331" s="1"/>
  <c r="H12" i="331" a="1"/>
  <c r="H12" i="331" s="1"/>
  <c r="U18" i="331" a="1"/>
  <c r="U18" i="331" s="1"/>
  <c r="U29" i="331" a="1"/>
  <c r="U29" i="331" s="1"/>
  <c r="U23" i="331" a="1"/>
  <c r="U23" i="331" s="1"/>
  <c r="U17" i="331" a="1"/>
  <c r="U17" i="331" s="1"/>
  <c r="U34" i="331" a="1"/>
  <c r="U34" i="331" s="1"/>
  <c r="U28" i="331" a="1"/>
  <c r="U28" i="331" s="1"/>
  <c r="U24" i="331" a="1"/>
  <c r="U24" i="331" s="1"/>
  <c r="U25" i="331" a="1"/>
  <c r="U25" i="331" s="1"/>
  <c r="U19" i="331" a="1"/>
  <c r="U19" i="331" s="1"/>
  <c r="U31" i="331" a="1"/>
  <c r="U31" i="331" s="1"/>
  <c r="U32" i="331" a="1"/>
  <c r="U32" i="331" s="1"/>
  <c r="U36" i="331" a="1"/>
  <c r="U36" i="331" s="1"/>
  <c r="U30" i="331" a="1"/>
  <c r="U30" i="331" s="1"/>
  <c r="U35" i="331" a="1"/>
  <c r="U35" i="331" s="1"/>
  <c r="U25" i="330" a="1"/>
  <c r="U25" i="330" s="1"/>
  <c r="U32" i="330" a="1"/>
  <c r="U32" i="330" s="1"/>
  <c r="U35" i="330" a="1"/>
  <c r="U35" i="330" s="1"/>
  <c r="U19" i="330" a="1"/>
  <c r="U19" i="330" s="1"/>
  <c r="U36" i="330" a="1"/>
  <c r="U36" i="330" s="1"/>
  <c r="U31" i="330" a="1"/>
  <c r="U31" i="330" s="1"/>
  <c r="U21" i="329" a="1"/>
  <c r="U21" i="329" s="1"/>
  <c r="AA10" i="330" a="1"/>
  <c r="AA10" i="330" s="1"/>
  <c r="H11" i="330" a="1"/>
  <c r="H11" i="330" s="1"/>
  <c r="U17" i="327" a="1"/>
  <c r="U17" i="327" s="1"/>
  <c r="U23" i="327" a="1"/>
  <c r="U23" i="327" s="1"/>
  <c r="U29" i="327" a="1"/>
  <c r="U29" i="327" s="1"/>
  <c r="U20" i="327" a="1"/>
  <c r="U20" i="327" s="1"/>
  <c r="U9" i="327" a="1"/>
  <c r="U9" i="327" s="1"/>
  <c r="U30" i="327" a="1"/>
  <c r="U30" i="327" s="1"/>
  <c r="U25" i="327" a="1"/>
  <c r="U25" i="327" s="1"/>
  <c r="U28" i="327" a="1"/>
  <c r="U28" i="327" s="1"/>
  <c r="U27" i="329" a="1"/>
  <c r="U27" i="329" s="1"/>
  <c r="U25" i="329" a="1"/>
  <c r="U25" i="329" s="1"/>
  <c r="U12" i="329" a="1"/>
  <c r="U12" i="329" s="1"/>
  <c r="U33" i="329" a="1"/>
  <c r="U33" i="329" s="1"/>
  <c r="U9" i="329" a="1"/>
  <c r="U9" i="329" s="1"/>
  <c r="U10" i="329" a="1"/>
  <c r="U10" i="329" s="1"/>
  <c r="H11" i="320" a="1"/>
  <c r="H11" i="320" s="1"/>
  <c r="AA11" i="320" s="1" a="1"/>
  <c r="AA11" i="320" s="1"/>
  <c r="U22" i="327" a="1"/>
  <c r="U22" i="327" s="1"/>
  <c r="U24" i="327" a="1"/>
  <c r="U24" i="327" s="1"/>
  <c r="U32" i="327" a="1"/>
  <c r="U32" i="327" s="1"/>
  <c r="U13" i="327" a="1"/>
  <c r="U13" i="327" s="1"/>
  <c r="U11" i="327" a="1"/>
  <c r="U11" i="327" s="1"/>
  <c r="U14" i="327" a="1"/>
  <c r="U14" i="327" s="1"/>
  <c r="U7" i="327" a="1"/>
  <c r="U7" i="327" s="1"/>
  <c r="U36" i="327" a="1"/>
  <c r="U36" i="327" s="1"/>
  <c r="U32" i="329" a="1"/>
  <c r="U32" i="329" s="1"/>
  <c r="U26" i="329" a="1"/>
  <c r="U26" i="329" s="1"/>
  <c r="U24" i="329" a="1"/>
  <c r="U24" i="329" s="1"/>
  <c r="U28" i="330" a="1"/>
  <c r="U28" i="330" s="1"/>
  <c r="U24" i="330" a="1"/>
  <c r="U24" i="330" s="1"/>
  <c r="U34" i="330" a="1"/>
  <c r="U34" i="330" s="1"/>
  <c r="U26" i="327" a="1"/>
  <c r="U26" i="327" s="1"/>
  <c r="U8" i="327" a="1"/>
  <c r="U8" i="327" s="1"/>
  <c r="U10" i="327" a="1"/>
  <c r="U10" i="327" s="1"/>
  <c r="U12" i="327" a="1"/>
  <c r="U12" i="327" s="1"/>
  <c r="U21" i="327" a="1"/>
  <c r="U21" i="327" s="1"/>
  <c r="U33" i="327" a="1"/>
  <c r="U33" i="327" s="1"/>
  <c r="U30" i="329" a="1"/>
  <c r="U30" i="329" s="1"/>
  <c r="U18" i="329" a="1"/>
  <c r="U18" i="329" s="1"/>
  <c r="U13" i="329" a="1"/>
  <c r="U13" i="329" s="1"/>
  <c r="U27" i="330" a="1"/>
  <c r="U27" i="330" s="1"/>
  <c r="U11" i="330" a="1"/>
  <c r="U11" i="330" s="1"/>
  <c r="U7" i="330" a="1"/>
  <c r="U7" i="330" s="1"/>
  <c r="U26" i="330" a="1"/>
  <c r="U26" i="330" s="1"/>
  <c r="U22" i="330" a="1"/>
  <c r="U22" i="330" s="1"/>
  <c r="U23" i="330" a="1"/>
  <c r="U23" i="330" s="1"/>
  <c r="U13" i="330" a="1"/>
  <c r="U13" i="330" s="1"/>
  <c r="U9" i="330" a="1"/>
  <c r="U9" i="330" s="1"/>
  <c r="U12" i="330" a="1"/>
  <c r="U12" i="330" s="1"/>
  <c r="U8" i="330" a="1"/>
  <c r="U8" i="330" s="1"/>
  <c r="U10" i="330" a="1"/>
  <c r="U10" i="330" s="1"/>
  <c r="U18" i="330" a="1"/>
  <c r="U18" i="330" s="1"/>
  <c r="U14" i="330" a="1"/>
  <c r="U14" i="330" s="1"/>
  <c r="U17" i="330" a="1"/>
  <c r="U17" i="330" s="1"/>
  <c r="U20" i="330" a="1"/>
  <c r="U20" i="330" s="1"/>
  <c r="U16" i="330" a="1"/>
  <c r="U16" i="330" s="1"/>
  <c r="U21" i="330" a="1"/>
  <c r="U21" i="330" s="1"/>
  <c r="U29" i="330" a="1"/>
  <c r="U29" i="330" s="1"/>
  <c r="U30" i="330" a="1"/>
  <c r="U30" i="330" s="1"/>
  <c r="U15" i="330" a="1"/>
  <c r="U15" i="330" s="1"/>
  <c r="U14" i="329" a="1"/>
  <c r="U14" i="329" s="1"/>
  <c r="U16" i="329" a="1"/>
  <c r="U16" i="329" s="1"/>
  <c r="U8" i="329" a="1"/>
  <c r="U8" i="329" s="1"/>
  <c r="U11" i="329" a="1"/>
  <c r="U11" i="329" s="1"/>
  <c r="U29" i="329" a="1"/>
  <c r="U29" i="329" s="1"/>
  <c r="U17" i="329" a="1"/>
  <c r="U17" i="329" s="1"/>
  <c r="U28" i="329" a="1"/>
  <c r="U28" i="329" s="1"/>
  <c r="U34" i="329" a="1"/>
  <c r="U34" i="329" s="1"/>
  <c r="U15" i="329" a="1"/>
  <c r="U15" i="329" s="1"/>
  <c r="U7" i="329" a="1"/>
  <c r="U7" i="329" s="1"/>
  <c r="U31" i="329" a="1"/>
  <c r="U31" i="329" s="1"/>
  <c r="U19" i="329" a="1"/>
  <c r="U19" i="329" s="1"/>
  <c r="U20" i="329" a="1"/>
  <c r="U20" i="329" s="1"/>
  <c r="U35" i="329" a="1"/>
  <c r="U35" i="329" s="1"/>
  <c r="U36" i="329" a="1"/>
  <c r="U36" i="329" s="1"/>
  <c r="U22" i="329" a="1"/>
  <c r="U22" i="329" s="1"/>
  <c r="U32" i="328" a="1"/>
  <c r="U32" i="328" s="1"/>
  <c r="U9" i="328" a="1"/>
  <c r="U9" i="328" s="1"/>
  <c r="U15" i="328" a="1"/>
  <c r="U15" i="328" s="1"/>
  <c r="U34" i="328" a="1"/>
  <c r="U34" i="328" s="1"/>
  <c r="U10" i="328" a="1"/>
  <c r="U10" i="328" s="1"/>
  <c r="U23" i="328" a="1"/>
  <c r="U23" i="328" s="1"/>
  <c r="U14" i="328" a="1"/>
  <c r="U14" i="328" s="1"/>
  <c r="U24" i="328" a="1"/>
  <c r="U24" i="328" s="1"/>
  <c r="U12" i="328" a="1"/>
  <c r="U12" i="328" s="1"/>
  <c r="U30" i="328" a="1"/>
  <c r="U30" i="328" s="1"/>
  <c r="U11" i="328" a="1"/>
  <c r="U11" i="328" s="1"/>
  <c r="U27" i="328" a="1"/>
  <c r="U27" i="328" s="1"/>
  <c r="U36" i="328" a="1"/>
  <c r="U36" i="328" s="1"/>
  <c r="U21" i="328" a="1"/>
  <c r="U21" i="328" s="1"/>
  <c r="U8" i="328" a="1"/>
  <c r="U8" i="328" s="1"/>
  <c r="U31" i="328" a="1"/>
  <c r="U31" i="328" s="1"/>
  <c r="U19" i="328" a="1"/>
  <c r="U19" i="328" s="1"/>
  <c r="U25" i="328" a="1"/>
  <c r="U25" i="328" s="1"/>
  <c r="U20" i="328" a="1"/>
  <c r="U20" i="328" s="1"/>
  <c r="U13" i="328" a="1"/>
  <c r="U13" i="328" s="1"/>
  <c r="U29" i="328" a="1"/>
  <c r="U29" i="328" s="1"/>
  <c r="U33" i="328" a="1"/>
  <c r="U33" i="328" s="1"/>
  <c r="U7" i="328" a="1"/>
  <c r="U7" i="328" s="1"/>
  <c r="U22" i="328" a="1"/>
  <c r="U22" i="328" s="1"/>
  <c r="U17" i="328" a="1"/>
  <c r="U17" i="328" s="1"/>
  <c r="U35" i="328" a="1"/>
  <c r="U35" i="328" s="1"/>
  <c r="AA11" i="328" a="1"/>
  <c r="AA11" i="328" s="1"/>
  <c r="H12" i="328" a="1"/>
  <c r="H12" i="328" s="1"/>
  <c r="AA10" i="327" a="1"/>
  <c r="AA10" i="327" s="1"/>
  <c r="H11" i="327" a="1"/>
  <c r="H11" i="327" s="1"/>
  <c r="U30" i="320" a="1"/>
  <c r="U30" i="320" s="1"/>
  <c r="U36" i="321" a="1"/>
  <c r="U36" i="321" s="1"/>
  <c r="U28" i="321" a="1"/>
  <c r="U28" i="321" s="1"/>
  <c r="U16" i="321" a="1"/>
  <c r="U16" i="321" s="1"/>
  <c r="U25" i="320" a="1"/>
  <c r="U25" i="320" s="1"/>
  <c r="U15" i="321" a="1"/>
  <c r="U15" i="321" s="1"/>
  <c r="U11" i="321" a="1"/>
  <c r="U11" i="321" s="1"/>
  <c r="U12" i="321" a="1"/>
  <c r="U12" i="321" s="1"/>
  <c r="U26" i="320" a="1"/>
  <c r="U26" i="320" s="1"/>
  <c r="U34" i="320" a="1"/>
  <c r="U34" i="320" s="1"/>
  <c r="U24" i="321" a="1"/>
  <c r="U24" i="321" s="1"/>
  <c r="U29" i="321" a="1"/>
  <c r="U29" i="321" s="1"/>
  <c r="U23" i="321" a="1"/>
  <c r="U23" i="321" s="1"/>
  <c r="U31" i="321" a="1"/>
  <c r="U31" i="321" s="1"/>
  <c r="U22" i="321" a="1"/>
  <c r="U22" i="321" s="1"/>
  <c r="U34" i="321" a="1"/>
  <c r="U34" i="321" s="1"/>
  <c r="U30" i="321" a="1"/>
  <c r="U30" i="321" s="1"/>
  <c r="U33" i="321" a="1"/>
  <c r="U33" i="321" s="1"/>
  <c r="U9" i="321" a="1"/>
  <c r="U9" i="321" s="1"/>
  <c r="U7" i="321" a="1"/>
  <c r="U7" i="321" s="1"/>
  <c r="U8" i="321" a="1"/>
  <c r="U8" i="321" s="1"/>
  <c r="U19" i="321" a="1"/>
  <c r="U19" i="321" s="1"/>
  <c r="U13" i="321" a="1"/>
  <c r="U13" i="321" s="1"/>
  <c r="U20" i="321" a="1"/>
  <c r="U20" i="321" s="1"/>
  <c r="U32" i="321" a="1"/>
  <c r="U32" i="321" s="1"/>
  <c r="U21" i="321" a="1"/>
  <c r="U21" i="321" s="1"/>
  <c r="U10" i="321" a="1"/>
  <c r="U10" i="321" s="1"/>
  <c r="U27" i="321" a="1"/>
  <c r="U27" i="321" s="1"/>
  <c r="U35" i="321" a="1"/>
  <c r="U35" i="321" s="1"/>
  <c r="U25" i="321" a="1"/>
  <c r="U25" i="321" s="1"/>
  <c r="U17" i="321" a="1"/>
  <c r="U17" i="321" s="1"/>
  <c r="U18" i="321" a="1"/>
  <c r="U18" i="321" s="1"/>
  <c r="U14" i="321" a="1"/>
  <c r="U14" i="321" s="1"/>
  <c r="U13" i="320" a="1"/>
  <c r="U13" i="320" s="1"/>
  <c r="U16" i="320" a="1"/>
  <c r="U16" i="320" s="1"/>
  <c r="U18" i="320" a="1"/>
  <c r="U18" i="320" s="1"/>
  <c r="U17" i="320" a="1"/>
  <c r="U17" i="320" s="1"/>
  <c r="U12" i="320" a="1"/>
  <c r="U12" i="320" s="1"/>
  <c r="U9" i="320" a="1"/>
  <c r="U9" i="320" s="1"/>
  <c r="U35" i="320" a="1"/>
  <c r="U35" i="320" s="1"/>
  <c r="U28" i="320" a="1"/>
  <c r="U28" i="320" s="1"/>
  <c r="U15" i="320" a="1"/>
  <c r="U15" i="320" s="1"/>
  <c r="U14" i="320" a="1"/>
  <c r="U14" i="320" s="1"/>
  <c r="U8" i="320" a="1"/>
  <c r="U8" i="320" s="1"/>
  <c r="U11" i="320" a="1"/>
  <c r="U11" i="320" s="1"/>
  <c r="U31" i="320" a="1"/>
  <c r="U31" i="320" s="1"/>
  <c r="U32" i="320" a="1"/>
  <c r="U32" i="320" s="1"/>
  <c r="U10" i="320" a="1"/>
  <c r="U10" i="320" s="1"/>
  <c r="U19" i="320" a="1"/>
  <c r="U19" i="320" s="1"/>
  <c r="U29" i="320" a="1"/>
  <c r="U29" i="320" s="1"/>
  <c r="U24" i="320" a="1"/>
  <c r="U24" i="320" s="1"/>
  <c r="U21" i="320" a="1"/>
  <c r="U21" i="320" s="1"/>
  <c r="U36" i="320" a="1"/>
  <c r="U36" i="320" s="1"/>
  <c r="U33" i="320" a="1"/>
  <c r="U33" i="320" s="1"/>
  <c r="U20" i="320" a="1"/>
  <c r="U20" i="320" s="1"/>
  <c r="U7" i="320" a="1"/>
  <c r="U7" i="320" s="1"/>
  <c r="U23" i="320" a="1"/>
  <c r="U23" i="320" s="1"/>
  <c r="U27" i="320" a="1"/>
  <c r="U27" i="320" s="1"/>
  <c r="H10" i="311" a="1"/>
  <c r="H10" i="311" s="1"/>
  <c r="AA10" i="311" s="1" a="1"/>
  <c r="AA10" i="311" s="1"/>
  <c r="U29" i="317" a="1"/>
  <c r="U29" i="317" s="1"/>
  <c r="U32" i="317" a="1"/>
  <c r="U32" i="317" s="1"/>
  <c r="U7" i="317" a="1"/>
  <c r="U7" i="317" s="1"/>
  <c r="U27" i="317" a="1"/>
  <c r="U27" i="317" s="1"/>
  <c r="U24" i="317" a="1"/>
  <c r="U24" i="317" s="1"/>
  <c r="U21" i="317" a="1"/>
  <c r="U21" i="317" s="1"/>
  <c r="U31" i="317" a="1"/>
  <c r="U31" i="317" s="1"/>
  <c r="U9" i="317" a="1"/>
  <c r="U9" i="317" s="1"/>
  <c r="U16" i="317" a="1"/>
  <c r="U16" i="317" s="1"/>
  <c r="U12" i="317" a="1"/>
  <c r="U12" i="317" s="1"/>
  <c r="U26" i="317" a="1"/>
  <c r="U26" i="317" s="1"/>
  <c r="U33" i="317" a="1"/>
  <c r="U33" i="317" s="1"/>
  <c r="U8" i="317" a="1"/>
  <c r="U8" i="317" s="1"/>
  <c r="U36" i="317" a="1"/>
  <c r="U36" i="317" s="1"/>
  <c r="AA11" i="317" a="1"/>
  <c r="AA11" i="317" s="1"/>
  <c r="H12" i="317" a="1"/>
  <c r="H12" i="317" s="1"/>
  <c r="U34" i="317" a="1"/>
  <c r="U34" i="317" s="1"/>
  <c r="U13" i="317" a="1"/>
  <c r="U13" i="317" s="1"/>
  <c r="U19" i="317" a="1"/>
  <c r="U19" i="317" s="1"/>
  <c r="U15" i="317" a="1"/>
  <c r="U15" i="317" s="1"/>
  <c r="U14" i="317" a="1"/>
  <c r="U14" i="317" s="1"/>
  <c r="U25" i="317" a="1"/>
  <c r="U25" i="317" s="1"/>
  <c r="U11" i="317" a="1"/>
  <c r="U11" i="317" s="1"/>
  <c r="U17" i="317" a="1"/>
  <c r="U17" i="317" s="1"/>
  <c r="U10" i="317" a="1"/>
  <c r="U10" i="317" s="1"/>
  <c r="U35" i="317" a="1"/>
  <c r="U35" i="317" s="1"/>
  <c r="U23" i="317" a="1"/>
  <c r="U23" i="317" s="1"/>
  <c r="U18" i="317" a="1"/>
  <c r="U18" i="317" s="1"/>
  <c r="U20" i="317" a="1"/>
  <c r="U20" i="317" s="1"/>
  <c r="U22" i="317" a="1"/>
  <c r="U22" i="317" s="1"/>
  <c r="U30" i="317" a="1"/>
  <c r="U30" i="317" s="1"/>
  <c r="X6" i="311"/>
  <c r="T29" i="311"/>
  <c r="T23" i="311"/>
  <c r="T25" i="311"/>
  <c r="T22" i="311"/>
  <c r="T19" i="311"/>
  <c r="T16" i="311"/>
  <c r="T27" i="311"/>
  <c r="T13" i="311"/>
  <c r="T30" i="311"/>
  <c r="T26" i="311"/>
  <c r="T24" i="311"/>
  <c r="T28" i="311"/>
  <c r="T21" i="311"/>
  <c r="T20" i="311"/>
  <c r="T15" i="311"/>
  <c r="T11" i="311"/>
  <c r="T31" i="311"/>
  <c r="T12" i="311"/>
  <c r="T32" i="311"/>
  <c r="T10" i="311"/>
  <c r="T9" i="311"/>
  <c r="T34" i="311"/>
  <c r="T7" i="311"/>
  <c r="T14" i="311"/>
  <c r="T33" i="311"/>
  <c r="T36" i="311"/>
  <c r="T35" i="311"/>
  <c r="T18" i="311"/>
  <c r="T8" i="311"/>
  <c r="T17" i="311"/>
  <c r="H12" i="407" l="1" a="1"/>
  <c r="H12" i="407" s="1"/>
  <c r="AA11" i="407" a="1"/>
  <c r="AA11" i="407" s="1"/>
  <c r="AA14" i="408" a="1"/>
  <c r="AA14" i="408" s="1"/>
  <c r="H15" i="408" a="1"/>
  <c r="H15" i="408" s="1"/>
  <c r="AA12" i="406" a="1"/>
  <c r="AA12" i="406" s="1"/>
  <c r="H13" i="406" a="1"/>
  <c r="H13" i="406" s="1"/>
  <c r="H14" i="399" a="1"/>
  <c r="H14" i="399" s="1"/>
  <c r="AA14" i="399" s="1" a="1"/>
  <c r="AA14" i="399" s="1"/>
  <c r="AA12" i="405" a="1"/>
  <c r="AA12" i="405" s="1"/>
  <c r="H13" i="405" a="1"/>
  <c r="H13" i="405" s="1"/>
  <c r="H12" i="393" a="1"/>
  <c r="H12" i="393" s="1"/>
  <c r="AA12" i="393" s="1" a="1"/>
  <c r="AA12" i="393" s="1"/>
  <c r="AA11" i="404" a="1"/>
  <c r="AA11" i="404" s="1"/>
  <c r="H12" i="404" a="1"/>
  <c r="H12" i="404" s="1"/>
  <c r="H12" i="396" a="1"/>
  <c r="H12" i="396" s="1"/>
  <c r="AA12" i="396" s="1" a="1"/>
  <c r="AA12" i="396" s="1"/>
  <c r="H12" i="403" a="1"/>
  <c r="H12" i="403" s="1"/>
  <c r="AA11" i="403" a="1"/>
  <c r="AA11" i="403" s="1"/>
  <c r="H13" i="402" a="1"/>
  <c r="H13" i="402" s="1"/>
  <c r="AA12" i="402" a="1"/>
  <c r="AA12" i="402" s="1"/>
  <c r="H12" i="401" a="1"/>
  <c r="H12" i="401" s="1"/>
  <c r="AA11" i="401" a="1"/>
  <c r="AA11" i="401" s="1"/>
  <c r="AA13" i="400" a="1"/>
  <c r="AA13" i="400" s="1"/>
  <c r="H14" i="400" a="1"/>
  <c r="H14" i="400" s="1"/>
  <c r="H15" i="399" a="1"/>
  <c r="H15" i="399" s="1"/>
  <c r="AA12" i="398" a="1"/>
  <c r="AA12" i="398" s="1"/>
  <c r="H13" i="398" a="1"/>
  <c r="H13" i="398" s="1"/>
  <c r="AA11" i="321" a="1"/>
  <c r="AA11" i="321" s="1"/>
  <c r="AA11" i="397" a="1"/>
  <c r="AA11" i="397" s="1"/>
  <c r="H12" i="397" a="1"/>
  <c r="H12" i="397" s="1"/>
  <c r="H13" i="396" a="1"/>
  <c r="H13" i="396" s="1"/>
  <c r="H14" i="396" s="1" a="1"/>
  <c r="H14" i="396" s="1"/>
  <c r="H13" i="364" a="1"/>
  <c r="H13" i="364" s="1"/>
  <c r="AA13" i="364" s="1" a="1"/>
  <c r="AA13" i="364" s="1"/>
  <c r="AA11" i="394" a="1"/>
  <c r="AA11" i="394" s="1"/>
  <c r="H12" i="394" a="1"/>
  <c r="H12" i="394" s="1"/>
  <c r="AA12" i="356" a="1"/>
  <c r="AA12" i="356" s="1"/>
  <c r="AA11" i="350" a="1"/>
  <c r="AA11" i="350" s="1"/>
  <c r="H12" i="376" a="1"/>
  <c r="H12" i="376" s="1"/>
  <c r="AA12" i="389" a="1"/>
  <c r="AA12" i="389" s="1"/>
  <c r="H13" i="389" a="1"/>
  <c r="H13" i="389" s="1"/>
  <c r="AA11" i="387" a="1"/>
  <c r="AA11" i="387" s="1"/>
  <c r="H12" i="387" a="1"/>
  <c r="H12" i="387" s="1"/>
  <c r="AA11" i="384" a="1"/>
  <c r="AA11" i="384" s="1"/>
  <c r="H12" i="384" a="1"/>
  <c r="H12" i="384" s="1"/>
  <c r="AA12" i="383" a="1"/>
  <c r="AA12" i="383" s="1"/>
  <c r="H13" i="383" a="1"/>
  <c r="H13" i="383" s="1"/>
  <c r="AA14" i="382" a="1"/>
  <c r="AA14" i="382" s="1"/>
  <c r="H15" i="382" a="1"/>
  <c r="H15" i="382" s="1"/>
  <c r="AA11" i="381" a="1"/>
  <c r="AA11" i="381" s="1"/>
  <c r="H12" i="381" a="1"/>
  <c r="H12" i="381" s="1"/>
  <c r="AA12" i="379" a="1"/>
  <c r="AA12" i="379" s="1"/>
  <c r="H13" i="379" a="1"/>
  <c r="H13" i="379" s="1"/>
  <c r="AA12" i="378" a="1"/>
  <c r="AA12" i="378" s="1"/>
  <c r="H13" i="378" a="1"/>
  <c r="H13" i="378" s="1"/>
  <c r="AA12" i="375" a="1"/>
  <c r="AA12" i="375" s="1"/>
  <c r="H13" i="375" a="1"/>
  <c r="H13" i="375" s="1"/>
  <c r="H12" i="373" a="1"/>
  <c r="H12" i="373" s="1"/>
  <c r="AA11" i="373" a="1"/>
  <c r="AA11" i="373" s="1"/>
  <c r="AA11" i="372" a="1"/>
  <c r="AA11" i="372" s="1"/>
  <c r="H12" i="372" a="1"/>
  <c r="H12" i="372" s="1"/>
  <c r="AA12" i="369" a="1"/>
  <c r="AA12" i="369" s="1"/>
  <c r="H13" i="369" a="1"/>
  <c r="H13" i="369" s="1"/>
  <c r="AA12" i="366" a="1"/>
  <c r="AA12" i="366" s="1"/>
  <c r="H13" i="366" a="1"/>
  <c r="H13" i="366" s="1"/>
  <c r="AA13" i="359" a="1"/>
  <c r="AA13" i="359" s="1"/>
  <c r="H14" i="359" a="1"/>
  <c r="H14" i="359" s="1"/>
  <c r="AA11" i="358" a="1"/>
  <c r="AA11" i="358" s="1"/>
  <c r="H12" i="358" a="1"/>
  <c r="H12" i="358" s="1"/>
  <c r="AA11" i="357" a="1"/>
  <c r="AA11" i="357" s="1"/>
  <c r="H12" i="357" a="1"/>
  <c r="H12" i="357" s="1"/>
  <c r="AA13" i="356" a="1"/>
  <c r="AA13" i="356" s="1"/>
  <c r="H14" i="356" a="1"/>
  <c r="H14" i="356" s="1"/>
  <c r="AA11" i="355" a="1"/>
  <c r="AA11" i="355" s="1"/>
  <c r="H12" i="355" a="1"/>
  <c r="H12" i="355" s="1"/>
  <c r="AA11" i="354" a="1"/>
  <c r="AA11" i="354" s="1"/>
  <c r="H12" i="354" a="1"/>
  <c r="H12" i="354" s="1"/>
  <c r="AA11" i="353" a="1"/>
  <c r="AA11" i="353" s="1"/>
  <c r="H12" i="353" a="1"/>
  <c r="H12" i="353" s="1"/>
  <c r="AA11" i="352" a="1"/>
  <c r="AA11" i="352" s="1"/>
  <c r="H12" i="352" a="1"/>
  <c r="H12" i="352" s="1"/>
  <c r="AA12" i="350" a="1"/>
  <c r="AA12" i="350" s="1"/>
  <c r="H13" i="350" a="1"/>
  <c r="H13" i="350" s="1"/>
  <c r="AA11" i="349" a="1"/>
  <c r="AA11" i="349" s="1"/>
  <c r="H12" i="349" a="1"/>
  <c r="H12" i="349" s="1"/>
  <c r="H12" i="339" a="1"/>
  <c r="H12" i="339" s="1"/>
  <c r="H13" i="339" s="1" a="1"/>
  <c r="H13" i="339" s="1"/>
  <c r="AA12" i="348" a="1"/>
  <c r="AA12" i="348" s="1"/>
  <c r="H13" i="348" a="1"/>
  <c r="H13" i="348" s="1"/>
  <c r="AA11" i="346" a="1"/>
  <c r="AA11" i="346" s="1"/>
  <c r="H12" i="346" a="1"/>
  <c r="H12" i="346" s="1"/>
  <c r="AA13" i="344" a="1"/>
  <c r="AA13" i="344" s="1"/>
  <c r="H14" i="344" a="1"/>
  <c r="H14" i="344" s="1"/>
  <c r="AA12" i="343" a="1"/>
  <c r="AA12" i="343" s="1"/>
  <c r="H13" i="343" a="1"/>
  <c r="H13" i="343" s="1"/>
  <c r="AA11" i="342" a="1"/>
  <c r="AA11" i="342" s="1"/>
  <c r="H12" i="342" a="1"/>
  <c r="H12" i="342" s="1"/>
  <c r="H12" i="320" a="1"/>
  <c r="H12" i="320" s="1"/>
  <c r="H13" i="320" s="1" a="1"/>
  <c r="H13" i="320" s="1"/>
  <c r="AA12" i="341" a="1"/>
  <c r="AA12" i="341" s="1"/>
  <c r="H13" i="341" a="1"/>
  <c r="H13" i="341" s="1"/>
  <c r="AA11" i="340" a="1"/>
  <c r="AA11" i="340" s="1"/>
  <c r="H12" i="340" a="1"/>
  <c r="H12" i="340" s="1"/>
  <c r="H12" i="329" a="1"/>
  <c r="H12" i="329" s="1"/>
  <c r="AA12" i="329" s="1" a="1"/>
  <c r="AA12" i="329" s="1"/>
  <c r="AA12" i="335" a="1"/>
  <c r="AA12" i="335" s="1"/>
  <c r="H13" i="335" a="1"/>
  <c r="H13" i="335" s="1"/>
  <c r="AA12" i="331" a="1"/>
  <c r="AA12" i="331" s="1"/>
  <c r="H13" i="331" a="1"/>
  <c r="H13" i="331" s="1"/>
  <c r="AA11" i="330" a="1"/>
  <c r="AA11" i="330" s="1"/>
  <c r="H12" i="330" a="1"/>
  <c r="H12" i="330" s="1"/>
  <c r="AA12" i="328" a="1"/>
  <c r="AA12" i="328" s="1"/>
  <c r="H13" i="328" a="1"/>
  <c r="H13" i="328" s="1"/>
  <c r="AA11" i="327" a="1"/>
  <c r="AA11" i="327" s="1"/>
  <c r="H12" i="327" a="1"/>
  <c r="H12" i="327" s="1"/>
  <c r="H11" i="311" a="1"/>
  <c r="H11" i="311" s="1"/>
  <c r="AA11" i="311" s="1" a="1"/>
  <c r="AA11" i="311" s="1"/>
  <c r="AA12" i="321" a="1"/>
  <c r="AA12" i="321" s="1"/>
  <c r="H13" i="321" a="1"/>
  <c r="H13" i="321" s="1"/>
  <c r="AA12" i="317" a="1"/>
  <c r="AA12" i="317" s="1"/>
  <c r="H13" i="317" a="1"/>
  <c r="H13" i="317" s="1"/>
  <c r="U36" i="311" a="1"/>
  <c r="U36" i="311" s="1"/>
  <c r="U32" i="311" a="1"/>
  <c r="U32" i="311" s="1"/>
  <c r="U28" i="311" a="1"/>
  <c r="U28" i="311" s="1"/>
  <c r="U24" i="311" a="1"/>
  <c r="U24" i="311" s="1"/>
  <c r="U20" i="311" a="1"/>
  <c r="U20" i="311" s="1"/>
  <c r="U16" i="311" a="1"/>
  <c r="U16" i="311" s="1"/>
  <c r="U12" i="311" a="1"/>
  <c r="U12" i="311" s="1"/>
  <c r="U8" i="311" a="1"/>
  <c r="U8" i="311" s="1"/>
  <c r="U7" i="311" a="1"/>
  <c r="U7" i="311" s="1"/>
  <c r="U33" i="311" a="1"/>
  <c r="U33" i="311" s="1"/>
  <c r="U21" i="311" a="1"/>
  <c r="U21" i="311" s="1"/>
  <c r="U13" i="311" a="1"/>
  <c r="U13" i="311" s="1"/>
  <c r="U35" i="311" a="1"/>
  <c r="U35" i="311" s="1"/>
  <c r="U31" i="311" a="1"/>
  <c r="U31" i="311" s="1"/>
  <c r="U27" i="311" a="1"/>
  <c r="U27" i="311" s="1"/>
  <c r="U23" i="311" a="1"/>
  <c r="U23" i="311" s="1"/>
  <c r="U19" i="311" a="1"/>
  <c r="U19" i="311" s="1"/>
  <c r="U15" i="311" a="1"/>
  <c r="U15" i="311" s="1"/>
  <c r="U11" i="311" a="1"/>
  <c r="U11" i="311" s="1"/>
  <c r="U25" i="311" a="1"/>
  <c r="U25" i="311" s="1"/>
  <c r="U34" i="311" a="1"/>
  <c r="U34" i="311" s="1"/>
  <c r="U30" i="311" a="1"/>
  <c r="U30" i="311" s="1"/>
  <c r="U26" i="311" a="1"/>
  <c r="U26" i="311" s="1"/>
  <c r="U22" i="311" a="1"/>
  <c r="U22" i="311" s="1"/>
  <c r="U18" i="311" a="1"/>
  <c r="U18" i="311" s="1"/>
  <c r="U14" i="311" a="1"/>
  <c r="U14" i="311" s="1"/>
  <c r="U10" i="311" a="1"/>
  <c r="U10" i="311" s="1"/>
  <c r="U29" i="311" a="1"/>
  <c r="U29" i="311" s="1"/>
  <c r="U17" i="311" a="1"/>
  <c r="U17" i="311" s="1"/>
  <c r="U9" i="311" a="1"/>
  <c r="U9" i="311" s="1"/>
  <c r="AA15" i="408" l="1" a="1"/>
  <c r="AA15" i="408" s="1"/>
  <c r="H16" i="408" a="1"/>
  <c r="H16" i="408" s="1"/>
  <c r="H13" i="407" a="1"/>
  <c r="H13" i="407" s="1"/>
  <c r="AA12" i="407" a="1"/>
  <c r="AA12" i="407" s="1"/>
  <c r="AA13" i="406" a="1"/>
  <c r="AA13" i="406" s="1"/>
  <c r="H14" i="406" a="1"/>
  <c r="H14" i="406" s="1"/>
  <c r="H13" i="393" a="1"/>
  <c r="H13" i="393" s="1"/>
  <c r="AA13" i="405" a="1"/>
  <c r="AA13" i="405" s="1"/>
  <c r="H14" i="405" a="1"/>
  <c r="H14" i="405" s="1"/>
  <c r="AA12" i="404" a="1"/>
  <c r="AA12" i="404" s="1"/>
  <c r="H13" i="404" a="1"/>
  <c r="H13" i="404" s="1"/>
  <c r="AA12" i="403" a="1"/>
  <c r="AA12" i="403" s="1"/>
  <c r="H13" i="403" a="1"/>
  <c r="H13" i="403" s="1"/>
  <c r="H14" i="364" a="1"/>
  <c r="H14" i="364" s="1"/>
  <c r="H15" i="364" s="1" a="1"/>
  <c r="H15" i="364" s="1"/>
  <c r="AA13" i="402" a="1"/>
  <c r="AA13" i="402" s="1"/>
  <c r="H14" i="402" a="1"/>
  <c r="H14" i="402" s="1"/>
  <c r="AA12" i="401" a="1"/>
  <c r="AA12" i="401" s="1"/>
  <c r="H13" i="401" a="1"/>
  <c r="H13" i="401" s="1"/>
  <c r="AA13" i="396" a="1"/>
  <c r="AA13" i="396" s="1"/>
  <c r="AA14" i="400" a="1"/>
  <c r="AA14" i="400" s="1"/>
  <c r="H15" i="400" a="1"/>
  <c r="H15" i="400" s="1"/>
  <c r="AA12" i="339" a="1"/>
  <c r="AA12" i="339" s="1"/>
  <c r="AA15" i="399" a="1"/>
  <c r="AA15" i="399" s="1"/>
  <c r="H16" i="399" a="1"/>
  <c r="H16" i="399" s="1"/>
  <c r="AA13" i="398" a="1"/>
  <c r="AA13" i="398" s="1"/>
  <c r="H14" i="398" a="1"/>
  <c r="H14" i="398" s="1"/>
  <c r="AA12" i="397" a="1"/>
  <c r="AA12" i="397" s="1"/>
  <c r="H13" i="397" a="1"/>
  <c r="H13" i="397" s="1"/>
  <c r="AA14" i="396" a="1"/>
  <c r="AA14" i="396" s="1"/>
  <c r="H15" i="396" a="1"/>
  <c r="H15" i="396" s="1"/>
  <c r="AA12" i="394" a="1"/>
  <c r="AA12" i="394" s="1"/>
  <c r="H13" i="394" a="1"/>
  <c r="H13" i="394" s="1"/>
  <c r="AA13" i="393" a="1"/>
  <c r="AA13" i="393" s="1"/>
  <c r="H14" i="393" a="1"/>
  <c r="H14" i="393" s="1"/>
  <c r="AA13" i="389" a="1"/>
  <c r="AA13" i="389" s="1"/>
  <c r="H14" i="389" a="1"/>
  <c r="H14" i="389" s="1"/>
  <c r="H13" i="376" a="1"/>
  <c r="H13" i="376" s="1"/>
  <c r="AA12" i="376" a="1"/>
  <c r="AA12" i="376" s="1"/>
  <c r="AA12" i="387" a="1"/>
  <c r="AA12" i="387" s="1"/>
  <c r="H13" i="387" a="1"/>
  <c r="H13" i="387" s="1"/>
  <c r="AA12" i="384" a="1"/>
  <c r="AA12" i="384" s="1"/>
  <c r="H13" i="384" a="1"/>
  <c r="H13" i="384" s="1"/>
  <c r="AA13" i="383" a="1"/>
  <c r="AA13" i="383" s="1"/>
  <c r="H14" i="383" a="1"/>
  <c r="H14" i="383" s="1"/>
  <c r="AA15" i="382" a="1"/>
  <c r="AA15" i="382" s="1"/>
  <c r="H16" i="382" a="1"/>
  <c r="H16" i="382" s="1"/>
  <c r="AA12" i="381" a="1"/>
  <c r="AA12" i="381" s="1"/>
  <c r="H13" i="381" a="1"/>
  <c r="H13" i="381" s="1"/>
  <c r="AA13" i="379" a="1"/>
  <c r="AA13" i="379" s="1"/>
  <c r="H14" i="379" a="1"/>
  <c r="H14" i="379" s="1"/>
  <c r="AA13" i="378" a="1"/>
  <c r="AA13" i="378" s="1"/>
  <c r="H14" i="378" a="1"/>
  <c r="H14" i="378" s="1"/>
  <c r="AA13" i="375" a="1"/>
  <c r="AA13" i="375" s="1"/>
  <c r="H14" i="375" a="1"/>
  <c r="H14" i="375" s="1"/>
  <c r="AA12" i="373" a="1"/>
  <c r="AA12" i="373" s="1"/>
  <c r="H13" i="373" a="1"/>
  <c r="H13" i="373" s="1"/>
  <c r="AA12" i="372" a="1"/>
  <c r="AA12" i="372" s="1"/>
  <c r="H13" i="372" a="1"/>
  <c r="H13" i="372" s="1"/>
  <c r="AA13" i="369" a="1"/>
  <c r="AA13" i="369" s="1"/>
  <c r="H14" i="369" a="1"/>
  <c r="H14" i="369" s="1"/>
  <c r="AA13" i="366" a="1"/>
  <c r="AA13" i="366" s="1"/>
  <c r="H14" i="366" a="1"/>
  <c r="H14" i="366" s="1"/>
  <c r="AA12" i="320" a="1"/>
  <c r="AA12" i="320" s="1"/>
  <c r="AA14" i="359" a="1"/>
  <c r="AA14" i="359" s="1"/>
  <c r="H15" i="359" a="1"/>
  <c r="H15" i="359" s="1"/>
  <c r="H13" i="358" a="1"/>
  <c r="H13" i="358" s="1"/>
  <c r="AA12" i="358" a="1"/>
  <c r="AA12" i="358" s="1"/>
  <c r="AA12" i="357" a="1"/>
  <c r="AA12" i="357" s="1"/>
  <c r="H13" i="357" a="1"/>
  <c r="H13" i="357" s="1"/>
  <c r="AA14" i="356" a="1"/>
  <c r="AA14" i="356" s="1"/>
  <c r="H15" i="356" a="1"/>
  <c r="H15" i="356" s="1"/>
  <c r="AA12" i="355" a="1"/>
  <c r="AA12" i="355" s="1"/>
  <c r="H13" i="355" a="1"/>
  <c r="H13" i="355" s="1"/>
  <c r="AA12" i="354" a="1"/>
  <c r="AA12" i="354" s="1"/>
  <c r="H13" i="354" a="1"/>
  <c r="H13" i="354" s="1"/>
  <c r="AA12" i="353" a="1"/>
  <c r="AA12" i="353" s="1"/>
  <c r="H13" i="353" a="1"/>
  <c r="H13" i="353" s="1"/>
  <c r="AA12" i="352" a="1"/>
  <c r="AA12" i="352" s="1"/>
  <c r="H13" i="352" a="1"/>
  <c r="H13" i="352" s="1"/>
  <c r="AA13" i="350" a="1"/>
  <c r="AA13" i="350" s="1"/>
  <c r="H14" i="350" a="1"/>
  <c r="H14" i="350" s="1"/>
  <c r="AA12" i="349" a="1"/>
  <c r="AA12" i="349" s="1"/>
  <c r="H13" i="349" a="1"/>
  <c r="H13" i="349" s="1"/>
  <c r="H14" i="348" a="1"/>
  <c r="H14" i="348" s="1"/>
  <c r="AA13" i="348" a="1"/>
  <c r="AA13" i="348" s="1"/>
  <c r="AA12" i="346" a="1"/>
  <c r="AA12" i="346" s="1"/>
  <c r="H13" i="346" a="1"/>
  <c r="H13" i="346" s="1"/>
  <c r="AA14" i="344" a="1"/>
  <c r="AA14" i="344" s="1"/>
  <c r="H15" i="344" a="1"/>
  <c r="H15" i="344" s="1"/>
  <c r="AA13" i="343" a="1"/>
  <c r="AA13" i="343" s="1"/>
  <c r="H14" i="343" a="1"/>
  <c r="H14" i="343" s="1"/>
  <c r="H13" i="329" a="1"/>
  <c r="H13" i="329" s="1"/>
  <c r="AA13" i="329" s="1" a="1"/>
  <c r="AA13" i="329" s="1"/>
  <c r="AA12" i="342" a="1"/>
  <c r="AA12" i="342" s="1"/>
  <c r="H13" i="342" a="1"/>
  <c r="H13" i="342" s="1"/>
  <c r="AA13" i="341" a="1"/>
  <c r="AA13" i="341" s="1"/>
  <c r="H14" i="341" a="1"/>
  <c r="H14" i="341" s="1"/>
  <c r="H13" i="340" a="1"/>
  <c r="H13" i="340" s="1"/>
  <c r="AA12" i="340" a="1"/>
  <c r="AA12" i="340" s="1"/>
  <c r="AA13" i="339" a="1"/>
  <c r="AA13" i="339" s="1"/>
  <c r="H14" i="339" a="1"/>
  <c r="H14" i="339" s="1"/>
  <c r="AA13" i="335" a="1"/>
  <c r="AA13" i="335" s="1"/>
  <c r="H14" i="335" a="1"/>
  <c r="H14" i="335" s="1"/>
  <c r="AA13" i="331" a="1"/>
  <c r="AA13" i="331" s="1"/>
  <c r="H14" i="331" a="1"/>
  <c r="H14" i="331" s="1"/>
  <c r="AA12" i="330" a="1"/>
  <c r="AA12" i="330" s="1"/>
  <c r="H13" i="330" a="1"/>
  <c r="H13" i="330" s="1"/>
  <c r="AA13" i="328" a="1"/>
  <c r="AA13" i="328" s="1"/>
  <c r="H14" i="328" a="1"/>
  <c r="H14" i="328" s="1"/>
  <c r="AA12" i="327" a="1"/>
  <c r="AA12" i="327" s="1"/>
  <c r="H13" i="327" a="1"/>
  <c r="H13" i="327" s="1"/>
  <c r="H12" i="311" a="1"/>
  <c r="H12" i="311" s="1"/>
  <c r="H13" i="311" s="1" a="1"/>
  <c r="H13" i="311" s="1"/>
  <c r="AA13" i="321" a="1"/>
  <c r="AA13" i="321" s="1"/>
  <c r="H14" i="321" a="1"/>
  <c r="H14" i="321" s="1"/>
  <c r="AA13" i="320" a="1"/>
  <c r="AA13" i="320" s="1"/>
  <c r="H14" i="320" a="1"/>
  <c r="H14" i="320" s="1"/>
  <c r="AA13" i="317" a="1"/>
  <c r="AA13" i="317" s="1"/>
  <c r="H14" i="317" a="1"/>
  <c r="H14" i="317" s="1"/>
  <c r="AA13" i="407" l="1" a="1"/>
  <c r="AA13" i="407" s="1"/>
  <c r="H14" i="407" a="1"/>
  <c r="H14" i="407" s="1"/>
  <c r="AA16" i="408" a="1"/>
  <c r="AA16" i="408" s="1"/>
  <c r="H17" i="408" a="1"/>
  <c r="H17" i="408" s="1"/>
  <c r="AA14" i="406" a="1"/>
  <c r="AA14" i="406" s="1"/>
  <c r="H15" i="406" a="1"/>
  <c r="H15" i="406" s="1"/>
  <c r="AA14" i="405" a="1"/>
  <c r="AA14" i="405" s="1"/>
  <c r="H15" i="405" a="1"/>
  <c r="H15" i="405" s="1"/>
  <c r="AA13" i="404" a="1"/>
  <c r="AA13" i="404" s="1"/>
  <c r="H14" i="404" a="1"/>
  <c r="H14" i="404" s="1"/>
  <c r="AA13" i="403" a="1"/>
  <c r="AA13" i="403" s="1"/>
  <c r="H14" i="403" a="1"/>
  <c r="H14" i="403" s="1"/>
  <c r="AA14" i="364" a="1"/>
  <c r="AA14" i="364" s="1"/>
  <c r="AA14" i="402" a="1"/>
  <c r="AA14" i="402" s="1"/>
  <c r="H15" i="402" a="1"/>
  <c r="H15" i="402" s="1"/>
  <c r="AA13" i="401" a="1"/>
  <c r="AA13" i="401" s="1"/>
  <c r="H14" i="401" a="1"/>
  <c r="H14" i="401" s="1"/>
  <c r="AA15" i="400" a="1"/>
  <c r="AA15" i="400" s="1"/>
  <c r="H16" i="400" a="1"/>
  <c r="H16" i="400" s="1"/>
  <c r="AA16" i="399" a="1"/>
  <c r="AA16" i="399" s="1"/>
  <c r="H17" i="399" a="1"/>
  <c r="H17" i="399" s="1"/>
  <c r="AA14" i="398" a="1"/>
  <c r="AA14" i="398" s="1"/>
  <c r="H15" i="398" a="1"/>
  <c r="H15" i="398" s="1"/>
  <c r="AA13" i="397" a="1"/>
  <c r="AA13" i="397" s="1"/>
  <c r="H14" i="397" a="1"/>
  <c r="H14" i="397" s="1"/>
  <c r="AA15" i="396" a="1"/>
  <c r="AA15" i="396" s="1"/>
  <c r="H16" i="396" a="1"/>
  <c r="H16" i="396" s="1"/>
  <c r="AA13" i="394" a="1"/>
  <c r="AA13" i="394" s="1"/>
  <c r="H14" i="394" a="1"/>
  <c r="H14" i="394" s="1"/>
  <c r="AA14" i="393" a="1"/>
  <c r="AA14" i="393" s="1"/>
  <c r="H15" i="393" a="1"/>
  <c r="H15" i="393" s="1"/>
  <c r="H14" i="376" a="1"/>
  <c r="H14" i="376" s="1"/>
  <c r="AA13" i="376" a="1"/>
  <c r="AA13" i="376" s="1"/>
  <c r="AA14" i="389" a="1"/>
  <c r="AA14" i="389" s="1"/>
  <c r="H15" i="389" a="1"/>
  <c r="H15" i="389" s="1"/>
  <c r="AA13" i="387" a="1"/>
  <c r="AA13" i="387" s="1"/>
  <c r="H14" i="387" a="1"/>
  <c r="H14" i="387" s="1"/>
  <c r="AA13" i="384" a="1"/>
  <c r="AA13" i="384" s="1"/>
  <c r="H14" i="384" a="1"/>
  <c r="H14" i="384" s="1"/>
  <c r="AA14" i="383" a="1"/>
  <c r="AA14" i="383" s="1"/>
  <c r="H15" i="383" a="1"/>
  <c r="H15" i="383" s="1"/>
  <c r="AA16" i="382" a="1"/>
  <c r="AA16" i="382" s="1"/>
  <c r="H17" i="382" a="1"/>
  <c r="H17" i="382" s="1"/>
  <c r="AA13" i="381" a="1"/>
  <c r="AA13" i="381" s="1"/>
  <c r="H14" i="381" a="1"/>
  <c r="H14" i="381" s="1"/>
  <c r="AA14" i="379" a="1"/>
  <c r="AA14" i="379" s="1"/>
  <c r="H15" i="379" a="1"/>
  <c r="H15" i="379" s="1"/>
  <c r="AA14" i="378" a="1"/>
  <c r="AA14" i="378" s="1"/>
  <c r="H15" i="378" a="1"/>
  <c r="H15" i="378" s="1"/>
  <c r="AA14" i="375" a="1"/>
  <c r="AA14" i="375" s="1"/>
  <c r="H15" i="375" a="1"/>
  <c r="H15" i="375" s="1"/>
  <c r="AA13" i="373" a="1"/>
  <c r="AA13" i="373" s="1"/>
  <c r="H14" i="373" a="1"/>
  <c r="H14" i="373" s="1"/>
  <c r="AA13" i="372" a="1"/>
  <c r="AA13" i="372" s="1"/>
  <c r="H14" i="372" a="1"/>
  <c r="H14" i="372" s="1"/>
  <c r="AA14" i="369" a="1"/>
  <c r="AA14" i="369" s="1"/>
  <c r="H15" i="369" a="1"/>
  <c r="H15" i="369" s="1"/>
  <c r="AA14" i="366" a="1"/>
  <c r="AA14" i="366" s="1"/>
  <c r="H15" i="366" a="1"/>
  <c r="H15" i="366" s="1"/>
  <c r="AA15" i="364" a="1"/>
  <c r="AA15" i="364" s="1"/>
  <c r="H16" i="364" a="1"/>
  <c r="H16" i="364" s="1"/>
  <c r="H14" i="329" a="1"/>
  <c r="H14" i="329" s="1"/>
  <c r="H15" i="329" s="1" a="1"/>
  <c r="H15" i="329" s="1"/>
  <c r="AA15" i="359" a="1"/>
  <c r="AA15" i="359" s="1"/>
  <c r="H16" i="359" a="1"/>
  <c r="H16" i="359" s="1"/>
  <c r="AA13" i="358" a="1"/>
  <c r="AA13" i="358" s="1"/>
  <c r="H14" i="358" a="1"/>
  <c r="H14" i="358" s="1"/>
  <c r="AA13" i="357" a="1"/>
  <c r="AA13" i="357" s="1"/>
  <c r="H14" i="357" a="1"/>
  <c r="H14" i="357" s="1"/>
  <c r="AA15" i="356" a="1"/>
  <c r="AA15" i="356" s="1"/>
  <c r="H16" i="356" a="1"/>
  <c r="H16" i="356" s="1"/>
  <c r="AA13" i="355" a="1"/>
  <c r="AA13" i="355" s="1"/>
  <c r="H14" i="355" a="1"/>
  <c r="H14" i="355" s="1"/>
  <c r="AA13" i="354" a="1"/>
  <c r="AA13" i="354" s="1"/>
  <c r="H14" i="354" a="1"/>
  <c r="H14" i="354" s="1"/>
  <c r="AA13" i="353" a="1"/>
  <c r="AA13" i="353" s="1"/>
  <c r="H14" i="353" a="1"/>
  <c r="H14" i="353" s="1"/>
  <c r="AA13" i="352" a="1"/>
  <c r="AA13" i="352" s="1"/>
  <c r="H14" i="352" a="1"/>
  <c r="H14" i="352" s="1"/>
  <c r="AA14" i="350" a="1"/>
  <c r="AA14" i="350" s="1"/>
  <c r="H15" i="350" a="1"/>
  <c r="H15" i="350" s="1"/>
  <c r="H14" i="349" a="1"/>
  <c r="H14" i="349" s="1"/>
  <c r="AA13" i="349" a="1"/>
  <c r="AA13" i="349" s="1"/>
  <c r="H15" i="348" a="1"/>
  <c r="H15" i="348" s="1"/>
  <c r="AA14" i="348" a="1"/>
  <c r="AA14" i="348" s="1"/>
  <c r="AA13" i="346" a="1"/>
  <c r="AA13" i="346" s="1"/>
  <c r="H14" i="346" a="1"/>
  <c r="H14" i="346" s="1"/>
  <c r="AA15" i="344" a="1"/>
  <c r="AA15" i="344" s="1"/>
  <c r="H16" i="344" a="1"/>
  <c r="H16" i="344" s="1"/>
  <c r="AA14" i="343" a="1"/>
  <c r="AA14" i="343" s="1"/>
  <c r="H15" i="343" a="1"/>
  <c r="H15" i="343" s="1"/>
  <c r="AA13" i="342" a="1"/>
  <c r="AA13" i="342" s="1"/>
  <c r="H14" i="342" a="1"/>
  <c r="H14" i="342" s="1"/>
  <c r="AA14" i="341" a="1"/>
  <c r="AA14" i="341" s="1"/>
  <c r="H15" i="341" a="1"/>
  <c r="H15" i="341" s="1"/>
  <c r="AA13" i="340" a="1"/>
  <c r="AA13" i="340" s="1"/>
  <c r="H14" i="340" a="1"/>
  <c r="H14" i="340" s="1"/>
  <c r="AA14" i="339" a="1"/>
  <c r="AA14" i="339" s="1"/>
  <c r="H15" i="339" a="1"/>
  <c r="H15" i="339" s="1"/>
  <c r="AA14" i="335" a="1"/>
  <c r="AA14" i="335" s="1"/>
  <c r="H15" i="335" a="1"/>
  <c r="H15" i="335" s="1"/>
  <c r="AA14" i="331" a="1"/>
  <c r="AA14" i="331" s="1"/>
  <c r="H15" i="331" a="1"/>
  <c r="H15" i="331" s="1"/>
  <c r="AA13" i="330" a="1"/>
  <c r="AA13" i="330" s="1"/>
  <c r="H14" i="330" a="1"/>
  <c r="H14" i="330" s="1"/>
  <c r="AA14" i="328" a="1"/>
  <c r="AA14" i="328" s="1"/>
  <c r="H15" i="328" a="1"/>
  <c r="H15" i="328" s="1"/>
  <c r="AA13" i="327" a="1"/>
  <c r="AA13" i="327" s="1"/>
  <c r="H14" i="327" a="1"/>
  <c r="H14" i="327" s="1"/>
  <c r="AA12" i="311" a="1"/>
  <c r="AA12" i="311" s="1"/>
  <c r="AA14" i="321" a="1"/>
  <c r="AA14" i="321" s="1"/>
  <c r="H15" i="321" a="1"/>
  <c r="H15" i="321" s="1"/>
  <c r="AA14" i="320" a="1"/>
  <c r="AA14" i="320" s="1"/>
  <c r="H15" i="320" a="1"/>
  <c r="H15" i="320" s="1"/>
  <c r="AA14" i="317" a="1"/>
  <c r="AA14" i="317" s="1"/>
  <c r="H15" i="317" a="1"/>
  <c r="H15" i="317" s="1"/>
  <c r="H14" i="311" a="1"/>
  <c r="H14" i="311" s="1"/>
  <c r="AA13" i="311" a="1"/>
  <c r="AA13" i="311" s="1"/>
  <c r="AA17" i="408" l="1" a="1"/>
  <c r="AA17" i="408" s="1"/>
  <c r="H18" i="408" a="1"/>
  <c r="H18" i="408" s="1"/>
  <c r="AA14" i="407" a="1"/>
  <c r="AA14" i="407" s="1"/>
  <c r="H15" i="407" a="1"/>
  <c r="H15" i="407" s="1"/>
  <c r="AA15" i="406" a="1"/>
  <c r="AA15" i="406" s="1"/>
  <c r="H16" i="406" a="1"/>
  <c r="H16" i="406" s="1"/>
  <c r="AA15" i="405" a="1"/>
  <c r="AA15" i="405" s="1"/>
  <c r="H16" i="405" a="1"/>
  <c r="H16" i="405" s="1"/>
  <c r="AA14" i="404" a="1"/>
  <c r="AA14" i="404" s="1"/>
  <c r="H15" i="404" a="1"/>
  <c r="H15" i="404" s="1"/>
  <c r="H15" i="403" a="1"/>
  <c r="H15" i="403" s="1"/>
  <c r="AA14" i="403" a="1"/>
  <c r="AA14" i="403" s="1"/>
  <c r="AA15" i="402" a="1"/>
  <c r="AA15" i="402" s="1"/>
  <c r="H16" i="402" a="1"/>
  <c r="H16" i="402" s="1"/>
  <c r="H15" i="401" a="1"/>
  <c r="H15" i="401" s="1"/>
  <c r="AA14" i="401" a="1"/>
  <c r="AA14" i="401" s="1"/>
  <c r="AA16" i="400" a="1"/>
  <c r="AA16" i="400" s="1"/>
  <c r="H17" i="400" a="1"/>
  <c r="H17" i="400" s="1"/>
  <c r="AA17" i="399" a="1"/>
  <c r="AA17" i="399" s="1"/>
  <c r="H18" i="399" a="1"/>
  <c r="H18" i="399" s="1"/>
  <c r="AA15" i="398" a="1"/>
  <c r="AA15" i="398" s="1"/>
  <c r="H16" i="398" a="1"/>
  <c r="H16" i="398" s="1"/>
  <c r="AA14" i="397" a="1"/>
  <c r="AA14" i="397" s="1"/>
  <c r="H15" i="397" a="1"/>
  <c r="H15" i="397" s="1"/>
  <c r="AA16" i="396" a="1"/>
  <c r="AA16" i="396" s="1"/>
  <c r="H17" i="396" a="1"/>
  <c r="H17" i="396" s="1"/>
  <c r="AA14" i="394" a="1"/>
  <c r="AA14" i="394" s="1"/>
  <c r="H15" i="394" a="1"/>
  <c r="H15" i="394" s="1"/>
  <c r="AA15" i="393" a="1"/>
  <c r="AA15" i="393" s="1"/>
  <c r="H16" i="393" a="1"/>
  <c r="H16" i="393" s="1"/>
  <c r="AA15" i="389" a="1"/>
  <c r="AA15" i="389" s="1"/>
  <c r="H16" i="389" a="1"/>
  <c r="H16" i="389" s="1"/>
  <c r="H15" i="376" a="1"/>
  <c r="H15" i="376" s="1"/>
  <c r="AA14" i="376" a="1"/>
  <c r="AA14" i="376" s="1"/>
  <c r="AA14" i="387" a="1"/>
  <c r="AA14" i="387" s="1"/>
  <c r="H15" i="387" a="1"/>
  <c r="H15" i="387" s="1"/>
  <c r="AA14" i="384" a="1"/>
  <c r="AA14" i="384" s="1"/>
  <c r="H15" i="384" a="1"/>
  <c r="H15" i="384" s="1"/>
  <c r="AA15" i="383" a="1"/>
  <c r="AA15" i="383" s="1"/>
  <c r="H16" i="383" a="1"/>
  <c r="H16" i="383" s="1"/>
  <c r="AA17" i="382" a="1"/>
  <c r="AA17" i="382" s="1"/>
  <c r="H18" i="382" a="1"/>
  <c r="H18" i="382" s="1"/>
  <c r="AA14" i="381" a="1"/>
  <c r="AA14" i="381" s="1"/>
  <c r="H15" i="381" a="1"/>
  <c r="H15" i="381" s="1"/>
  <c r="AA15" i="379" a="1"/>
  <c r="AA15" i="379" s="1"/>
  <c r="H16" i="379" a="1"/>
  <c r="H16" i="379" s="1"/>
  <c r="AA15" i="378" a="1"/>
  <c r="AA15" i="378" s="1"/>
  <c r="H16" i="378" a="1"/>
  <c r="H16" i="378" s="1"/>
  <c r="AA14" i="329" a="1"/>
  <c r="AA14" i="329" s="1"/>
  <c r="AA15" i="375" a="1"/>
  <c r="AA15" i="375" s="1"/>
  <c r="H16" i="375" a="1"/>
  <c r="H16" i="375" s="1"/>
  <c r="AA14" i="373" a="1"/>
  <c r="AA14" i="373" s="1"/>
  <c r="H15" i="373" a="1"/>
  <c r="H15" i="373" s="1"/>
  <c r="AA14" i="372" a="1"/>
  <c r="AA14" i="372" s="1"/>
  <c r="H15" i="372" a="1"/>
  <c r="H15" i="372" s="1"/>
  <c r="AA15" i="369" a="1"/>
  <c r="AA15" i="369" s="1"/>
  <c r="H16" i="369" a="1"/>
  <c r="H16" i="369" s="1"/>
  <c r="AA15" i="366" a="1"/>
  <c r="AA15" i="366" s="1"/>
  <c r="H16" i="366" a="1"/>
  <c r="H16" i="366" s="1"/>
  <c r="AA16" i="364" a="1"/>
  <c r="AA16" i="364" s="1"/>
  <c r="H17" i="364" a="1"/>
  <c r="H17" i="364" s="1"/>
  <c r="AA16" i="359" a="1"/>
  <c r="AA16" i="359" s="1"/>
  <c r="H17" i="359" a="1"/>
  <c r="H17" i="359" s="1"/>
  <c r="H15" i="358" a="1"/>
  <c r="H15" i="358" s="1"/>
  <c r="AA14" i="358" a="1"/>
  <c r="AA14" i="358" s="1"/>
  <c r="AA14" i="357" a="1"/>
  <c r="AA14" i="357" s="1"/>
  <c r="H15" i="357" a="1"/>
  <c r="H15" i="357" s="1"/>
  <c r="AA16" i="356" a="1"/>
  <c r="AA16" i="356" s="1"/>
  <c r="H17" i="356" a="1"/>
  <c r="H17" i="356" s="1"/>
  <c r="AA14" i="355" a="1"/>
  <c r="AA14" i="355" s="1"/>
  <c r="H15" i="355" a="1"/>
  <c r="H15" i="355" s="1"/>
  <c r="AA14" i="354" a="1"/>
  <c r="AA14" i="354" s="1"/>
  <c r="H15" i="354" a="1"/>
  <c r="H15" i="354" s="1"/>
  <c r="AA14" i="353" a="1"/>
  <c r="AA14" i="353" s="1"/>
  <c r="H15" i="353" a="1"/>
  <c r="H15" i="353" s="1"/>
  <c r="AA14" i="352" a="1"/>
  <c r="AA14" i="352" s="1"/>
  <c r="H15" i="352" a="1"/>
  <c r="H15" i="352" s="1"/>
  <c r="AA15" i="350" a="1"/>
  <c r="AA15" i="350" s="1"/>
  <c r="H16" i="350" a="1"/>
  <c r="H16" i="350" s="1"/>
  <c r="AA14" i="349" a="1"/>
  <c r="AA14" i="349" s="1"/>
  <c r="H15" i="349" a="1"/>
  <c r="H15" i="349" s="1"/>
  <c r="H16" i="348" a="1"/>
  <c r="H16" i="348" s="1"/>
  <c r="AA15" i="348" a="1"/>
  <c r="AA15" i="348" s="1"/>
  <c r="AA14" i="346" a="1"/>
  <c r="AA14" i="346" s="1"/>
  <c r="H15" i="346" a="1"/>
  <c r="H15" i="346" s="1"/>
  <c r="AA16" i="344" a="1"/>
  <c r="AA16" i="344" s="1"/>
  <c r="H17" i="344" a="1"/>
  <c r="H17" i="344" s="1"/>
  <c r="AA15" i="343" a="1"/>
  <c r="AA15" i="343" s="1"/>
  <c r="H16" i="343" a="1"/>
  <c r="H16" i="343" s="1"/>
  <c r="AA14" i="342" a="1"/>
  <c r="AA14" i="342" s="1"/>
  <c r="H15" i="342" a="1"/>
  <c r="H15" i="342" s="1"/>
  <c r="AA15" i="341" a="1"/>
  <c r="AA15" i="341" s="1"/>
  <c r="H16" i="341" a="1"/>
  <c r="H16" i="341" s="1"/>
  <c r="AA14" i="340" a="1"/>
  <c r="AA14" i="340" s="1"/>
  <c r="H15" i="340" a="1"/>
  <c r="H15" i="340" s="1"/>
  <c r="AA15" i="339" a="1"/>
  <c r="AA15" i="339" s="1"/>
  <c r="H16" i="339" a="1"/>
  <c r="H16" i="339" s="1"/>
  <c r="AA15" i="335" a="1"/>
  <c r="AA15" i="335" s="1"/>
  <c r="H16" i="335" a="1"/>
  <c r="H16" i="335" s="1"/>
  <c r="AA15" i="331" a="1"/>
  <c r="AA15" i="331" s="1"/>
  <c r="H16" i="331" a="1"/>
  <c r="H16" i="331" s="1"/>
  <c r="AA14" i="330" a="1"/>
  <c r="AA14" i="330" s="1"/>
  <c r="H15" i="330" a="1"/>
  <c r="H15" i="330" s="1"/>
  <c r="AA15" i="329" a="1"/>
  <c r="AA15" i="329" s="1"/>
  <c r="H16" i="329" a="1"/>
  <c r="H16" i="329" s="1"/>
  <c r="AA15" i="328" a="1"/>
  <c r="AA15" i="328" s="1"/>
  <c r="H16" i="328" a="1"/>
  <c r="H16" i="328" s="1"/>
  <c r="AA14" i="327" a="1"/>
  <c r="AA14" i="327" s="1"/>
  <c r="H15" i="327" a="1"/>
  <c r="H15" i="327" s="1"/>
  <c r="AA15" i="321" a="1"/>
  <c r="AA15" i="321" s="1"/>
  <c r="H16" i="321" a="1"/>
  <c r="H16" i="321" s="1"/>
  <c r="AA15" i="320" a="1"/>
  <c r="AA15" i="320" s="1"/>
  <c r="H16" i="320" a="1"/>
  <c r="H16" i="320" s="1"/>
  <c r="AA15" i="317" a="1"/>
  <c r="AA15" i="317" s="1"/>
  <c r="H16" i="317" a="1"/>
  <c r="H16" i="317" s="1"/>
  <c r="H15" i="311" a="1"/>
  <c r="H15" i="311" s="1"/>
  <c r="AA14" i="311" a="1"/>
  <c r="AA14" i="311" s="1"/>
  <c r="AA15" i="407" l="1" a="1"/>
  <c r="AA15" i="407" s="1"/>
  <c r="H16" i="407" a="1"/>
  <c r="H16" i="407" s="1"/>
  <c r="AA18" i="408" a="1"/>
  <c r="AA18" i="408" s="1"/>
  <c r="H19" i="408" a="1"/>
  <c r="H19" i="408" s="1"/>
  <c r="AA16" i="406" a="1"/>
  <c r="AA16" i="406" s="1"/>
  <c r="H17" i="406" a="1"/>
  <c r="H17" i="406" s="1"/>
  <c r="AA16" i="405" a="1"/>
  <c r="AA16" i="405" s="1"/>
  <c r="H17" i="405" a="1"/>
  <c r="H17" i="405" s="1"/>
  <c r="AA15" i="404" a="1"/>
  <c r="AA15" i="404" s="1"/>
  <c r="H16" i="404" a="1"/>
  <c r="H16" i="404" s="1"/>
  <c r="H16" i="403" a="1"/>
  <c r="H16" i="403" s="1"/>
  <c r="AA15" i="403" a="1"/>
  <c r="AA15" i="403" s="1"/>
  <c r="AA16" i="402" a="1"/>
  <c r="AA16" i="402" s="1"/>
  <c r="H17" i="402" a="1"/>
  <c r="H17" i="402" s="1"/>
  <c r="AA15" i="401" a="1"/>
  <c r="AA15" i="401" s="1"/>
  <c r="H16" i="401" a="1"/>
  <c r="H16" i="401" s="1"/>
  <c r="AA17" i="400" a="1"/>
  <c r="AA17" i="400" s="1"/>
  <c r="H18" i="400" a="1"/>
  <c r="H18" i="400" s="1"/>
  <c r="AA18" i="399" a="1"/>
  <c r="AA18" i="399" s="1"/>
  <c r="H19" i="399" a="1"/>
  <c r="H19" i="399" s="1"/>
  <c r="AA16" i="398" a="1"/>
  <c r="AA16" i="398" s="1"/>
  <c r="H17" i="398" a="1"/>
  <c r="H17" i="398" s="1"/>
  <c r="AA15" i="397" a="1"/>
  <c r="AA15" i="397" s="1"/>
  <c r="H16" i="397" a="1"/>
  <c r="H16" i="397" s="1"/>
  <c r="AA17" i="396" a="1"/>
  <c r="AA17" i="396" s="1"/>
  <c r="H18" i="396" a="1"/>
  <c r="H18" i="396" s="1"/>
  <c r="AA15" i="394" a="1"/>
  <c r="AA15" i="394" s="1"/>
  <c r="H16" i="394" a="1"/>
  <c r="H16" i="394" s="1"/>
  <c r="AA16" i="393" a="1"/>
  <c r="AA16" i="393" s="1"/>
  <c r="H17" i="393" a="1"/>
  <c r="H17" i="393" s="1"/>
  <c r="AA15" i="376" a="1"/>
  <c r="AA15" i="376" s="1"/>
  <c r="H16" i="376" a="1"/>
  <c r="H16" i="376" s="1"/>
  <c r="AA16" i="389" a="1"/>
  <c r="AA16" i="389" s="1"/>
  <c r="H17" i="389" a="1"/>
  <c r="H17" i="389" s="1"/>
  <c r="AA15" i="387" a="1"/>
  <c r="AA15" i="387" s="1"/>
  <c r="H16" i="387" a="1"/>
  <c r="H16" i="387" s="1"/>
  <c r="AA15" i="384" a="1"/>
  <c r="AA15" i="384" s="1"/>
  <c r="H16" i="384" a="1"/>
  <c r="H16" i="384" s="1"/>
  <c r="AA16" i="383" a="1"/>
  <c r="AA16" i="383" s="1"/>
  <c r="H17" i="383" a="1"/>
  <c r="H17" i="383" s="1"/>
  <c r="AA18" i="382" a="1"/>
  <c r="AA18" i="382" s="1"/>
  <c r="H19" i="382" a="1"/>
  <c r="H19" i="382" s="1"/>
  <c r="AA15" i="381" a="1"/>
  <c r="AA15" i="381" s="1"/>
  <c r="H16" i="381" a="1"/>
  <c r="H16" i="381" s="1"/>
  <c r="AA16" i="379" a="1"/>
  <c r="AA16" i="379" s="1"/>
  <c r="H17" i="379" a="1"/>
  <c r="H17" i="379" s="1"/>
  <c r="AA16" i="378" a="1"/>
  <c r="AA16" i="378" s="1"/>
  <c r="H17" i="378" a="1"/>
  <c r="H17" i="378" s="1"/>
  <c r="AA16" i="375" a="1"/>
  <c r="AA16" i="375" s="1"/>
  <c r="H17" i="375" a="1"/>
  <c r="H17" i="375" s="1"/>
  <c r="H16" i="373" a="1"/>
  <c r="H16" i="373" s="1"/>
  <c r="AA15" i="373" a="1"/>
  <c r="AA15" i="373" s="1"/>
  <c r="AA15" i="372" a="1"/>
  <c r="AA15" i="372" s="1"/>
  <c r="H16" i="372" a="1"/>
  <c r="H16" i="372" s="1"/>
  <c r="AA16" i="369" a="1"/>
  <c r="AA16" i="369" s="1"/>
  <c r="H17" i="369" a="1"/>
  <c r="H17" i="369" s="1"/>
  <c r="AA16" i="366" a="1"/>
  <c r="AA16" i="366" s="1"/>
  <c r="H17" i="366" a="1"/>
  <c r="H17" i="366" s="1"/>
  <c r="AA17" i="364" a="1"/>
  <c r="AA17" i="364" s="1"/>
  <c r="H18" i="364" a="1"/>
  <c r="H18" i="364" s="1"/>
  <c r="AA17" i="359" a="1"/>
  <c r="AA17" i="359" s="1"/>
  <c r="H18" i="359" a="1"/>
  <c r="H18" i="359" s="1"/>
  <c r="AA15" i="358" a="1"/>
  <c r="AA15" i="358" s="1"/>
  <c r="H16" i="358" a="1"/>
  <c r="H16" i="358" s="1"/>
  <c r="AA15" i="357" a="1"/>
  <c r="AA15" i="357" s="1"/>
  <c r="H16" i="357" a="1"/>
  <c r="H16" i="357" s="1"/>
  <c r="AA17" i="356" a="1"/>
  <c r="AA17" i="356" s="1"/>
  <c r="H18" i="356" a="1"/>
  <c r="H18" i="356" s="1"/>
  <c r="AA15" i="355" a="1"/>
  <c r="AA15" i="355" s="1"/>
  <c r="H16" i="355" a="1"/>
  <c r="H16" i="355" s="1"/>
  <c r="AA15" i="354" a="1"/>
  <c r="AA15" i="354" s="1"/>
  <c r="H16" i="354" a="1"/>
  <c r="H16" i="354" s="1"/>
  <c r="AA15" i="353" a="1"/>
  <c r="AA15" i="353" s="1"/>
  <c r="H16" i="353" a="1"/>
  <c r="H16" i="353" s="1"/>
  <c r="AA15" i="352" a="1"/>
  <c r="AA15" i="352" s="1"/>
  <c r="H16" i="352" a="1"/>
  <c r="H16" i="352" s="1"/>
  <c r="AA16" i="350" a="1"/>
  <c r="AA16" i="350" s="1"/>
  <c r="H17" i="350" a="1"/>
  <c r="H17" i="350" s="1"/>
  <c r="AA15" i="349" a="1"/>
  <c r="AA15" i="349" s="1"/>
  <c r="H16" i="349" a="1"/>
  <c r="H16" i="349" s="1"/>
  <c r="H17" i="348" a="1"/>
  <c r="H17" i="348" s="1"/>
  <c r="AA16" i="348" a="1"/>
  <c r="AA16" i="348" s="1"/>
  <c r="AA15" i="346" a="1"/>
  <c r="AA15" i="346" s="1"/>
  <c r="H16" i="346" a="1"/>
  <c r="H16" i="346" s="1"/>
  <c r="AA17" i="344" a="1"/>
  <c r="AA17" i="344" s="1"/>
  <c r="H18" i="344" a="1"/>
  <c r="H18" i="344" s="1"/>
  <c r="AA16" i="343" a="1"/>
  <c r="AA16" i="343" s="1"/>
  <c r="H17" i="343" a="1"/>
  <c r="H17" i="343" s="1"/>
  <c r="AA15" i="342" a="1"/>
  <c r="AA15" i="342" s="1"/>
  <c r="H16" i="342" a="1"/>
  <c r="H16" i="342" s="1"/>
  <c r="AA16" i="341" a="1"/>
  <c r="AA16" i="341" s="1"/>
  <c r="H17" i="341" a="1"/>
  <c r="H17" i="341" s="1"/>
  <c r="AA15" i="340" a="1"/>
  <c r="AA15" i="340" s="1"/>
  <c r="H16" i="340" a="1"/>
  <c r="H16" i="340" s="1"/>
  <c r="AA16" i="339" a="1"/>
  <c r="AA16" i="339" s="1"/>
  <c r="H17" i="339" a="1"/>
  <c r="H17" i="339" s="1"/>
  <c r="AA16" i="335" a="1"/>
  <c r="AA16" i="335" s="1"/>
  <c r="H17" i="335" a="1"/>
  <c r="H17" i="335" s="1"/>
  <c r="AA16" i="331" a="1"/>
  <c r="AA16" i="331" s="1"/>
  <c r="H17" i="331" a="1"/>
  <c r="H17" i="331" s="1"/>
  <c r="AA15" i="330" a="1"/>
  <c r="AA15" i="330" s="1"/>
  <c r="H16" i="330" a="1"/>
  <c r="H16" i="330" s="1"/>
  <c r="AA16" i="329" a="1"/>
  <c r="AA16" i="329" s="1"/>
  <c r="H17" i="329" a="1"/>
  <c r="H17" i="329" s="1"/>
  <c r="AA16" i="328" a="1"/>
  <c r="AA16" i="328" s="1"/>
  <c r="H17" i="328" a="1"/>
  <c r="H17" i="328" s="1"/>
  <c r="AA15" i="327" a="1"/>
  <c r="AA15" i="327" s="1"/>
  <c r="H16" i="327" a="1"/>
  <c r="H16" i="327" s="1"/>
  <c r="AA16" i="321" a="1"/>
  <c r="AA16" i="321" s="1"/>
  <c r="H17" i="321" a="1"/>
  <c r="H17" i="321" s="1"/>
  <c r="AA16" i="320" a="1"/>
  <c r="AA16" i="320" s="1"/>
  <c r="H17" i="320" a="1"/>
  <c r="H17" i="320" s="1"/>
  <c r="AA16" i="317" a="1"/>
  <c r="AA16" i="317" s="1"/>
  <c r="H17" i="317" a="1"/>
  <c r="H17" i="317" s="1"/>
  <c r="H16" i="311" a="1"/>
  <c r="H16" i="311" s="1"/>
  <c r="AA15" i="311" a="1"/>
  <c r="AA15" i="311" s="1"/>
  <c r="AA19" i="408" l="1" a="1"/>
  <c r="AA19" i="408" s="1"/>
  <c r="H20" i="408" a="1"/>
  <c r="H20" i="408" s="1"/>
  <c r="AA16" i="407" a="1"/>
  <c r="AA16" i="407" s="1"/>
  <c r="H17" i="407" a="1"/>
  <c r="H17" i="407" s="1"/>
  <c r="AA17" i="406" a="1"/>
  <c r="AA17" i="406" s="1"/>
  <c r="H18" i="406" a="1"/>
  <c r="H18" i="406" s="1"/>
  <c r="AA17" i="405" a="1"/>
  <c r="AA17" i="405" s="1"/>
  <c r="H18" i="405" a="1"/>
  <c r="H18" i="405" s="1"/>
  <c r="AA16" i="404" a="1"/>
  <c r="AA16" i="404" s="1"/>
  <c r="H17" i="404" a="1"/>
  <c r="H17" i="404" s="1"/>
  <c r="AA16" i="403" a="1"/>
  <c r="AA16" i="403" s="1"/>
  <c r="H17" i="403" a="1"/>
  <c r="H17" i="403" s="1"/>
  <c r="AA17" i="402" a="1"/>
  <c r="AA17" i="402" s="1"/>
  <c r="H18" i="402" a="1"/>
  <c r="H18" i="402" s="1"/>
  <c r="AA16" i="401" a="1"/>
  <c r="AA16" i="401" s="1"/>
  <c r="H17" i="401" a="1"/>
  <c r="H17" i="401" s="1"/>
  <c r="AA18" i="400" a="1"/>
  <c r="AA18" i="400" s="1"/>
  <c r="H19" i="400" a="1"/>
  <c r="H19" i="400" s="1"/>
  <c r="AA19" i="399" a="1"/>
  <c r="AA19" i="399" s="1"/>
  <c r="H20" i="399" a="1"/>
  <c r="H20" i="399" s="1"/>
  <c r="AA17" i="398" a="1"/>
  <c r="AA17" i="398" s="1"/>
  <c r="H18" i="398" a="1"/>
  <c r="H18" i="398" s="1"/>
  <c r="AA16" i="397" a="1"/>
  <c r="AA16" i="397" s="1"/>
  <c r="H17" i="397" a="1"/>
  <c r="H17" i="397" s="1"/>
  <c r="AA18" i="396" a="1"/>
  <c r="AA18" i="396" s="1"/>
  <c r="H19" i="396" a="1"/>
  <c r="H19" i="396" s="1"/>
  <c r="AA16" i="394" a="1"/>
  <c r="AA16" i="394" s="1"/>
  <c r="H17" i="394" a="1"/>
  <c r="H17" i="394" s="1"/>
  <c r="AA17" i="393" a="1"/>
  <c r="AA17" i="393" s="1"/>
  <c r="H18" i="393" a="1"/>
  <c r="H18" i="393" s="1"/>
  <c r="AA17" i="389" a="1"/>
  <c r="AA17" i="389" s="1"/>
  <c r="H18" i="389" a="1"/>
  <c r="H18" i="389" s="1"/>
  <c r="AA16" i="376" a="1"/>
  <c r="AA16" i="376" s="1"/>
  <c r="H17" i="376" a="1"/>
  <c r="H17" i="376" s="1"/>
  <c r="AA16" i="387" a="1"/>
  <c r="AA16" i="387" s="1"/>
  <c r="H17" i="387" a="1"/>
  <c r="H17" i="387" s="1"/>
  <c r="AA16" i="384" a="1"/>
  <c r="AA16" i="384" s="1"/>
  <c r="H17" i="384" a="1"/>
  <c r="H17" i="384" s="1"/>
  <c r="AA17" i="383" a="1"/>
  <c r="AA17" i="383" s="1"/>
  <c r="H18" i="383" a="1"/>
  <c r="H18" i="383" s="1"/>
  <c r="AA19" i="382" a="1"/>
  <c r="AA19" i="382" s="1"/>
  <c r="H20" i="382" a="1"/>
  <c r="H20" i="382" s="1"/>
  <c r="AA16" i="381" a="1"/>
  <c r="AA16" i="381" s="1"/>
  <c r="H17" i="381" a="1"/>
  <c r="H17" i="381" s="1"/>
  <c r="AA17" i="379" a="1"/>
  <c r="AA17" i="379" s="1"/>
  <c r="H18" i="379" a="1"/>
  <c r="H18" i="379" s="1"/>
  <c r="AA17" i="378" a="1"/>
  <c r="AA17" i="378" s="1"/>
  <c r="H18" i="378" a="1"/>
  <c r="H18" i="378" s="1"/>
  <c r="AA17" i="375" a="1"/>
  <c r="AA17" i="375" s="1"/>
  <c r="H18" i="375" a="1"/>
  <c r="H18" i="375" s="1"/>
  <c r="AA16" i="373" a="1"/>
  <c r="AA16" i="373" s="1"/>
  <c r="H17" i="373" a="1"/>
  <c r="H17" i="373" s="1"/>
  <c r="AA16" i="372" a="1"/>
  <c r="AA16" i="372" s="1"/>
  <c r="H17" i="372" a="1"/>
  <c r="H17" i="372" s="1"/>
  <c r="AA17" i="369" a="1"/>
  <c r="AA17" i="369" s="1"/>
  <c r="H18" i="369" a="1"/>
  <c r="H18" i="369" s="1"/>
  <c r="AA17" i="366" a="1"/>
  <c r="AA17" i="366" s="1"/>
  <c r="H18" i="366" a="1"/>
  <c r="H18" i="366" s="1"/>
  <c r="AA18" i="364" a="1"/>
  <c r="AA18" i="364" s="1"/>
  <c r="H19" i="364" a="1"/>
  <c r="H19" i="364" s="1"/>
  <c r="AA18" i="359" a="1"/>
  <c r="AA18" i="359" s="1"/>
  <c r="H19" i="359" a="1"/>
  <c r="H19" i="359" s="1"/>
  <c r="AA16" i="358" a="1"/>
  <c r="AA16" i="358" s="1"/>
  <c r="H17" i="358" a="1"/>
  <c r="H17" i="358" s="1"/>
  <c r="AA16" i="357" a="1"/>
  <c r="AA16" i="357" s="1"/>
  <c r="H17" i="357" a="1"/>
  <c r="H17" i="357" s="1"/>
  <c r="AA18" i="356" a="1"/>
  <c r="AA18" i="356" s="1"/>
  <c r="H19" i="356" a="1"/>
  <c r="H19" i="356" s="1"/>
  <c r="AA16" i="355" a="1"/>
  <c r="AA16" i="355" s="1"/>
  <c r="H17" i="355" a="1"/>
  <c r="H17" i="355" s="1"/>
  <c r="AA16" i="354" a="1"/>
  <c r="AA16" i="354" s="1"/>
  <c r="H17" i="354" a="1"/>
  <c r="H17" i="354" s="1"/>
  <c r="AA16" i="353" a="1"/>
  <c r="AA16" i="353" s="1"/>
  <c r="H17" i="353" a="1"/>
  <c r="H17" i="353" s="1"/>
  <c r="AA16" i="352" a="1"/>
  <c r="AA16" i="352" s="1"/>
  <c r="H17" i="352" a="1"/>
  <c r="H17" i="352" s="1"/>
  <c r="AA17" i="350" a="1"/>
  <c r="AA17" i="350" s="1"/>
  <c r="H18" i="350" a="1"/>
  <c r="H18" i="350" s="1"/>
  <c r="AA16" i="349" a="1"/>
  <c r="AA16" i="349" s="1"/>
  <c r="H17" i="349" a="1"/>
  <c r="H17" i="349" s="1"/>
  <c r="H18" i="348" a="1"/>
  <c r="H18" i="348" s="1"/>
  <c r="AA17" i="348" a="1"/>
  <c r="AA17" i="348" s="1"/>
  <c r="AA16" i="346" a="1"/>
  <c r="AA16" i="346" s="1"/>
  <c r="H17" i="346" a="1"/>
  <c r="H17" i="346" s="1"/>
  <c r="AA18" i="344" a="1"/>
  <c r="AA18" i="344" s="1"/>
  <c r="H19" i="344" a="1"/>
  <c r="H19" i="344" s="1"/>
  <c r="AA17" i="343" a="1"/>
  <c r="AA17" i="343" s="1"/>
  <c r="H18" i="343" a="1"/>
  <c r="H18" i="343" s="1"/>
  <c r="AA16" i="342" a="1"/>
  <c r="AA16" i="342" s="1"/>
  <c r="H17" i="342" a="1"/>
  <c r="H17" i="342" s="1"/>
  <c r="AA17" i="341" a="1"/>
  <c r="AA17" i="341" s="1"/>
  <c r="H18" i="341" a="1"/>
  <c r="H18" i="341" s="1"/>
  <c r="AA16" i="340" a="1"/>
  <c r="AA16" i="340" s="1"/>
  <c r="H17" i="340" a="1"/>
  <c r="H17" i="340" s="1"/>
  <c r="AA17" i="339" a="1"/>
  <c r="AA17" i="339" s="1"/>
  <c r="H18" i="339" a="1"/>
  <c r="H18" i="339" s="1"/>
  <c r="AA17" i="335" a="1"/>
  <c r="AA17" i="335" s="1"/>
  <c r="H18" i="335" a="1"/>
  <c r="H18" i="335" s="1"/>
  <c r="AA17" i="331" a="1"/>
  <c r="AA17" i="331" s="1"/>
  <c r="H18" i="331" a="1"/>
  <c r="H18" i="331" s="1"/>
  <c r="AA16" i="330" a="1"/>
  <c r="AA16" i="330" s="1"/>
  <c r="H17" i="330" a="1"/>
  <c r="H17" i="330" s="1"/>
  <c r="AA17" i="329" a="1"/>
  <c r="AA17" i="329" s="1"/>
  <c r="H18" i="329" a="1"/>
  <c r="H18" i="329" s="1"/>
  <c r="AA17" i="328" a="1"/>
  <c r="AA17" i="328" s="1"/>
  <c r="H18" i="328" a="1"/>
  <c r="H18" i="328" s="1"/>
  <c r="AA16" i="327" a="1"/>
  <c r="AA16" i="327" s="1"/>
  <c r="H17" i="327" a="1"/>
  <c r="H17" i="327" s="1"/>
  <c r="AA17" i="321" a="1"/>
  <c r="AA17" i="321" s="1"/>
  <c r="H18" i="321" a="1"/>
  <c r="H18" i="321" s="1"/>
  <c r="AA17" i="320" a="1"/>
  <c r="AA17" i="320" s="1"/>
  <c r="H18" i="320" a="1"/>
  <c r="H18" i="320" s="1"/>
  <c r="AA17" i="317" a="1"/>
  <c r="AA17" i="317" s="1"/>
  <c r="H18" i="317" a="1"/>
  <c r="H18" i="317" s="1"/>
  <c r="H17" i="311" a="1"/>
  <c r="H17" i="311" s="1"/>
  <c r="AA16" i="311" a="1"/>
  <c r="AA16" i="311" s="1"/>
  <c r="AA17" i="407" l="1" a="1"/>
  <c r="AA17" i="407" s="1"/>
  <c r="H18" i="407" a="1"/>
  <c r="H18" i="407" s="1"/>
  <c r="AA20" i="408" a="1"/>
  <c r="AA20" i="408" s="1"/>
  <c r="H21" i="408" a="1"/>
  <c r="H21" i="408" s="1"/>
  <c r="AA18" i="406" a="1"/>
  <c r="AA18" i="406" s="1"/>
  <c r="H19" i="406" a="1"/>
  <c r="H19" i="406" s="1"/>
  <c r="AA18" i="405" a="1"/>
  <c r="AA18" i="405" s="1"/>
  <c r="H19" i="405" a="1"/>
  <c r="H19" i="405" s="1"/>
  <c r="AA17" i="404" a="1"/>
  <c r="AA17" i="404" s="1"/>
  <c r="H18" i="404" a="1"/>
  <c r="H18" i="404" s="1"/>
  <c r="AA17" i="403" a="1"/>
  <c r="AA17" i="403" s="1"/>
  <c r="H18" i="403" a="1"/>
  <c r="H18" i="403" s="1"/>
  <c r="AA18" i="402" a="1"/>
  <c r="AA18" i="402" s="1"/>
  <c r="H19" i="402" a="1"/>
  <c r="H19" i="402" s="1"/>
  <c r="AA17" i="401" a="1"/>
  <c r="AA17" i="401" s="1"/>
  <c r="H18" i="401" a="1"/>
  <c r="H18" i="401" s="1"/>
  <c r="AA19" i="400" a="1"/>
  <c r="AA19" i="400" s="1"/>
  <c r="H20" i="400" a="1"/>
  <c r="H20" i="400" s="1"/>
  <c r="AA20" i="399" a="1"/>
  <c r="AA20" i="399" s="1"/>
  <c r="H21" i="399" a="1"/>
  <c r="H21" i="399" s="1"/>
  <c r="AA18" i="398" a="1"/>
  <c r="AA18" i="398" s="1"/>
  <c r="H19" i="398" a="1"/>
  <c r="H19" i="398" s="1"/>
  <c r="AA17" i="397" a="1"/>
  <c r="AA17" i="397" s="1"/>
  <c r="H18" i="397" a="1"/>
  <c r="H18" i="397" s="1"/>
  <c r="AA19" i="396" a="1"/>
  <c r="AA19" i="396" s="1"/>
  <c r="H20" i="396" a="1"/>
  <c r="H20" i="396" s="1"/>
  <c r="AA17" i="394" a="1"/>
  <c r="AA17" i="394" s="1"/>
  <c r="H18" i="394" a="1"/>
  <c r="H18" i="394" s="1"/>
  <c r="AA18" i="393" a="1"/>
  <c r="AA18" i="393" s="1"/>
  <c r="H19" i="393" a="1"/>
  <c r="H19" i="393" s="1"/>
  <c r="AA17" i="376" a="1"/>
  <c r="AA17" i="376" s="1"/>
  <c r="H18" i="376" a="1"/>
  <c r="H18" i="376" s="1"/>
  <c r="AA18" i="389" a="1"/>
  <c r="AA18" i="389" s="1"/>
  <c r="H19" i="389" a="1"/>
  <c r="H19" i="389" s="1"/>
  <c r="AA17" i="387" a="1"/>
  <c r="AA17" i="387" s="1"/>
  <c r="H18" i="387" a="1"/>
  <c r="H18" i="387" s="1"/>
  <c r="AA17" i="384" a="1"/>
  <c r="AA17" i="384" s="1"/>
  <c r="H18" i="384" a="1"/>
  <c r="H18" i="384" s="1"/>
  <c r="AA18" i="383" a="1"/>
  <c r="AA18" i="383" s="1"/>
  <c r="H19" i="383" a="1"/>
  <c r="H19" i="383" s="1"/>
  <c r="AA20" i="382" a="1"/>
  <c r="AA20" i="382" s="1"/>
  <c r="H21" i="382" a="1"/>
  <c r="H21" i="382" s="1"/>
  <c r="AA17" i="381" a="1"/>
  <c r="AA17" i="381" s="1"/>
  <c r="H18" i="381" a="1"/>
  <c r="H18" i="381" s="1"/>
  <c r="AA18" i="379" a="1"/>
  <c r="AA18" i="379" s="1"/>
  <c r="H19" i="379" a="1"/>
  <c r="H19" i="379" s="1"/>
  <c r="AA18" i="378" a="1"/>
  <c r="AA18" i="378" s="1"/>
  <c r="H19" i="378" a="1"/>
  <c r="H19" i="378" s="1"/>
  <c r="AA18" i="375" a="1"/>
  <c r="AA18" i="375" s="1"/>
  <c r="H19" i="375" a="1"/>
  <c r="H19" i="375" s="1"/>
  <c r="AA17" i="373" a="1"/>
  <c r="AA17" i="373" s="1"/>
  <c r="H18" i="373" a="1"/>
  <c r="H18" i="373" s="1"/>
  <c r="AA17" i="372" a="1"/>
  <c r="AA17" i="372" s="1"/>
  <c r="H18" i="372" a="1"/>
  <c r="H18" i="372" s="1"/>
  <c r="AA18" i="369" a="1"/>
  <c r="AA18" i="369" s="1"/>
  <c r="H19" i="369" a="1"/>
  <c r="H19" i="369" s="1"/>
  <c r="AA18" i="366" a="1"/>
  <c r="AA18" i="366" s="1"/>
  <c r="H19" i="366" a="1"/>
  <c r="H19" i="366" s="1"/>
  <c r="AA19" i="364" a="1"/>
  <c r="AA19" i="364" s="1"/>
  <c r="H20" i="364" a="1"/>
  <c r="H20" i="364" s="1"/>
  <c r="AA19" i="359" a="1"/>
  <c r="AA19" i="359" s="1"/>
  <c r="H20" i="359" a="1"/>
  <c r="H20" i="359" s="1"/>
  <c r="H18" i="358" a="1"/>
  <c r="H18" i="358" s="1"/>
  <c r="AA17" i="358" a="1"/>
  <c r="AA17" i="358" s="1"/>
  <c r="AA17" i="357" a="1"/>
  <c r="AA17" i="357" s="1"/>
  <c r="H18" i="357" a="1"/>
  <c r="H18" i="357" s="1"/>
  <c r="AA19" i="356" a="1"/>
  <c r="AA19" i="356" s="1"/>
  <c r="H20" i="356" a="1"/>
  <c r="H20" i="356" s="1"/>
  <c r="AA17" i="355" a="1"/>
  <c r="AA17" i="355" s="1"/>
  <c r="H18" i="355" a="1"/>
  <c r="H18" i="355" s="1"/>
  <c r="AA17" i="354" a="1"/>
  <c r="AA17" i="354" s="1"/>
  <c r="H18" i="354" a="1"/>
  <c r="H18" i="354" s="1"/>
  <c r="AA17" i="353" a="1"/>
  <c r="AA17" i="353" s="1"/>
  <c r="H18" i="353" a="1"/>
  <c r="H18" i="353" s="1"/>
  <c r="AA17" i="352" a="1"/>
  <c r="AA17" i="352" s="1"/>
  <c r="H18" i="352" a="1"/>
  <c r="H18" i="352" s="1"/>
  <c r="AA18" i="350" a="1"/>
  <c r="AA18" i="350" s="1"/>
  <c r="H19" i="350" a="1"/>
  <c r="H19" i="350" s="1"/>
  <c r="AA17" i="349" a="1"/>
  <c r="AA17" i="349" s="1"/>
  <c r="H18" i="349" a="1"/>
  <c r="H18" i="349" s="1"/>
  <c r="H19" i="348" a="1"/>
  <c r="H19" i="348" s="1"/>
  <c r="AA18" i="348" a="1"/>
  <c r="AA18" i="348" s="1"/>
  <c r="AA17" i="346" a="1"/>
  <c r="AA17" i="346" s="1"/>
  <c r="H18" i="346" a="1"/>
  <c r="H18" i="346" s="1"/>
  <c r="AA19" i="344" a="1"/>
  <c r="AA19" i="344" s="1"/>
  <c r="H20" i="344" a="1"/>
  <c r="H20" i="344" s="1"/>
  <c r="AA18" i="343" a="1"/>
  <c r="AA18" i="343" s="1"/>
  <c r="H19" i="343" a="1"/>
  <c r="H19" i="343" s="1"/>
  <c r="AA17" i="342" a="1"/>
  <c r="AA17" i="342" s="1"/>
  <c r="H18" i="342" a="1"/>
  <c r="H18" i="342" s="1"/>
  <c r="AA18" i="341" a="1"/>
  <c r="AA18" i="341" s="1"/>
  <c r="H19" i="341" a="1"/>
  <c r="H19" i="341" s="1"/>
  <c r="AA17" i="340" a="1"/>
  <c r="AA17" i="340" s="1"/>
  <c r="H18" i="340" a="1"/>
  <c r="H18" i="340" s="1"/>
  <c r="AA18" i="339" a="1"/>
  <c r="AA18" i="339" s="1"/>
  <c r="H19" i="339" a="1"/>
  <c r="H19" i="339" s="1"/>
  <c r="AA18" i="335" a="1"/>
  <c r="AA18" i="335" s="1"/>
  <c r="H19" i="335" a="1"/>
  <c r="H19" i="335" s="1"/>
  <c r="AA18" i="331" a="1"/>
  <c r="AA18" i="331" s="1"/>
  <c r="H19" i="331" a="1"/>
  <c r="H19" i="331" s="1"/>
  <c r="AA17" i="330" a="1"/>
  <c r="AA17" i="330" s="1"/>
  <c r="H18" i="330" a="1"/>
  <c r="H18" i="330" s="1"/>
  <c r="AA18" i="329" a="1"/>
  <c r="AA18" i="329" s="1"/>
  <c r="H19" i="329" a="1"/>
  <c r="H19" i="329" s="1"/>
  <c r="AA18" i="328" a="1"/>
  <c r="AA18" i="328" s="1"/>
  <c r="H19" i="328" a="1"/>
  <c r="H19" i="328" s="1"/>
  <c r="AA17" i="327" a="1"/>
  <c r="AA17" i="327" s="1"/>
  <c r="H18" i="327" a="1"/>
  <c r="H18" i="327" s="1"/>
  <c r="AA18" i="321" a="1"/>
  <c r="AA18" i="321" s="1"/>
  <c r="H19" i="321" a="1"/>
  <c r="H19" i="321" s="1"/>
  <c r="AA18" i="320" a="1"/>
  <c r="AA18" i="320" s="1"/>
  <c r="H19" i="320" a="1"/>
  <c r="H19" i="320" s="1"/>
  <c r="AA18" i="317" a="1"/>
  <c r="AA18" i="317" s="1"/>
  <c r="H19" i="317" a="1"/>
  <c r="H19" i="317" s="1"/>
  <c r="H18" i="311" a="1"/>
  <c r="H18" i="311" s="1"/>
  <c r="AA17" i="311" a="1"/>
  <c r="AA17" i="311" s="1"/>
  <c r="AA21" i="408" l="1" a="1"/>
  <c r="AA21" i="408" s="1"/>
  <c r="H22" i="408" a="1"/>
  <c r="H22" i="408" s="1"/>
  <c r="AA18" i="407" a="1"/>
  <c r="AA18" i="407" s="1"/>
  <c r="H19" i="407" a="1"/>
  <c r="H19" i="407" s="1"/>
  <c r="AA19" i="406" a="1"/>
  <c r="AA19" i="406" s="1"/>
  <c r="H20" i="406" a="1"/>
  <c r="H20" i="406" s="1"/>
  <c r="AA19" i="405" a="1"/>
  <c r="AA19" i="405" s="1"/>
  <c r="H20" i="405" a="1"/>
  <c r="H20" i="405" s="1"/>
  <c r="AA18" i="404" a="1"/>
  <c r="AA18" i="404" s="1"/>
  <c r="H19" i="404" a="1"/>
  <c r="H19" i="404" s="1"/>
  <c r="AA18" i="403" a="1"/>
  <c r="AA18" i="403" s="1"/>
  <c r="H19" i="403" a="1"/>
  <c r="H19" i="403" s="1"/>
  <c r="AA19" i="402" a="1"/>
  <c r="AA19" i="402" s="1"/>
  <c r="H20" i="402" a="1"/>
  <c r="H20" i="402" s="1"/>
  <c r="AA18" i="401" a="1"/>
  <c r="AA18" i="401" s="1"/>
  <c r="H19" i="401" a="1"/>
  <c r="H19" i="401" s="1"/>
  <c r="AA20" i="400" a="1"/>
  <c r="AA20" i="400" s="1"/>
  <c r="H21" i="400" a="1"/>
  <c r="H21" i="400" s="1"/>
  <c r="AA21" i="399" a="1"/>
  <c r="AA21" i="399" s="1"/>
  <c r="H22" i="399" a="1"/>
  <c r="H22" i="399" s="1"/>
  <c r="AA19" i="398" a="1"/>
  <c r="AA19" i="398" s="1"/>
  <c r="H20" i="398" a="1"/>
  <c r="H20" i="398" s="1"/>
  <c r="AA18" i="397" a="1"/>
  <c r="AA18" i="397" s="1"/>
  <c r="H19" i="397" a="1"/>
  <c r="H19" i="397" s="1"/>
  <c r="AA20" i="396" a="1"/>
  <c r="AA20" i="396" s="1"/>
  <c r="H21" i="396" a="1"/>
  <c r="H21" i="396" s="1"/>
  <c r="AA18" i="394" a="1"/>
  <c r="AA18" i="394" s="1"/>
  <c r="H19" i="394" a="1"/>
  <c r="H19" i="394" s="1"/>
  <c r="AA19" i="393" a="1"/>
  <c r="AA19" i="393" s="1"/>
  <c r="H20" i="393" a="1"/>
  <c r="H20" i="393" s="1"/>
  <c r="AA19" i="389" a="1"/>
  <c r="AA19" i="389" s="1"/>
  <c r="H20" i="389" a="1"/>
  <c r="H20" i="389" s="1"/>
  <c r="AA18" i="376" a="1"/>
  <c r="AA18" i="376" s="1"/>
  <c r="H19" i="376" a="1"/>
  <c r="H19" i="376" s="1"/>
  <c r="AA18" i="387" a="1"/>
  <c r="AA18" i="387" s="1"/>
  <c r="H19" i="387" a="1"/>
  <c r="H19" i="387" s="1"/>
  <c r="AA18" i="384" a="1"/>
  <c r="AA18" i="384" s="1"/>
  <c r="H19" i="384" a="1"/>
  <c r="H19" i="384" s="1"/>
  <c r="AA19" i="383" a="1"/>
  <c r="AA19" i="383" s="1"/>
  <c r="H20" i="383" a="1"/>
  <c r="H20" i="383" s="1"/>
  <c r="AA21" i="382" a="1"/>
  <c r="AA21" i="382" s="1"/>
  <c r="H22" i="382" a="1"/>
  <c r="H22" i="382" s="1"/>
  <c r="AA18" i="381" a="1"/>
  <c r="AA18" i="381" s="1"/>
  <c r="H19" i="381" a="1"/>
  <c r="H19" i="381" s="1"/>
  <c r="AA19" i="379" a="1"/>
  <c r="AA19" i="379" s="1"/>
  <c r="H20" i="379" a="1"/>
  <c r="H20" i="379" s="1"/>
  <c r="AA19" i="378" a="1"/>
  <c r="AA19" i="378" s="1"/>
  <c r="H20" i="378" a="1"/>
  <c r="H20" i="378" s="1"/>
  <c r="AA19" i="375" a="1"/>
  <c r="AA19" i="375" s="1"/>
  <c r="H20" i="375" a="1"/>
  <c r="H20" i="375" s="1"/>
  <c r="AA18" i="373" a="1"/>
  <c r="AA18" i="373" s="1"/>
  <c r="H19" i="373" a="1"/>
  <c r="H19" i="373" s="1"/>
  <c r="AA18" i="372" a="1"/>
  <c r="AA18" i="372" s="1"/>
  <c r="H19" i="372" a="1"/>
  <c r="H19" i="372" s="1"/>
  <c r="AA19" i="369" a="1"/>
  <c r="AA19" i="369" s="1"/>
  <c r="H20" i="369" a="1"/>
  <c r="H20" i="369" s="1"/>
  <c r="AA19" i="366" a="1"/>
  <c r="AA19" i="366" s="1"/>
  <c r="H20" i="366" a="1"/>
  <c r="H20" i="366" s="1"/>
  <c r="AA20" i="364" a="1"/>
  <c r="AA20" i="364" s="1"/>
  <c r="H21" i="364" a="1"/>
  <c r="H21" i="364" s="1"/>
  <c r="AA20" i="359" a="1"/>
  <c r="AA20" i="359" s="1"/>
  <c r="H21" i="359" a="1"/>
  <c r="H21" i="359" s="1"/>
  <c r="AA18" i="358" a="1"/>
  <c r="AA18" i="358" s="1"/>
  <c r="H19" i="358" a="1"/>
  <c r="H19" i="358" s="1"/>
  <c r="AA18" i="357" a="1"/>
  <c r="AA18" i="357" s="1"/>
  <c r="H19" i="357" a="1"/>
  <c r="H19" i="357" s="1"/>
  <c r="AA20" i="356" a="1"/>
  <c r="AA20" i="356" s="1"/>
  <c r="H21" i="356" a="1"/>
  <c r="H21" i="356" s="1"/>
  <c r="AA18" i="355" a="1"/>
  <c r="AA18" i="355" s="1"/>
  <c r="H19" i="355" a="1"/>
  <c r="H19" i="355" s="1"/>
  <c r="AA18" i="354" a="1"/>
  <c r="AA18" i="354" s="1"/>
  <c r="H19" i="354" a="1"/>
  <c r="H19" i="354" s="1"/>
  <c r="AA18" i="353" a="1"/>
  <c r="AA18" i="353" s="1"/>
  <c r="H19" i="353" a="1"/>
  <c r="H19" i="353" s="1"/>
  <c r="AA18" i="352" a="1"/>
  <c r="AA18" i="352" s="1"/>
  <c r="H19" i="352" a="1"/>
  <c r="H19" i="352" s="1"/>
  <c r="AA19" i="350" a="1"/>
  <c r="AA19" i="350" s="1"/>
  <c r="H20" i="350" a="1"/>
  <c r="H20" i="350" s="1"/>
  <c r="AA18" i="349" a="1"/>
  <c r="AA18" i="349" s="1"/>
  <c r="H19" i="349" a="1"/>
  <c r="H19" i="349" s="1"/>
  <c r="AA19" i="348" a="1"/>
  <c r="AA19" i="348" s="1"/>
  <c r="H20" i="348" a="1"/>
  <c r="H20" i="348" s="1"/>
  <c r="AA18" i="346" a="1"/>
  <c r="AA18" i="346" s="1"/>
  <c r="H19" i="346" a="1"/>
  <c r="H19" i="346" s="1"/>
  <c r="AA20" i="344" a="1"/>
  <c r="AA20" i="344" s="1"/>
  <c r="H21" i="344" a="1"/>
  <c r="H21" i="344" s="1"/>
  <c r="AA19" i="343" a="1"/>
  <c r="AA19" i="343" s="1"/>
  <c r="H20" i="343" a="1"/>
  <c r="H20" i="343" s="1"/>
  <c r="AA18" i="342" a="1"/>
  <c r="AA18" i="342" s="1"/>
  <c r="H19" i="342" a="1"/>
  <c r="H19" i="342" s="1"/>
  <c r="AA19" i="341" a="1"/>
  <c r="AA19" i="341" s="1"/>
  <c r="H20" i="341" a="1"/>
  <c r="H20" i="341" s="1"/>
  <c r="AA18" i="340" a="1"/>
  <c r="AA18" i="340" s="1"/>
  <c r="H19" i="340" a="1"/>
  <c r="H19" i="340" s="1"/>
  <c r="AA19" i="339" a="1"/>
  <c r="AA19" i="339" s="1"/>
  <c r="H20" i="339" a="1"/>
  <c r="H20" i="339" s="1"/>
  <c r="AA19" i="335" a="1"/>
  <c r="AA19" i="335" s="1"/>
  <c r="H20" i="335" a="1"/>
  <c r="H20" i="335" s="1"/>
  <c r="AA19" i="331" a="1"/>
  <c r="AA19" i="331" s="1"/>
  <c r="H20" i="331" a="1"/>
  <c r="H20" i="331" s="1"/>
  <c r="AA18" i="330" a="1"/>
  <c r="AA18" i="330" s="1"/>
  <c r="H19" i="330" a="1"/>
  <c r="H19" i="330" s="1"/>
  <c r="AA19" i="329" a="1"/>
  <c r="AA19" i="329" s="1"/>
  <c r="H20" i="329" a="1"/>
  <c r="H20" i="329" s="1"/>
  <c r="AA19" i="328" a="1"/>
  <c r="AA19" i="328" s="1"/>
  <c r="H20" i="328" a="1"/>
  <c r="H20" i="328" s="1"/>
  <c r="AA18" i="327" a="1"/>
  <c r="AA18" i="327" s="1"/>
  <c r="H19" i="327" a="1"/>
  <c r="H19" i="327" s="1"/>
  <c r="AA19" i="321" a="1"/>
  <c r="AA19" i="321" s="1"/>
  <c r="H20" i="321" a="1"/>
  <c r="H20" i="321" s="1"/>
  <c r="AA19" i="320" a="1"/>
  <c r="AA19" i="320" s="1"/>
  <c r="H20" i="320" a="1"/>
  <c r="H20" i="320" s="1"/>
  <c r="AA19" i="317" a="1"/>
  <c r="AA19" i="317" s="1"/>
  <c r="H20" i="317" a="1"/>
  <c r="H20" i="317" s="1"/>
  <c r="H19" i="311" a="1"/>
  <c r="H19" i="311" s="1"/>
  <c r="AA18" i="311" a="1"/>
  <c r="AA18" i="311" s="1"/>
  <c r="AA19" i="407" l="1" a="1"/>
  <c r="AA19" i="407" s="1"/>
  <c r="H20" i="407" a="1"/>
  <c r="H20" i="407" s="1"/>
  <c r="AA22" i="408" a="1"/>
  <c r="AA22" i="408" s="1"/>
  <c r="H23" i="408" a="1"/>
  <c r="H23" i="408" s="1"/>
  <c r="AA20" i="406" a="1"/>
  <c r="AA20" i="406" s="1"/>
  <c r="H21" i="406" a="1"/>
  <c r="H21" i="406" s="1"/>
  <c r="AA20" i="405" a="1"/>
  <c r="AA20" i="405" s="1"/>
  <c r="H21" i="405" a="1"/>
  <c r="H21" i="405" s="1"/>
  <c r="AA19" i="404" a="1"/>
  <c r="AA19" i="404" s="1"/>
  <c r="H20" i="404" a="1"/>
  <c r="H20" i="404" s="1"/>
  <c r="AA19" i="403" a="1"/>
  <c r="AA19" i="403" s="1"/>
  <c r="H20" i="403" a="1"/>
  <c r="H20" i="403" s="1"/>
  <c r="AA20" i="402" a="1"/>
  <c r="AA20" i="402" s="1"/>
  <c r="H21" i="402" a="1"/>
  <c r="H21" i="402" s="1"/>
  <c r="H20" i="401" a="1"/>
  <c r="H20" i="401" s="1"/>
  <c r="AA19" i="401" a="1"/>
  <c r="AA19" i="401" s="1"/>
  <c r="AA21" i="400" a="1"/>
  <c r="AA21" i="400" s="1"/>
  <c r="H22" i="400" a="1"/>
  <c r="H22" i="400" s="1"/>
  <c r="AA22" i="399" a="1"/>
  <c r="AA22" i="399" s="1"/>
  <c r="H23" i="399" a="1"/>
  <c r="H23" i="399" s="1"/>
  <c r="AA20" i="398" a="1"/>
  <c r="AA20" i="398" s="1"/>
  <c r="H21" i="398" a="1"/>
  <c r="H21" i="398" s="1"/>
  <c r="AA19" i="397" a="1"/>
  <c r="AA19" i="397" s="1"/>
  <c r="H20" i="397" a="1"/>
  <c r="H20" i="397" s="1"/>
  <c r="AA21" i="396" a="1"/>
  <c r="AA21" i="396" s="1"/>
  <c r="H22" i="396" a="1"/>
  <c r="H22" i="396" s="1"/>
  <c r="AA19" i="394" a="1"/>
  <c r="AA19" i="394" s="1"/>
  <c r="H20" i="394" a="1"/>
  <c r="H20" i="394" s="1"/>
  <c r="AA20" i="393" a="1"/>
  <c r="AA20" i="393" s="1"/>
  <c r="H21" i="393" a="1"/>
  <c r="H21" i="393" s="1"/>
  <c r="AA19" i="376" a="1"/>
  <c r="AA19" i="376" s="1"/>
  <c r="H20" i="376" a="1"/>
  <c r="H20" i="376" s="1"/>
  <c r="AA20" i="389" a="1"/>
  <c r="AA20" i="389" s="1"/>
  <c r="H21" i="389" a="1"/>
  <c r="H21" i="389" s="1"/>
  <c r="AA19" i="387" a="1"/>
  <c r="AA19" i="387" s="1"/>
  <c r="H20" i="387" a="1"/>
  <c r="H20" i="387" s="1"/>
  <c r="AA19" i="384" a="1"/>
  <c r="AA19" i="384" s="1"/>
  <c r="H20" i="384" a="1"/>
  <c r="H20" i="384" s="1"/>
  <c r="AA20" i="383" a="1"/>
  <c r="AA20" i="383" s="1"/>
  <c r="H21" i="383" a="1"/>
  <c r="H21" i="383" s="1"/>
  <c r="AA22" i="382" a="1"/>
  <c r="AA22" i="382" s="1"/>
  <c r="H23" i="382" a="1"/>
  <c r="H23" i="382" s="1"/>
  <c r="AA19" i="381" a="1"/>
  <c r="AA19" i="381" s="1"/>
  <c r="H20" i="381" a="1"/>
  <c r="H20" i="381" s="1"/>
  <c r="AA20" i="379" a="1"/>
  <c r="AA20" i="379" s="1"/>
  <c r="H21" i="379" a="1"/>
  <c r="H21" i="379" s="1"/>
  <c r="AA20" i="378" a="1"/>
  <c r="AA20" i="378" s="1"/>
  <c r="H21" i="378" a="1"/>
  <c r="H21" i="378" s="1"/>
  <c r="AA20" i="375" a="1"/>
  <c r="AA20" i="375" s="1"/>
  <c r="H21" i="375" a="1"/>
  <c r="H21" i="375" s="1"/>
  <c r="AA19" i="373" a="1"/>
  <c r="AA19" i="373" s="1"/>
  <c r="H20" i="373" a="1"/>
  <c r="H20" i="373" s="1"/>
  <c r="AA19" i="372" a="1"/>
  <c r="AA19" i="372" s="1"/>
  <c r="H20" i="372" a="1"/>
  <c r="H20" i="372" s="1"/>
  <c r="AA20" i="369" a="1"/>
  <c r="AA20" i="369" s="1"/>
  <c r="H21" i="369" a="1"/>
  <c r="H21" i="369" s="1"/>
  <c r="AA20" i="366" a="1"/>
  <c r="AA20" i="366" s="1"/>
  <c r="H21" i="366" a="1"/>
  <c r="H21" i="366" s="1"/>
  <c r="AA21" i="364" a="1"/>
  <c r="AA21" i="364" s="1"/>
  <c r="H22" i="364" a="1"/>
  <c r="H22" i="364" s="1"/>
  <c r="AA21" i="359" a="1"/>
  <c r="AA21" i="359" s="1"/>
  <c r="H22" i="359" a="1"/>
  <c r="H22" i="359" s="1"/>
  <c r="H20" i="358" a="1"/>
  <c r="H20" i="358" s="1"/>
  <c r="AA19" i="358" a="1"/>
  <c r="AA19" i="358" s="1"/>
  <c r="AA19" i="357" a="1"/>
  <c r="AA19" i="357" s="1"/>
  <c r="H20" i="357" a="1"/>
  <c r="H20" i="357" s="1"/>
  <c r="AA21" i="356" a="1"/>
  <c r="AA21" i="356" s="1"/>
  <c r="H22" i="356" a="1"/>
  <c r="H22" i="356" s="1"/>
  <c r="AA19" i="355" a="1"/>
  <c r="AA19" i="355" s="1"/>
  <c r="H20" i="355" a="1"/>
  <c r="H20" i="355" s="1"/>
  <c r="AA19" i="354" a="1"/>
  <c r="AA19" i="354" s="1"/>
  <c r="H20" i="354" a="1"/>
  <c r="H20" i="354" s="1"/>
  <c r="AA19" i="353" a="1"/>
  <c r="AA19" i="353" s="1"/>
  <c r="H20" i="353" a="1"/>
  <c r="H20" i="353" s="1"/>
  <c r="AA19" i="352" a="1"/>
  <c r="AA19" i="352" s="1"/>
  <c r="H20" i="352" a="1"/>
  <c r="H20" i="352" s="1"/>
  <c r="AA20" i="350" a="1"/>
  <c r="AA20" i="350" s="1"/>
  <c r="H21" i="350" a="1"/>
  <c r="H21" i="350" s="1"/>
  <c r="AA19" i="349" a="1"/>
  <c r="AA19" i="349" s="1"/>
  <c r="H20" i="349" a="1"/>
  <c r="H20" i="349" s="1"/>
  <c r="H21" i="348" a="1"/>
  <c r="H21" i="348" s="1"/>
  <c r="AA20" i="348" a="1"/>
  <c r="AA20" i="348" s="1"/>
  <c r="AA19" i="346" a="1"/>
  <c r="AA19" i="346" s="1"/>
  <c r="H20" i="346" a="1"/>
  <c r="H20" i="346" s="1"/>
  <c r="AA21" i="344" a="1"/>
  <c r="AA21" i="344" s="1"/>
  <c r="H22" i="344" a="1"/>
  <c r="H22" i="344" s="1"/>
  <c r="AA20" i="343" a="1"/>
  <c r="AA20" i="343" s="1"/>
  <c r="H21" i="343" a="1"/>
  <c r="H21" i="343" s="1"/>
  <c r="AA19" i="342" a="1"/>
  <c r="AA19" i="342" s="1"/>
  <c r="H20" i="342" a="1"/>
  <c r="H20" i="342" s="1"/>
  <c r="AA20" i="341" a="1"/>
  <c r="AA20" i="341" s="1"/>
  <c r="H21" i="341" a="1"/>
  <c r="H21" i="341" s="1"/>
  <c r="AA19" i="340" a="1"/>
  <c r="AA19" i="340" s="1"/>
  <c r="H20" i="340" a="1"/>
  <c r="H20" i="340" s="1"/>
  <c r="AA20" i="339" a="1"/>
  <c r="AA20" i="339" s="1"/>
  <c r="H21" i="339" a="1"/>
  <c r="H21" i="339" s="1"/>
  <c r="AA20" i="335" a="1"/>
  <c r="AA20" i="335" s="1"/>
  <c r="H21" i="335" a="1"/>
  <c r="H21" i="335" s="1"/>
  <c r="AA20" i="331" a="1"/>
  <c r="AA20" i="331" s="1"/>
  <c r="H21" i="331" a="1"/>
  <c r="H21" i="331" s="1"/>
  <c r="AA19" i="330" a="1"/>
  <c r="AA19" i="330" s="1"/>
  <c r="H20" i="330" a="1"/>
  <c r="H20" i="330" s="1"/>
  <c r="AA20" i="329" a="1"/>
  <c r="AA20" i="329" s="1"/>
  <c r="H21" i="329" a="1"/>
  <c r="H21" i="329" s="1"/>
  <c r="AA20" i="328" a="1"/>
  <c r="AA20" i="328" s="1"/>
  <c r="H21" i="328" a="1"/>
  <c r="H21" i="328" s="1"/>
  <c r="AA19" i="327" a="1"/>
  <c r="AA19" i="327" s="1"/>
  <c r="H20" i="327" a="1"/>
  <c r="H20" i="327" s="1"/>
  <c r="AA20" i="321" a="1"/>
  <c r="AA20" i="321" s="1"/>
  <c r="H21" i="321" a="1"/>
  <c r="H21" i="321" s="1"/>
  <c r="AA20" i="320" a="1"/>
  <c r="AA20" i="320" s="1"/>
  <c r="H21" i="320" a="1"/>
  <c r="H21" i="320" s="1"/>
  <c r="AA20" i="317" a="1"/>
  <c r="AA20" i="317" s="1"/>
  <c r="H21" i="317" a="1"/>
  <c r="H21" i="317" s="1"/>
  <c r="H20" i="311" a="1"/>
  <c r="H20" i="311" s="1"/>
  <c r="AA19" i="311" a="1"/>
  <c r="AA19" i="311" s="1"/>
  <c r="AA23" i="408" l="1" a="1"/>
  <c r="AA23" i="408" s="1"/>
  <c r="H24" i="408" a="1"/>
  <c r="H24" i="408" s="1"/>
  <c r="AA20" i="407" a="1"/>
  <c r="AA20" i="407" s="1"/>
  <c r="H21" i="407" a="1"/>
  <c r="H21" i="407" s="1"/>
  <c r="AA21" i="406" a="1"/>
  <c r="AA21" i="406" s="1"/>
  <c r="H22" i="406" a="1"/>
  <c r="H22" i="406" s="1"/>
  <c r="AA21" i="405" a="1"/>
  <c r="AA21" i="405" s="1"/>
  <c r="H22" i="405" a="1"/>
  <c r="H22" i="405" s="1"/>
  <c r="AA20" i="404" a="1"/>
  <c r="AA20" i="404" s="1"/>
  <c r="H21" i="404" a="1"/>
  <c r="H21" i="404" s="1"/>
  <c r="AA20" i="403" a="1"/>
  <c r="AA20" i="403" s="1"/>
  <c r="H21" i="403" a="1"/>
  <c r="H21" i="403" s="1"/>
  <c r="AA21" i="402" a="1"/>
  <c r="AA21" i="402" s="1"/>
  <c r="H22" i="402" a="1"/>
  <c r="H22" i="402" s="1"/>
  <c r="AA20" i="401" a="1"/>
  <c r="AA20" i="401" s="1"/>
  <c r="H21" i="401" a="1"/>
  <c r="H21" i="401" s="1"/>
  <c r="AA22" i="400" a="1"/>
  <c r="AA22" i="400" s="1"/>
  <c r="H23" i="400" a="1"/>
  <c r="H23" i="400" s="1"/>
  <c r="AA23" i="399" a="1"/>
  <c r="AA23" i="399" s="1"/>
  <c r="H24" i="399" a="1"/>
  <c r="H24" i="399" s="1"/>
  <c r="AA21" i="398" a="1"/>
  <c r="AA21" i="398" s="1"/>
  <c r="H22" i="398" a="1"/>
  <c r="H22" i="398" s="1"/>
  <c r="AA20" i="397" a="1"/>
  <c r="AA20" i="397" s="1"/>
  <c r="H21" i="397" a="1"/>
  <c r="H21" i="397" s="1"/>
  <c r="AA22" i="396" a="1"/>
  <c r="AA22" i="396" s="1"/>
  <c r="H23" i="396" a="1"/>
  <c r="H23" i="396" s="1"/>
  <c r="AA20" i="394" a="1"/>
  <c r="AA20" i="394" s="1"/>
  <c r="H21" i="394" a="1"/>
  <c r="H21" i="394" s="1"/>
  <c r="AA21" i="393" a="1"/>
  <c r="AA21" i="393" s="1"/>
  <c r="H22" i="393" a="1"/>
  <c r="H22" i="393" s="1"/>
  <c r="AA21" i="389" a="1"/>
  <c r="AA21" i="389" s="1"/>
  <c r="H22" i="389" a="1"/>
  <c r="H22" i="389" s="1"/>
  <c r="AA20" i="376" a="1"/>
  <c r="AA20" i="376" s="1"/>
  <c r="H21" i="376" a="1"/>
  <c r="H21" i="376" s="1"/>
  <c r="AA20" i="387" a="1"/>
  <c r="AA20" i="387" s="1"/>
  <c r="H21" i="387" a="1"/>
  <c r="H21" i="387" s="1"/>
  <c r="AA20" i="384" a="1"/>
  <c r="AA20" i="384" s="1"/>
  <c r="H21" i="384" a="1"/>
  <c r="H21" i="384" s="1"/>
  <c r="AA21" i="383" a="1"/>
  <c r="AA21" i="383" s="1"/>
  <c r="H22" i="383" a="1"/>
  <c r="H22" i="383" s="1"/>
  <c r="AA23" i="382" a="1"/>
  <c r="AA23" i="382" s="1"/>
  <c r="H24" i="382" a="1"/>
  <c r="H24" i="382" s="1"/>
  <c r="AA20" i="381" a="1"/>
  <c r="AA20" i="381" s="1"/>
  <c r="H21" i="381" a="1"/>
  <c r="H21" i="381" s="1"/>
  <c r="AA21" i="379" a="1"/>
  <c r="AA21" i="379" s="1"/>
  <c r="H22" i="379" a="1"/>
  <c r="H22" i="379" s="1"/>
  <c r="AA21" i="378" a="1"/>
  <c r="AA21" i="378" s="1"/>
  <c r="H22" i="378" a="1"/>
  <c r="H22" i="378" s="1"/>
  <c r="AA21" i="375" a="1"/>
  <c r="AA21" i="375" s="1"/>
  <c r="H22" i="375" a="1"/>
  <c r="H22" i="375" s="1"/>
  <c r="AA20" i="373" a="1"/>
  <c r="AA20" i="373" s="1"/>
  <c r="H21" i="373" a="1"/>
  <c r="H21" i="373" s="1"/>
  <c r="AA20" i="372" a="1"/>
  <c r="AA20" i="372" s="1"/>
  <c r="H21" i="372" a="1"/>
  <c r="H21" i="372" s="1"/>
  <c r="AA21" i="369" a="1"/>
  <c r="AA21" i="369" s="1"/>
  <c r="H22" i="369" a="1"/>
  <c r="H22" i="369" s="1"/>
  <c r="AA21" i="366" a="1"/>
  <c r="AA21" i="366" s="1"/>
  <c r="H22" i="366" a="1"/>
  <c r="H22" i="366" s="1"/>
  <c r="AA22" i="364" a="1"/>
  <c r="AA22" i="364" s="1"/>
  <c r="H23" i="364" a="1"/>
  <c r="H23" i="364" s="1"/>
  <c r="AA22" i="359" a="1"/>
  <c r="AA22" i="359" s="1"/>
  <c r="H23" i="359" a="1"/>
  <c r="H23" i="359" s="1"/>
  <c r="H21" i="358" a="1"/>
  <c r="H21" i="358" s="1"/>
  <c r="AA20" i="358" a="1"/>
  <c r="AA20" i="358" s="1"/>
  <c r="AA20" i="357" a="1"/>
  <c r="AA20" i="357" s="1"/>
  <c r="H21" i="357" a="1"/>
  <c r="H21" i="357" s="1"/>
  <c r="AA22" i="356" a="1"/>
  <c r="AA22" i="356" s="1"/>
  <c r="H23" i="356" a="1"/>
  <c r="H23" i="356" s="1"/>
  <c r="AA20" i="355" a="1"/>
  <c r="AA20" i="355" s="1"/>
  <c r="H21" i="355" a="1"/>
  <c r="H21" i="355" s="1"/>
  <c r="AA20" i="354" a="1"/>
  <c r="AA20" i="354" s="1"/>
  <c r="H21" i="354" a="1"/>
  <c r="H21" i="354" s="1"/>
  <c r="AA20" i="353" a="1"/>
  <c r="AA20" i="353" s="1"/>
  <c r="H21" i="353" a="1"/>
  <c r="H21" i="353" s="1"/>
  <c r="AA20" i="352" a="1"/>
  <c r="AA20" i="352" s="1"/>
  <c r="H21" i="352" a="1"/>
  <c r="H21" i="352" s="1"/>
  <c r="AA21" i="350" a="1"/>
  <c r="AA21" i="350" s="1"/>
  <c r="H22" i="350" a="1"/>
  <c r="H22" i="350" s="1"/>
  <c r="AA20" i="349" a="1"/>
  <c r="AA20" i="349" s="1"/>
  <c r="H21" i="349" a="1"/>
  <c r="H21" i="349" s="1"/>
  <c r="AA21" i="348" a="1"/>
  <c r="AA21" i="348" s="1"/>
  <c r="H22" i="348" a="1"/>
  <c r="H22" i="348" s="1"/>
  <c r="AA20" i="346" a="1"/>
  <c r="AA20" i="346" s="1"/>
  <c r="H21" i="346" a="1"/>
  <c r="H21" i="346" s="1"/>
  <c r="AA22" i="344" a="1"/>
  <c r="AA22" i="344" s="1"/>
  <c r="H23" i="344" a="1"/>
  <c r="H23" i="344" s="1"/>
  <c r="AA21" i="343" a="1"/>
  <c r="AA21" i="343" s="1"/>
  <c r="H22" i="343" a="1"/>
  <c r="H22" i="343" s="1"/>
  <c r="AA20" i="342" a="1"/>
  <c r="AA20" i="342" s="1"/>
  <c r="H21" i="342" a="1"/>
  <c r="H21" i="342" s="1"/>
  <c r="AA21" i="341" a="1"/>
  <c r="AA21" i="341" s="1"/>
  <c r="H22" i="341" a="1"/>
  <c r="H22" i="341" s="1"/>
  <c r="AA20" i="340" a="1"/>
  <c r="AA20" i="340" s="1"/>
  <c r="H21" i="340" a="1"/>
  <c r="H21" i="340" s="1"/>
  <c r="AA21" i="339" a="1"/>
  <c r="AA21" i="339" s="1"/>
  <c r="H22" i="339" a="1"/>
  <c r="H22" i="339" s="1"/>
  <c r="AA21" i="335" a="1"/>
  <c r="AA21" i="335" s="1"/>
  <c r="H22" i="335" a="1"/>
  <c r="H22" i="335" s="1"/>
  <c r="AA21" i="331" a="1"/>
  <c r="AA21" i="331" s="1"/>
  <c r="H22" i="331" a="1"/>
  <c r="H22" i="331" s="1"/>
  <c r="AA20" i="330" a="1"/>
  <c r="AA20" i="330" s="1"/>
  <c r="H21" i="330" a="1"/>
  <c r="H21" i="330" s="1"/>
  <c r="AA21" i="329" a="1"/>
  <c r="AA21" i="329" s="1"/>
  <c r="H22" i="329" a="1"/>
  <c r="H22" i="329" s="1"/>
  <c r="AA21" i="328" a="1"/>
  <c r="AA21" i="328" s="1"/>
  <c r="H22" i="328" a="1"/>
  <c r="H22" i="328" s="1"/>
  <c r="AA20" i="327" a="1"/>
  <c r="AA20" i="327" s="1"/>
  <c r="H21" i="327" a="1"/>
  <c r="H21" i="327" s="1"/>
  <c r="AA21" i="321" a="1"/>
  <c r="AA21" i="321" s="1"/>
  <c r="H22" i="321" a="1"/>
  <c r="H22" i="321" s="1"/>
  <c r="AA21" i="320" a="1"/>
  <c r="AA21" i="320" s="1"/>
  <c r="H22" i="320" a="1"/>
  <c r="H22" i="320" s="1"/>
  <c r="AA21" i="317" a="1"/>
  <c r="AA21" i="317" s="1"/>
  <c r="H22" i="317" a="1"/>
  <c r="H22" i="317" s="1"/>
  <c r="H21" i="311" a="1"/>
  <c r="H21" i="311" s="1"/>
  <c r="AA20" i="311" a="1"/>
  <c r="AA20" i="311" s="1"/>
  <c r="AA21" i="407" l="1" a="1"/>
  <c r="AA21" i="407" s="1"/>
  <c r="H22" i="407" a="1"/>
  <c r="H22" i="407" s="1"/>
  <c r="AA24" i="408" a="1"/>
  <c r="AA24" i="408" s="1"/>
  <c r="H25" i="408" a="1"/>
  <c r="H25" i="408" s="1"/>
  <c r="AA22" i="406" a="1"/>
  <c r="AA22" i="406" s="1"/>
  <c r="H23" i="406" a="1"/>
  <c r="H23" i="406" s="1"/>
  <c r="AA22" i="405" a="1"/>
  <c r="AA22" i="405" s="1"/>
  <c r="H23" i="405" a="1"/>
  <c r="H23" i="405" s="1"/>
  <c r="AA21" i="404" a="1"/>
  <c r="AA21" i="404" s="1"/>
  <c r="H22" i="404" a="1"/>
  <c r="H22" i="404" s="1"/>
  <c r="AA21" i="403" a="1"/>
  <c r="AA21" i="403" s="1"/>
  <c r="H22" i="403" a="1"/>
  <c r="H22" i="403" s="1"/>
  <c r="AA22" i="402" a="1"/>
  <c r="AA22" i="402" s="1"/>
  <c r="H23" i="402" a="1"/>
  <c r="H23" i="402" s="1"/>
  <c r="H22" i="401" a="1"/>
  <c r="H22" i="401" s="1"/>
  <c r="AA21" i="401" a="1"/>
  <c r="AA21" i="401" s="1"/>
  <c r="AA23" i="400" a="1"/>
  <c r="AA23" i="400" s="1"/>
  <c r="H24" i="400" a="1"/>
  <c r="H24" i="400" s="1"/>
  <c r="AA24" i="399" a="1"/>
  <c r="AA24" i="399" s="1"/>
  <c r="H25" i="399" a="1"/>
  <c r="H25" i="399" s="1"/>
  <c r="AA22" i="398" a="1"/>
  <c r="AA22" i="398" s="1"/>
  <c r="H23" i="398" a="1"/>
  <c r="H23" i="398" s="1"/>
  <c r="AA21" i="397" a="1"/>
  <c r="AA21" i="397" s="1"/>
  <c r="H22" i="397" a="1"/>
  <c r="H22" i="397" s="1"/>
  <c r="AA23" i="396" a="1"/>
  <c r="AA23" i="396" s="1"/>
  <c r="H24" i="396" a="1"/>
  <c r="H24" i="396" s="1"/>
  <c r="AA21" i="394" a="1"/>
  <c r="AA21" i="394" s="1"/>
  <c r="H22" i="394" a="1"/>
  <c r="H22" i="394" s="1"/>
  <c r="AA22" i="393" a="1"/>
  <c r="AA22" i="393" s="1"/>
  <c r="H23" i="393" a="1"/>
  <c r="H23" i="393" s="1"/>
  <c r="AA21" i="376" a="1"/>
  <c r="AA21" i="376" s="1"/>
  <c r="H22" i="376" a="1"/>
  <c r="H22" i="376" s="1"/>
  <c r="AA22" i="389" a="1"/>
  <c r="AA22" i="389" s="1"/>
  <c r="H23" i="389" a="1"/>
  <c r="H23" i="389" s="1"/>
  <c r="AA21" i="387" a="1"/>
  <c r="AA21" i="387" s="1"/>
  <c r="H22" i="387" a="1"/>
  <c r="H22" i="387" s="1"/>
  <c r="AA21" i="384" a="1"/>
  <c r="AA21" i="384" s="1"/>
  <c r="H22" i="384" a="1"/>
  <c r="H22" i="384" s="1"/>
  <c r="AA22" i="383" a="1"/>
  <c r="AA22" i="383" s="1"/>
  <c r="H23" i="383" a="1"/>
  <c r="H23" i="383" s="1"/>
  <c r="AA24" i="382" a="1"/>
  <c r="AA24" i="382" s="1"/>
  <c r="H25" i="382" a="1"/>
  <c r="H25" i="382" s="1"/>
  <c r="AA21" i="381" a="1"/>
  <c r="AA21" i="381" s="1"/>
  <c r="H22" i="381" a="1"/>
  <c r="H22" i="381" s="1"/>
  <c r="AA22" i="379" a="1"/>
  <c r="AA22" i="379" s="1"/>
  <c r="H23" i="379" a="1"/>
  <c r="H23" i="379" s="1"/>
  <c r="AA22" i="378" a="1"/>
  <c r="AA22" i="378" s="1"/>
  <c r="H23" i="378" a="1"/>
  <c r="H23" i="378" s="1"/>
  <c r="AA22" i="375" a="1"/>
  <c r="AA22" i="375" s="1"/>
  <c r="H23" i="375" a="1"/>
  <c r="H23" i="375" s="1"/>
  <c r="AA21" i="373" a="1"/>
  <c r="AA21" i="373" s="1"/>
  <c r="H22" i="373" a="1"/>
  <c r="H22" i="373" s="1"/>
  <c r="AA21" i="372" a="1"/>
  <c r="AA21" i="372" s="1"/>
  <c r="H22" i="372" a="1"/>
  <c r="H22" i="372" s="1"/>
  <c r="AA22" i="369" a="1"/>
  <c r="AA22" i="369" s="1"/>
  <c r="H23" i="369" a="1"/>
  <c r="H23" i="369" s="1"/>
  <c r="AA22" i="366" a="1"/>
  <c r="AA22" i="366" s="1"/>
  <c r="H23" i="366" a="1"/>
  <c r="H23" i="366" s="1"/>
  <c r="AA23" i="364" a="1"/>
  <c r="AA23" i="364" s="1"/>
  <c r="H24" i="364" a="1"/>
  <c r="H24" i="364" s="1"/>
  <c r="AA23" i="359" a="1"/>
  <c r="AA23" i="359" s="1"/>
  <c r="H24" i="359" a="1"/>
  <c r="H24" i="359" s="1"/>
  <c r="AA21" i="358" a="1"/>
  <c r="AA21" i="358" s="1"/>
  <c r="H22" i="358" a="1"/>
  <c r="H22" i="358" s="1"/>
  <c r="AA21" i="357" a="1"/>
  <c r="AA21" i="357" s="1"/>
  <c r="H22" i="357" a="1"/>
  <c r="H22" i="357" s="1"/>
  <c r="AA23" i="356" a="1"/>
  <c r="AA23" i="356" s="1"/>
  <c r="H24" i="356" a="1"/>
  <c r="H24" i="356" s="1"/>
  <c r="AA21" i="355" a="1"/>
  <c r="AA21" i="355" s="1"/>
  <c r="H22" i="355" a="1"/>
  <c r="H22" i="355" s="1"/>
  <c r="AA21" i="354" a="1"/>
  <c r="AA21" i="354" s="1"/>
  <c r="H22" i="354" a="1"/>
  <c r="H22" i="354" s="1"/>
  <c r="AA21" i="353" a="1"/>
  <c r="AA21" i="353" s="1"/>
  <c r="H22" i="353" a="1"/>
  <c r="H22" i="353" s="1"/>
  <c r="AA21" i="352" a="1"/>
  <c r="AA21" i="352" s="1"/>
  <c r="H22" i="352" a="1"/>
  <c r="H22" i="352" s="1"/>
  <c r="AA22" i="350" a="1"/>
  <c r="AA22" i="350" s="1"/>
  <c r="H23" i="350" a="1"/>
  <c r="H23" i="350" s="1"/>
  <c r="AA21" i="349" a="1"/>
  <c r="AA21" i="349" s="1"/>
  <c r="H22" i="349" a="1"/>
  <c r="H22" i="349" s="1"/>
  <c r="H23" i="348" a="1"/>
  <c r="H23" i="348" s="1"/>
  <c r="AA22" i="348" a="1"/>
  <c r="AA22" i="348" s="1"/>
  <c r="AA21" i="346" a="1"/>
  <c r="AA21" i="346" s="1"/>
  <c r="H22" i="346" a="1"/>
  <c r="H22" i="346" s="1"/>
  <c r="AA23" i="344" a="1"/>
  <c r="AA23" i="344" s="1"/>
  <c r="H24" i="344" a="1"/>
  <c r="H24" i="344" s="1"/>
  <c r="AA22" i="343" a="1"/>
  <c r="AA22" i="343" s="1"/>
  <c r="H23" i="343" a="1"/>
  <c r="H23" i="343" s="1"/>
  <c r="AA21" i="342" a="1"/>
  <c r="AA21" i="342" s="1"/>
  <c r="H22" i="342" a="1"/>
  <c r="H22" i="342" s="1"/>
  <c r="AA22" i="341" a="1"/>
  <c r="AA22" i="341" s="1"/>
  <c r="H23" i="341" a="1"/>
  <c r="H23" i="341" s="1"/>
  <c r="AA21" i="340" a="1"/>
  <c r="AA21" i="340" s="1"/>
  <c r="H22" i="340" a="1"/>
  <c r="H22" i="340" s="1"/>
  <c r="AA22" i="339" a="1"/>
  <c r="AA22" i="339" s="1"/>
  <c r="H23" i="339" a="1"/>
  <c r="H23" i="339" s="1"/>
  <c r="AA22" i="335" a="1"/>
  <c r="AA22" i="335" s="1"/>
  <c r="H23" i="335" a="1"/>
  <c r="H23" i="335" s="1"/>
  <c r="AA22" i="331" a="1"/>
  <c r="AA22" i="331" s="1"/>
  <c r="H23" i="331" a="1"/>
  <c r="H23" i="331" s="1"/>
  <c r="AA21" i="330" a="1"/>
  <c r="AA21" i="330" s="1"/>
  <c r="H22" i="330" a="1"/>
  <c r="H22" i="330" s="1"/>
  <c r="AA22" i="329" a="1"/>
  <c r="AA22" i="329" s="1"/>
  <c r="H23" i="329" a="1"/>
  <c r="H23" i="329" s="1"/>
  <c r="AA22" i="328" a="1"/>
  <c r="AA22" i="328" s="1"/>
  <c r="H23" i="328" a="1"/>
  <c r="H23" i="328" s="1"/>
  <c r="AA21" i="327" a="1"/>
  <c r="AA21" i="327" s="1"/>
  <c r="H22" i="327" a="1"/>
  <c r="H22" i="327" s="1"/>
  <c r="AA22" i="321" a="1"/>
  <c r="AA22" i="321" s="1"/>
  <c r="H23" i="321" a="1"/>
  <c r="H23" i="321" s="1"/>
  <c r="AA22" i="320" a="1"/>
  <c r="AA22" i="320" s="1"/>
  <c r="H23" i="320" a="1"/>
  <c r="H23" i="320" s="1"/>
  <c r="AA22" i="317" a="1"/>
  <c r="AA22" i="317" s="1"/>
  <c r="H23" i="317" a="1"/>
  <c r="H23" i="317" s="1"/>
  <c r="H22" i="311" a="1"/>
  <c r="H22" i="311" s="1"/>
  <c r="AA21" i="311" a="1"/>
  <c r="AA21" i="311" s="1"/>
  <c r="AA25" i="408" l="1" a="1"/>
  <c r="AA25" i="408" s="1"/>
  <c r="H26" i="408" a="1"/>
  <c r="H26" i="408" s="1"/>
  <c r="AA22" i="407" a="1"/>
  <c r="AA22" i="407" s="1"/>
  <c r="H23" i="407" a="1"/>
  <c r="H23" i="407" s="1"/>
  <c r="AA23" i="406" a="1"/>
  <c r="AA23" i="406" s="1"/>
  <c r="H24" i="406" a="1"/>
  <c r="H24" i="406" s="1"/>
  <c r="AA23" i="405" a="1"/>
  <c r="AA23" i="405" s="1"/>
  <c r="H24" i="405" a="1"/>
  <c r="H24" i="405" s="1"/>
  <c r="AA22" i="404" a="1"/>
  <c r="AA22" i="404" s="1"/>
  <c r="H23" i="404" a="1"/>
  <c r="H23" i="404" s="1"/>
  <c r="AA22" i="403" a="1"/>
  <c r="AA22" i="403" s="1"/>
  <c r="H23" i="403" a="1"/>
  <c r="H23" i="403" s="1"/>
  <c r="AA23" i="402" a="1"/>
  <c r="AA23" i="402" s="1"/>
  <c r="H24" i="402" a="1"/>
  <c r="H24" i="402" s="1"/>
  <c r="AA22" i="401" a="1"/>
  <c r="AA22" i="401" s="1"/>
  <c r="H23" i="401" a="1"/>
  <c r="H23" i="401" s="1"/>
  <c r="AA24" i="400" a="1"/>
  <c r="AA24" i="400" s="1"/>
  <c r="H25" i="400" a="1"/>
  <c r="H25" i="400" s="1"/>
  <c r="AA25" i="399" a="1"/>
  <c r="AA25" i="399" s="1"/>
  <c r="H26" i="399" a="1"/>
  <c r="H26" i="399" s="1"/>
  <c r="AA23" i="398" a="1"/>
  <c r="AA23" i="398" s="1"/>
  <c r="H24" i="398" a="1"/>
  <c r="H24" i="398" s="1"/>
  <c r="AA22" i="397" a="1"/>
  <c r="AA22" i="397" s="1"/>
  <c r="H23" i="397" a="1"/>
  <c r="H23" i="397" s="1"/>
  <c r="AA24" i="396" a="1"/>
  <c r="AA24" i="396" s="1"/>
  <c r="H25" i="396" a="1"/>
  <c r="H25" i="396" s="1"/>
  <c r="AA22" i="394" a="1"/>
  <c r="AA22" i="394" s="1"/>
  <c r="H23" i="394" a="1"/>
  <c r="H23" i="394" s="1"/>
  <c r="AA23" i="393" a="1"/>
  <c r="AA23" i="393" s="1"/>
  <c r="H24" i="393" a="1"/>
  <c r="H24" i="393" s="1"/>
  <c r="AA23" i="389" a="1"/>
  <c r="AA23" i="389" s="1"/>
  <c r="H24" i="389" a="1"/>
  <c r="H24" i="389" s="1"/>
  <c r="AA22" i="376" a="1"/>
  <c r="AA22" i="376" s="1"/>
  <c r="H23" i="376" a="1"/>
  <c r="H23" i="376" s="1"/>
  <c r="AA22" i="387" a="1"/>
  <c r="AA22" i="387" s="1"/>
  <c r="AA22" i="384" a="1"/>
  <c r="AA22" i="384" s="1"/>
  <c r="H23" i="384" a="1"/>
  <c r="H23" i="384" s="1"/>
  <c r="AA23" i="383" a="1"/>
  <c r="AA23" i="383" s="1"/>
  <c r="H24" i="383" a="1"/>
  <c r="H24" i="383" s="1"/>
  <c r="AA25" i="382" a="1"/>
  <c r="AA25" i="382" s="1"/>
  <c r="H26" i="382" a="1"/>
  <c r="H26" i="382" s="1"/>
  <c r="AA22" i="381" a="1"/>
  <c r="AA22" i="381" s="1"/>
  <c r="H23" i="381" a="1"/>
  <c r="H23" i="381" s="1"/>
  <c r="AA23" i="379" a="1"/>
  <c r="AA23" i="379" s="1"/>
  <c r="H24" i="379" a="1"/>
  <c r="H24" i="379" s="1"/>
  <c r="AA23" i="378" a="1"/>
  <c r="AA23" i="378" s="1"/>
  <c r="H24" i="378" a="1"/>
  <c r="H24" i="378" s="1"/>
  <c r="AA23" i="375" a="1"/>
  <c r="AA23" i="375" s="1"/>
  <c r="H24" i="375" a="1"/>
  <c r="H24" i="375" s="1"/>
  <c r="AA22" i="373" a="1"/>
  <c r="AA22" i="373" s="1"/>
  <c r="H23" i="373" a="1"/>
  <c r="H23" i="373" s="1"/>
  <c r="AA22" i="372" a="1"/>
  <c r="AA22" i="372" s="1"/>
  <c r="H23" i="372" a="1"/>
  <c r="H23" i="372" s="1"/>
  <c r="AA23" i="369" a="1"/>
  <c r="AA23" i="369" s="1"/>
  <c r="H24" i="369" a="1"/>
  <c r="H24" i="369" s="1"/>
  <c r="AA23" i="366" a="1"/>
  <c r="AA23" i="366" s="1"/>
  <c r="H24" i="366" a="1"/>
  <c r="H24" i="366" s="1"/>
  <c r="AA24" i="364" a="1"/>
  <c r="AA24" i="364" s="1"/>
  <c r="H25" i="364" a="1"/>
  <c r="H25" i="364" s="1"/>
  <c r="AA24" i="359" a="1"/>
  <c r="AA24" i="359" s="1"/>
  <c r="H25" i="359" a="1"/>
  <c r="H25" i="359" s="1"/>
  <c r="H23" i="358" a="1"/>
  <c r="H23" i="358" s="1"/>
  <c r="AA22" i="358" a="1"/>
  <c r="AA22" i="358" s="1"/>
  <c r="AA22" i="357" a="1"/>
  <c r="AA22" i="357" s="1"/>
  <c r="H23" i="357" a="1"/>
  <c r="H23" i="357" s="1"/>
  <c r="AA24" i="356" a="1"/>
  <c r="AA24" i="356" s="1"/>
  <c r="H25" i="356" a="1"/>
  <c r="H25" i="356" s="1"/>
  <c r="AA22" i="355" a="1"/>
  <c r="AA22" i="355" s="1"/>
  <c r="H23" i="355" a="1"/>
  <c r="H23" i="355" s="1"/>
  <c r="AA22" i="354" a="1"/>
  <c r="AA22" i="354" s="1"/>
  <c r="H23" i="354" a="1"/>
  <c r="H23" i="354" s="1"/>
  <c r="AA22" i="353" a="1"/>
  <c r="AA22" i="353" s="1"/>
  <c r="H23" i="353" a="1"/>
  <c r="H23" i="353" s="1"/>
  <c r="AA22" i="352" a="1"/>
  <c r="AA22" i="352" s="1"/>
  <c r="H23" i="352" a="1"/>
  <c r="H23" i="352" s="1"/>
  <c r="AA23" i="350" a="1"/>
  <c r="AA23" i="350" s="1"/>
  <c r="H24" i="350" a="1"/>
  <c r="H24" i="350" s="1"/>
  <c r="AA22" i="349" a="1"/>
  <c r="AA22" i="349" s="1"/>
  <c r="H23" i="349" a="1"/>
  <c r="H23" i="349" s="1"/>
  <c r="AA23" i="348" a="1"/>
  <c r="AA23" i="348" s="1"/>
  <c r="H24" i="348" a="1"/>
  <c r="H24" i="348" s="1"/>
  <c r="AA22" i="346" a="1"/>
  <c r="AA22" i="346" s="1"/>
  <c r="H23" i="346" a="1"/>
  <c r="H23" i="346" s="1"/>
  <c r="AA24" i="344" a="1"/>
  <c r="AA24" i="344" s="1"/>
  <c r="H25" i="344" a="1"/>
  <c r="H25" i="344" s="1"/>
  <c r="AA23" i="343" a="1"/>
  <c r="AA23" i="343" s="1"/>
  <c r="H24" i="343" a="1"/>
  <c r="H24" i="343" s="1"/>
  <c r="AA22" i="342" a="1"/>
  <c r="AA22" i="342" s="1"/>
  <c r="H23" i="342" a="1"/>
  <c r="H23" i="342" s="1"/>
  <c r="AA23" i="341" a="1"/>
  <c r="AA23" i="341" s="1"/>
  <c r="H24" i="341" a="1"/>
  <c r="H24" i="341" s="1"/>
  <c r="AA22" i="340" a="1"/>
  <c r="AA22" i="340" s="1"/>
  <c r="H23" i="340" a="1"/>
  <c r="H23" i="340" s="1"/>
  <c r="AA23" i="339" a="1"/>
  <c r="AA23" i="339" s="1"/>
  <c r="H24" i="339" a="1"/>
  <c r="H24" i="339" s="1"/>
  <c r="AA23" i="335" a="1"/>
  <c r="AA23" i="335" s="1"/>
  <c r="H24" i="335" a="1"/>
  <c r="H24" i="335" s="1"/>
  <c r="AA23" i="331" a="1"/>
  <c r="AA23" i="331" s="1"/>
  <c r="H24" i="331" a="1"/>
  <c r="H24" i="331" s="1"/>
  <c r="AA22" i="330" a="1"/>
  <c r="AA22" i="330" s="1"/>
  <c r="H23" i="330" a="1"/>
  <c r="H23" i="330" s="1"/>
  <c r="AA23" i="329" a="1"/>
  <c r="AA23" i="329" s="1"/>
  <c r="H24" i="329" a="1"/>
  <c r="H24" i="329" s="1"/>
  <c r="AA23" i="328" a="1"/>
  <c r="AA23" i="328" s="1"/>
  <c r="H24" i="328" a="1"/>
  <c r="H24" i="328" s="1"/>
  <c r="AA22" i="327" a="1"/>
  <c r="AA22" i="327" s="1"/>
  <c r="H23" i="327" a="1"/>
  <c r="H23" i="327" s="1"/>
  <c r="AA23" i="321" a="1"/>
  <c r="AA23" i="321" s="1"/>
  <c r="H24" i="321" a="1"/>
  <c r="H24" i="321" s="1"/>
  <c r="AA23" i="320" a="1"/>
  <c r="AA23" i="320" s="1"/>
  <c r="H24" i="320" a="1"/>
  <c r="H24" i="320" s="1"/>
  <c r="AA23" i="317" a="1"/>
  <c r="AA23" i="317" s="1"/>
  <c r="H24" i="317" a="1"/>
  <c r="H24" i="317" s="1"/>
  <c r="H23" i="311" a="1"/>
  <c r="H23" i="311" s="1"/>
  <c r="AA22" i="311" a="1"/>
  <c r="AA22" i="311" s="1"/>
  <c r="AA23" i="407" l="1" a="1"/>
  <c r="AA23" i="407" s="1"/>
  <c r="H24" i="407" a="1"/>
  <c r="H24" i="407" s="1"/>
  <c r="AA26" i="408" a="1"/>
  <c r="AA26" i="408" s="1"/>
  <c r="H27" i="408" a="1"/>
  <c r="H27" i="408" s="1"/>
  <c r="AA24" i="406" a="1"/>
  <c r="AA24" i="406" s="1"/>
  <c r="H25" i="406" a="1"/>
  <c r="H25" i="406" s="1"/>
  <c r="AA24" i="405" a="1"/>
  <c r="AA24" i="405" s="1"/>
  <c r="H25" i="405" a="1"/>
  <c r="H25" i="405" s="1"/>
  <c r="AA23" i="404" a="1"/>
  <c r="AA23" i="404" s="1"/>
  <c r="H24" i="404" a="1"/>
  <c r="H24" i="404" s="1"/>
  <c r="AA23" i="403" a="1"/>
  <c r="AA23" i="403" s="1"/>
  <c r="H24" i="403" a="1"/>
  <c r="H24" i="403" s="1"/>
  <c r="AA24" i="402" a="1"/>
  <c r="AA24" i="402" s="1"/>
  <c r="H25" i="402" a="1"/>
  <c r="H25" i="402" s="1"/>
  <c r="AA23" i="401" a="1"/>
  <c r="AA23" i="401" s="1"/>
  <c r="H24" i="401" a="1"/>
  <c r="H24" i="401" s="1"/>
  <c r="AA25" i="400" a="1"/>
  <c r="AA25" i="400" s="1"/>
  <c r="H26" i="400" a="1"/>
  <c r="H26" i="400" s="1"/>
  <c r="AA26" i="399" a="1"/>
  <c r="AA26" i="399" s="1"/>
  <c r="H27" i="399" a="1"/>
  <c r="H27" i="399" s="1"/>
  <c r="AA24" i="398" a="1"/>
  <c r="AA24" i="398" s="1"/>
  <c r="H25" i="398" a="1"/>
  <c r="H25" i="398" s="1"/>
  <c r="AA23" i="397" a="1"/>
  <c r="AA23" i="397" s="1"/>
  <c r="H24" i="397" a="1"/>
  <c r="H24" i="397" s="1"/>
  <c r="AA25" i="396" a="1"/>
  <c r="AA25" i="396" s="1"/>
  <c r="H26" i="396" a="1"/>
  <c r="H26" i="396" s="1"/>
  <c r="AA23" i="394" a="1"/>
  <c r="AA23" i="394" s="1"/>
  <c r="H24" i="394" a="1"/>
  <c r="H24" i="394" s="1"/>
  <c r="AA24" i="393" a="1"/>
  <c r="AA24" i="393" s="1"/>
  <c r="H25" i="393" a="1"/>
  <c r="H25" i="393" s="1"/>
  <c r="AA23" i="376" a="1"/>
  <c r="AA23" i="376" s="1"/>
  <c r="H24" i="376" a="1"/>
  <c r="H24" i="376" s="1"/>
  <c r="AA24" i="389" a="1"/>
  <c r="AA24" i="389" s="1"/>
  <c r="H25" i="389" a="1"/>
  <c r="H25" i="389" s="1"/>
  <c r="AA23" i="387" a="1"/>
  <c r="AA23" i="387" s="1"/>
  <c r="AA23" i="384" a="1"/>
  <c r="AA23" i="384" s="1"/>
  <c r="H24" i="384" a="1"/>
  <c r="H24" i="384" s="1"/>
  <c r="AA24" i="383" a="1"/>
  <c r="AA24" i="383" s="1"/>
  <c r="H25" i="383" a="1"/>
  <c r="H25" i="383" s="1"/>
  <c r="AA26" i="382" a="1"/>
  <c r="AA26" i="382" s="1"/>
  <c r="H27" i="382" a="1"/>
  <c r="H27" i="382" s="1"/>
  <c r="AA23" i="381" a="1"/>
  <c r="AA23" i="381" s="1"/>
  <c r="H24" i="381" a="1"/>
  <c r="H24" i="381" s="1"/>
  <c r="AA24" i="379" a="1"/>
  <c r="AA24" i="379" s="1"/>
  <c r="H25" i="379" a="1"/>
  <c r="H25" i="379" s="1"/>
  <c r="AA24" i="378" a="1"/>
  <c r="AA24" i="378" s="1"/>
  <c r="H25" i="378" a="1"/>
  <c r="H25" i="378" s="1"/>
  <c r="AA24" i="375" a="1"/>
  <c r="AA24" i="375" s="1"/>
  <c r="H25" i="375" a="1"/>
  <c r="H25" i="375" s="1"/>
  <c r="AA23" i="373" a="1"/>
  <c r="AA23" i="373" s="1"/>
  <c r="H24" i="373" a="1"/>
  <c r="H24" i="373" s="1"/>
  <c r="AA23" i="372" a="1"/>
  <c r="AA23" i="372" s="1"/>
  <c r="H24" i="372" a="1"/>
  <c r="H24" i="372" s="1"/>
  <c r="AA24" i="369" a="1"/>
  <c r="AA24" i="369" s="1"/>
  <c r="H25" i="369" a="1"/>
  <c r="H25" i="369" s="1"/>
  <c r="AA24" i="366" a="1"/>
  <c r="AA24" i="366" s="1"/>
  <c r="H25" i="366" a="1"/>
  <c r="H25" i="366" s="1"/>
  <c r="AA25" i="364" a="1"/>
  <c r="AA25" i="364" s="1"/>
  <c r="H26" i="364" a="1"/>
  <c r="H26" i="364" s="1"/>
  <c r="AA25" i="359" a="1"/>
  <c r="AA25" i="359" s="1"/>
  <c r="H26" i="359" a="1"/>
  <c r="H26" i="359" s="1"/>
  <c r="H24" i="358" a="1"/>
  <c r="H24" i="358" s="1"/>
  <c r="AA23" i="358" a="1"/>
  <c r="AA23" i="358" s="1"/>
  <c r="AA23" i="357" a="1"/>
  <c r="AA23" i="357" s="1"/>
  <c r="H24" i="357" a="1"/>
  <c r="H24" i="357" s="1"/>
  <c r="AA25" i="356" a="1"/>
  <c r="AA25" i="356" s="1"/>
  <c r="H26" i="356" a="1"/>
  <c r="H26" i="356" s="1"/>
  <c r="AA23" i="355" a="1"/>
  <c r="AA23" i="355" s="1"/>
  <c r="H24" i="355" a="1"/>
  <c r="H24" i="355" s="1"/>
  <c r="AA23" i="354" a="1"/>
  <c r="AA23" i="354" s="1"/>
  <c r="H24" i="354" a="1"/>
  <c r="H24" i="354" s="1"/>
  <c r="AA23" i="353" a="1"/>
  <c r="AA23" i="353" s="1"/>
  <c r="H24" i="353" a="1"/>
  <c r="H24" i="353" s="1"/>
  <c r="AA23" i="352" a="1"/>
  <c r="AA23" i="352" s="1"/>
  <c r="H24" i="352" a="1"/>
  <c r="H24" i="352" s="1"/>
  <c r="AA24" i="350" a="1"/>
  <c r="AA24" i="350" s="1"/>
  <c r="H25" i="350" a="1"/>
  <c r="H25" i="350" s="1"/>
  <c r="AA23" i="349" a="1"/>
  <c r="AA23" i="349" s="1"/>
  <c r="H24" i="349" a="1"/>
  <c r="H24" i="349" s="1"/>
  <c r="AA24" i="348" a="1"/>
  <c r="AA24" i="348" s="1"/>
  <c r="H25" i="348" a="1"/>
  <c r="H25" i="348" s="1"/>
  <c r="AA23" i="346" a="1"/>
  <c r="AA23" i="346" s="1"/>
  <c r="H24" i="346" a="1"/>
  <c r="H24" i="346" s="1"/>
  <c r="AA25" i="344" a="1"/>
  <c r="AA25" i="344" s="1"/>
  <c r="H26" i="344" a="1"/>
  <c r="H26" i="344" s="1"/>
  <c r="AA24" i="343" a="1"/>
  <c r="AA24" i="343" s="1"/>
  <c r="H25" i="343" a="1"/>
  <c r="H25" i="343" s="1"/>
  <c r="AA23" i="342" a="1"/>
  <c r="AA23" i="342" s="1"/>
  <c r="H24" i="342" a="1"/>
  <c r="H24" i="342" s="1"/>
  <c r="AA24" i="341" a="1"/>
  <c r="AA24" i="341" s="1"/>
  <c r="H25" i="341" a="1"/>
  <c r="H25" i="341" s="1"/>
  <c r="AA23" i="340" a="1"/>
  <c r="AA23" i="340" s="1"/>
  <c r="H24" i="340" a="1"/>
  <c r="H24" i="340" s="1"/>
  <c r="AA24" i="339" a="1"/>
  <c r="AA24" i="339" s="1"/>
  <c r="H25" i="339" a="1"/>
  <c r="H25" i="339" s="1"/>
  <c r="AA24" i="335" a="1"/>
  <c r="AA24" i="335" s="1"/>
  <c r="H25" i="335" a="1"/>
  <c r="H25" i="335" s="1"/>
  <c r="AA24" i="331" a="1"/>
  <c r="AA24" i="331" s="1"/>
  <c r="H25" i="331" a="1"/>
  <c r="H25" i="331" s="1"/>
  <c r="AA23" i="330" a="1"/>
  <c r="AA23" i="330" s="1"/>
  <c r="H24" i="330" a="1"/>
  <c r="H24" i="330" s="1"/>
  <c r="AA24" i="329" a="1"/>
  <c r="AA24" i="329" s="1"/>
  <c r="H25" i="329" a="1"/>
  <c r="H25" i="329" s="1"/>
  <c r="AA24" i="328" a="1"/>
  <c r="AA24" i="328" s="1"/>
  <c r="H25" i="328" a="1"/>
  <c r="H25" i="328" s="1"/>
  <c r="AA23" i="327" a="1"/>
  <c r="AA23" i="327" s="1"/>
  <c r="H24" i="327" a="1"/>
  <c r="H24" i="327" s="1"/>
  <c r="AA24" i="321" a="1"/>
  <c r="AA24" i="321" s="1"/>
  <c r="H25" i="321" a="1"/>
  <c r="H25" i="321" s="1"/>
  <c r="AA24" i="320" a="1"/>
  <c r="AA24" i="320" s="1"/>
  <c r="H25" i="320" a="1"/>
  <c r="H25" i="320" s="1"/>
  <c r="AA24" i="317" a="1"/>
  <c r="AA24" i="317" s="1"/>
  <c r="H25" i="317" a="1"/>
  <c r="H25" i="317" s="1"/>
  <c r="H24" i="311" a="1"/>
  <c r="H24" i="311" s="1"/>
  <c r="AA23" i="311" a="1"/>
  <c r="AA23" i="311" s="1"/>
  <c r="AA27" i="408" l="1" a="1"/>
  <c r="AA27" i="408" s="1"/>
  <c r="H28" i="408" a="1"/>
  <c r="H28" i="408" s="1"/>
  <c r="AA24" i="407" a="1"/>
  <c r="AA24" i="407" s="1"/>
  <c r="H25" i="407" a="1"/>
  <c r="H25" i="407" s="1"/>
  <c r="AA25" i="406" a="1"/>
  <c r="AA25" i="406" s="1"/>
  <c r="H26" i="406" a="1"/>
  <c r="H26" i="406" s="1"/>
  <c r="AA25" i="405" a="1"/>
  <c r="AA25" i="405" s="1"/>
  <c r="H26" i="405" a="1"/>
  <c r="H26" i="405" s="1"/>
  <c r="AA24" i="404" a="1"/>
  <c r="AA24" i="404" s="1"/>
  <c r="H25" i="404" a="1"/>
  <c r="H25" i="404" s="1"/>
  <c r="AA24" i="403" a="1"/>
  <c r="AA24" i="403" s="1"/>
  <c r="H25" i="403" a="1"/>
  <c r="H25" i="403" s="1"/>
  <c r="AA25" i="402" a="1"/>
  <c r="AA25" i="402" s="1"/>
  <c r="H26" i="402" a="1"/>
  <c r="H26" i="402" s="1"/>
  <c r="AA24" i="401" a="1"/>
  <c r="AA24" i="401" s="1"/>
  <c r="H25" i="401" a="1"/>
  <c r="H25" i="401" s="1"/>
  <c r="AA26" i="400" a="1"/>
  <c r="AA26" i="400" s="1"/>
  <c r="H27" i="400" a="1"/>
  <c r="H27" i="400" s="1"/>
  <c r="AA27" i="399" a="1"/>
  <c r="AA27" i="399" s="1"/>
  <c r="H28" i="399" a="1"/>
  <c r="H28" i="399" s="1"/>
  <c r="AA25" i="398" a="1"/>
  <c r="AA25" i="398" s="1"/>
  <c r="H26" i="398" a="1"/>
  <c r="H26" i="398" s="1"/>
  <c r="AA24" i="397" a="1"/>
  <c r="AA24" i="397" s="1"/>
  <c r="H25" i="397" a="1"/>
  <c r="H25" i="397" s="1"/>
  <c r="AA26" i="396" a="1"/>
  <c r="AA26" i="396" s="1"/>
  <c r="H27" i="396" a="1"/>
  <c r="H27" i="396" s="1"/>
  <c r="AA24" i="394" a="1"/>
  <c r="AA24" i="394" s="1"/>
  <c r="H25" i="394" a="1"/>
  <c r="H25" i="394" s="1"/>
  <c r="AA25" i="393" a="1"/>
  <c r="AA25" i="393" s="1"/>
  <c r="H26" i="393" a="1"/>
  <c r="H26" i="393" s="1"/>
  <c r="AA25" i="389" a="1"/>
  <c r="AA25" i="389" s="1"/>
  <c r="H26" i="389" a="1"/>
  <c r="H26" i="389" s="1"/>
  <c r="AA24" i="376" a="1"/>
  <c r="AA24" i="376" s="1"/>
  <c r="H25" i="376" a="1"/>
  <c r="H25" i="376" s="1"/>
  <c r="AA24" i="387" a="1"/>
  <c r="AA24" i="387" s="1"/>
  <c r="AA24" i="384" a="1"/>
  <c r="AA24" i="384" s="1"/>
  <c r="H25" i="384" a="1"/>
  <c r="H25" i="384" s="1"/>
  <c r="AA25" i="383" a="1"/>
  <c r="AA25" i="383" s="1"/>
  <c r="H26" i="383" a="1"/>
  <c r="H26" i="383" s="1"/>
  <c r="AA27" i="382" a="1"/>
  <c r="AA27" i="382" s="1"/>
  <c r="H28" i="382" a="1"/>
  <c r="H28" i="382" s="1"/>
  <c r="AA24" i="381" a="1"/>
  <c r="AA24" i="381" s="1"/>
  <c r="H25" i="381" a="1"/>
  <c r="H25" i="381" s="1"/>
  <c r="AA25" i="379" a="1"/>
  <c r="AA25" i="379" s="1"/>
  <c r="H26" i="379" a="1"/>
  <c r="H26" i="379" s="1"/>
  <c r="AA25" i="378" a="1"/>
  <c r="AA25" i="378" s="1"/>
  <c r="H26" i="378" a="1"/>
  <c r="H26" i="378" s="1"/>
  <c r="AA25" i="375" a="1"/>
  <c r="AA25" i="375" s="1"/>
  <c r="H26" i="375" a="1"/>
  <c r="H26" i="375" s="1"/>
  <c r="H27" i="375" s="1" a="1"/>
  <c r="H27" i="375" s="1"/>
  <c r="H28" i="375" s="1" a="1"/>
  <c r="H28" i="375" s="1"/>
  <c r="H29" i="375" s="1" a="1"/>
  <c r="H29" i="375" s="1"/>
  <c r="H30" i="375" s="1" a="1"/>
  <c r="H30" i="375" s="1"/>
  <c r="AA24" i="373" a="1"/>
  <c r="AA24" i="373" s="1"/>
  <c r="H25" i="373" a="1"/>
  <c r="H25" i="373" s="1"/>
  <c r="AA24" i="372" a="1"/>
  <c r="AA24" i="372" s="1"/>
  <c r="H25" i="372" a="1"/>
  <c r="H25" i="372" s="1"/>
  <c r="AA25" i="369" a="1"/>
  <c r="AA25" i="369" s="1"/>
  <c r="H26" i="369" a="1"/>
  <c r="H26" i="369" s="1"/>
  <c r="AA25" i="366" a="1"/>
  <c r="AA25" i="366" s="1"/>
  <c r="H26" i="366" a="1"/>
  <c r="H26" i="366" s="1"/>
  <c r="AA26" i="364" a="1"/>
  <c r="AA26" i="364" s="1"/>
  <c r="H27" i="364" a="1"/>
  <c r="H27" i="364" s="1"/>
  <c r="AA26" i="359" a="1"/>
  <c r="AA26" i="359" s="1"/>
  <c r="H27" i="359" a="1"/>
  <c r="H27" i="359" s="1"/>
  <c r="H25" i="358" a="1"/>
  <c r="H25" i="358" s="1"/>
  <c r="AA24" i="358" a="1"/>
  <c r="AA24" i="358" s="1"/>
  <c r="AA24" i="357" a="1"/>
  <c r="AA24" i="357" s="1"/>
  <c r="H25" i="357" a="1"/>
  <c r="H25" i="357" s="1"/>
  <c r="AA26" i="356" a="1"/>
  <c r="AA26" i="356" s="1"/>
  <c r="H27" i="356" a="1"/>
  <c r="H27" i="356" s="1"/>
  <c r="AA24" i="355" a="1"/>
  <c r="AA24" i="355" s="1"/>
  <c r="H25" i="355" a="1"/>
  <c r="H25" i="355" s="1"/>
  <c r="AA24" i="354" a="1"/>
  <c r="AA24" i="354" s="1"/>
  <c r="H25" i="354" a="1"/>
  <c r="H25" i="354" s="1"/>
  <c r="AA24" i="353" a="1"/>
  <c r="AA24" i="353" s="1"/>
  <c r="H25" i="353" a="1"/>
  <c r="H25" i="353" s="1"/>
  <c r="AA24" i="352" a="1"/>
  <c r="AA24" i="352" s="1"/>
  <c r="H25" i="352" a="1"/>
  <c r="H25" i="352" s="1"/>
  <c r="AA25" i="350" a="1"/>
  <c r="AA25" i="350" s="1"/>
  <c r="H26" i="350" a="1"/>
  <c r="H26" i="350" s="1"/>
  <c r="AA24" i="349" a="1"/>
  <c r="AA24" i="349" s="1"/>
  <c r="H25" i="349" a="1"/>
  <c r="H25" i="349" s="1"/>
  <c r="AA25" i="348" a="1"/>
  <c r="AA25" i="348" s="1"/>
  <c r="H26" i="348" a="1"/>
  <c r="H26" i="348" s="1"/>
  <c r="AA24" i="346" a="1"/>
  <c r="AA24" i="346" s="1"/>
  <c r="H25" i="346" a="1"/>
  <c r="H25" i="346" s="1"/>
  <c r="AA26" i="344" a="1"/>
  <c r="AA26" i="344" s="1"/>
  <c r="H27" i="344" a="1"/>
  <c r="H27" i="344" s="1"/>
  <c r="AA25" i="343" a="1"/>
  <c r="AA25" i="343" s="1"/>
  <c r="H26" i="343" a="1"/>
  <c r="H26" i="343" s="1"/>
  <c r="AA24" i="342" a="1"/>
  <c r="AA24" i="342" s="1"/>
  <c r="H25" i="342" a="1"/>
  <c r="H25" i="342" s="1"/>
  <c r="AA25" i="341" a="1"/>
  <c r="AA25" i="341" s="1"/>
  <c r="H26" i="341" a="1"/>
  <c r="H26" i="341" s="1"/>
  <c r="AA24" i="340" a="1"/>
  <c r="AA24" i="340" s="1"/>
  <c r="H25" i="340" a="1"/>
  <c r="H25" i="340" s="1"/>
  <c r="AA25" i="339" a="1"/>
  <c r="AA25" i="339" s="1"/>
  <c r="H26" i="339" a="1"/>
  <c r="H26" i="339" s="1"/>
  <c r="AA25" i="335" a="1"/>
  <c r="AA25" i="335" s="1"/>
  <c r="H26" i="335" a="1"/>
  <c r="H26" i="335" s="1"/>
  <c r="AA25" i="331" a="1"/>
  <c r="AA25" i="331" s="1"/>
  <c r="H26" i="331" a="1"/>
  <c r="H26" i="331" s="1"/>
  <c r="AA24" i="330" a="1"/>
  <c r="AA24" i="330" s="1"/>
  <c r="H25" i="330" a="1"/>
  <c r="H25" i="330" s="1"/>
  <c r="AA25" i="329" a="1"/>
  <c r="AA25" i="329" s="1"/>
  <c r="H26" i="329" a="1"/>
  <c r="H26" i="329" s="1"/>
  <c r="AA25" i="328" a="1"/>
  <c r="AA25" i="328" s="1"/>
  <c r="H26" i="328" a="1"/>
  <c r="H26" i="328" s="1"/>
  <c r="AA24" i="327" a="1"/>
  <c r="AA24" i="327" s="1"/>
  <c r="H25" i="327" a="1"/>
  <c r="H25" i="327" s="1"/>
  <c r="AA25" i="321" a="1"/>
  <c r="AA25" i="321" s="1"/>
  <c r="H26" i="321" a="1"/>
  <c r="H26" i="321" s="1"/>
  <c r="AA25" i="320" a="1"/>
  <c r="AA25" i="320" s="1"/>
  <c r="H26" i="320" a="1"/>
  <c r="H26" i="320" s="1"/>
  <c r="AA25" i="317" a="1"/>
  <c r="AA25" i="317" s="1"/>
  <c r="H26" i="317" a="1"/>
  <c r="H26" i="317" s="1"/>
  <c r="H25" i="311" a="1"/>
  <c r="H25" i="311" s="1"/>
  <c r="AA24" i="311" a="1"/>
  <c r="AA24" i="311" s="1"/>
  <c r="AA25" i="407" l="1" a="1"/>
  <c r="AA25" i="407" s="1"/>
  <c r="H26" i="407" a="1"/>
  <c r="H26" i="407" s="1"/>
  <c r="AA28" i="408" a="1"/>
  <c r="AA28" i="408" s="1"/>
  <c r="H29" i="408" a="1"/>
  <c r="H29" i="408" s="1"/>
  <c r="AA26" i="406" a="1"/>
  <c r="AA26" i="406" s="1"/>
  <c r="H27" i="406" a="1"/>
  <c r="H27" i="406" s="1"/>
  <c r="AA26" i="405" a="1"/>
  <c r="AA26" i="405" s="1"/>
  <c r="H27" i="405" a="1"/>
  <c r="H27" i="405" s="1"/>
  <c r="AA25" i="404" a="1"/>
  <c r="AA25" i="404" s="1"/>
  <c r="H26" i="404" a="1"/>
  <c r="H26" i="404" s="1"/>
  <c r="AA25" i="403" a="1"/>
  <c r="AA25" i="403" s="1"/>
  <c r="H26" i="403" a="1"/>
  <c r="H26" i="403" s="1"/>
  <c r="AA26" i="402" a="1"/>
  <c r="AA26" i="402" s="1"/>
  <c r="H27" i="402" a="1"/>
  <c r="H27" i="402" s="1"/>
  <c r="AA25" i="401" a="1"/>
  <c r="AA25" i="401" s="1"/>
  <c r="H26" i="401" a="1"/>
  <c r="H26" i="401" s="1"/>
  <c r="AA27" i="400" a="1"/>
  <c r="AA27" i="400" s="1"/>
  <c r="H28" i="400" a="1"/>
  <c r="H28" i="400" s="1"/>
  <c r="AA28" i="399" a="1"/>
  <c r="AA28" i="399" s="1"/>
  <c r="H29" i="399" a="1"/>
  <c r="H29" i="399" s="1"/>
  <c r="AA26" i="398" a="1"/>
  <c r="AA26" i="398" s="1"/>
  <c r="H27" i="398" a="1"/>
  <c r="H27" i="398" s="1"/>
  <c r="AA25" i="397" a="1"/>
  <c r="AA25" i="397" s="1"/>
  <c r="H26" i="397" a="1"/>
  <c r="H26" i="397" s="1"/>
  <c r="AA27" i="396" a="1"/>
  <c r="AA27" i="396" s="1"/>
  <c r="H28" i="396" a="1"/>
  <c r="H28" i="396" s="1"/>
  <c r="AA25" i="394" a="1"/>
  <c r="AA25" i="394" s="1"/>
  <c r="H26" i="394" a="1"/>
  <c r="H26" i="394" s="1"/>
  <c r="AA26" i="393" a="1"/>
  <c r="AA26" i="393" s="1"/>
  <c r="H27" i="393" a="1"/>
  <c r="H27" i="393" s="1"/>
  <c r="AA25" i="376" a="1"/>
  <c r="AA25" i="376" s="1"/>
  <c r="H26" i="376" a="1"/>
  <c r="H26" i="376" s="1"/>
  <c r="AA26" i="389" a="1"/>
  <c r="AA26" i="389" s="1"/>
  <c r="H27" i="389" a="1"/>
  <c r="H27" i="389" s="1"/>
  <c r="AA25" i="387" a="1"/>
  <c r="AA25" i="387" s="1"/>
  <c r="AA25" i="384" a="1"/>
  <c r="AA25" i="384" s="1"/>
  <c r="H26" i="384" a="1"/>
  <c r="H26" i="384" s="1"/>
  <c r="AA26" i="383" a="1"/>
  <c r="AA26" i="383" s="1"/>
  <c r="H27" i="383" a="1"/>
  <c r="H27" i="383" s="1"/>
  <c r="AA28" i="382" a="1"/>
  <c r="AA28" i="382" s="1"/>
  <c r="H29" i="382" a="1"/>
  <c r="H29" i="382" s="1"/>
  <c r="AA25" i="381" a="1"/>
  <c r="AA25" i="381" s="1"/>
  <c r="H26" i="381" a="1"/>
  <c r="H26" i="381" s="1"/>
  <c r="AA26" i="379" a="1"/>
  <c r="AA26" i="379" s="1"/>
  <c r="H27" i="379" a="1"/>
  <c r="H27" i="379" s="1"/>
  <c r="AA26" i="378" a="1"/>
  <c r="AA26" i="378" s="1"/>
  <c r="H27" i="378" a="1"/>
  <c r="H27" i="378" s="1"/>
  <c r="AA26" i="375" a="1"/>
  <c r="AA26" i="375" s="1"/>
  <c r="AA25" i="373" a="1"/>
  <c r="AA25" i="373" s="1"/>
  <c r="H26" i="373" a="1"/>
  <c r="H26" i="373" s="1"/>
  <c r="AA25" i="372" a="1"/>
  <c r="AA25" i="372" s="1"/>
  <c r="H26" i="372" a="1"/>
  <c r="H26" i="372" s="1"/>
  <c r="AA26" i="369" a="1"/>
  <c r="AA26" i="369" s="1"/>
  <c r="H27" i="369" a="1"/>
  <c r="H27" i="369" s="1"/>
  <c r="AA26" i="366" a="1"/>
  <c r="AA26" i="366" s="1"/>
  <c r="H27" i="366" a="1"/>
  <c r="H27" i="366" s="1"/>
  <c r="AA27" i="364" a="1"/>
  <c r="AA27" i="364" s="1"/>
  <c r="H28" i="364" a="1"/>
  <c r="H28" i="364" s="1"/>
  <c r="AA27" i="359" a="1"/>
  <c r="AA27" i="359" s="1"/>
  <c r="H28" i="359" a="1"/>
  <c r="H28" i="359" s="1"/>
  <c r="H26" i="358" a="1"/>
  <c r="H26" i="358" s="1"/>
  <c r="AA25" i="358" a="1"/>
  <c r="AA25" i="358" s="1"/>
  <c r="AA25" i="357" a="1"/>
  <c r="AA25" i="357" s="1"/>
  <c r="H26" i="357" a="1"/>
  <c r="H26" i="357" s="1"/>
  <c r="AA27" i="356" a="1"/>
  <c r="AA27" i="356" s="1"/>
  <c r="H28" i="356" a="1"/>
  <c r="H28" i="356" s="1"/>
  <c r="AA25" i="355" a="1"/>
  <c r="AA25" i="355" s="1"/>
  <c r="H26" i="355" a="1"/>
  <c r="H26" i="355" s="1"/>
  <c r="AA25" i="354" a="1"/>
  <c r="AA25" i="354" s="1"/>
  <c r="H26" i="354" a="1"/>
  <c r="H26" i="354" s="1"/>
  <c r="AA25" i="353" a="1"/>
  <c r="AA25" i="353" s="1"/>
  <c r="H26" i="353" a="1"/>
  <c r="H26" i="353" s="1"/>
  <c r="AA25" i="352" a="1"/>
  <c r="AA25" i="352" s="1"/>
  <c r="H26" i="352" a="1"/>
  <c r="H26" i="352" s="1"/>
  <c r="AA26" i="350" a="1"/>
  <c r="AA26" i="350" s="1"/>
  <c r="H27" i="350" a="1"/>
  <c r="H27" i="350" s="1"/>
  <c r="AA25" i="349" a="1"/>
  <c r="AA25" i="349" s="1"/>
  <c r="H26" i="349" a="1"/>
  <c r="H26" i="349" s="1"/>
  <c r="AA26" i="348" a="1"/>
  <c r="AA26" i="348" s="1"/>
  <c r="H27" i="348" a="1"/>
  <c r="H27" i="348" s="1"/>
  <c r="AA25" i="346" a="1"/>
  <c r="AA25" i="346" s="1"/>
  <c r="H26" i="346" a="1"/>
  <c r="H26" i="346" s="1"/>
  <c r="AA27" i="344" a="1"/>
  <c r="AA27" i="344" s="1"/>
  <c r="H28" i="344" a="1"/>
  <c r="H28" i="344" s="1"/>
  <c r="AA26" i="343" a="1"/>
  <c r="AA26" i="343" s="1"/>
  <c r="H27" i="343" a="1"/>
  <c r="H27" i="343" s="1"/>
  <c r="AA25" i="342" a="1"/>
  <c r="AA25" i="342" s="1"/>
  <c r="H26" i="342" a="1"/>
  <c r="H26" i="342" s="1"/>
  <c r="AA26" i="341" a="1"/>
  <c r="AA26" i="341" s="1"/>
  <c r="H27" i="341" a="1"/>
  <c r="H27" i="341" s="1"/>
  <c r="AA25" i="340" a="1"/>
  <c r="AA25" i="340" s="1"/>
  <c r="H26" i="340" a="1"/>
  <c r="H26" i="340" s="1"/>
  <c r="AA26" i="339" a="1"/>
  <c r="AA26" i="339" s="1"/>
  <c r="H27" i="339" a="1"/>
  <c r="H27" i="339" s="1"/>
  <c r="H28" i="339" s="1" a="1"/>
  <c r="H28" i="339" s="1"/>
  <c r="H29" i="339" s="1" a="1"/>
  <c r="H29" i="339" s="1"/>
  <c r="H30" i="339" s="1" a="1"/>
  <c r="H30" i="339" s="1"/>
  <c r="H31" i="339" s="1" a="1"/>
  <c r="H31" i="339" s="1"/>
  <c r="H32" i="339" s="1" a="1"/>
  <c r="H32" i="339" s="1"/>
  <c r="H33" i="339" s="1" a="1"/>
  <c r="H33" i="339" s="1"/>
  <c r="AA26" i="335" a="1"/>
  <c r="AA26" i="335" s="1"/>
  <c r="H27" i="335" a="1"/>
  <c r="H27" i="335" s="1"/>
  <c r="AA26" i="331" a="1"/>
  <c r="AA26" i="331" s="1"/>
  <c r="H27" i="331" a="1"/>
  <c r="H27" i="331" s="1"/>
  <c r="AA25" i="330" a="1"/>
  <c r="AA25" i="330" s="1"/>
  <c r="H26" i="330" a="1"/>
  <c r="H26" i="330" s="1"/>
  <c r="AA26" i="329" a="1"/>
  <c r="AA26" i="329" s="1"/>
  <c r="H27" i="329" a="1"/>
  <c r="H27" i="329" s="1"/>
  <c r="AA26" i="328" a="1"/>
  <c r="AA26" i="328" s="1"/>
  <c r="H27" i="328" a="1"/>
  <c r="H27" i="328" s="1"/>
  <c r="AA25" i="327" a="1"/>
  <c r="AA25" i="327" s="1"/>
  <c r="H26" i="327" a="1"/>
  <c r="H26" i="327" s="1"/>
  <c r="AA26" i="321" a="1"/>
  <c r="AA26" i="321" s="1"/>
  <c r="H27" i="321" a="1"/>
  <c r="H27" i="321" s="1"/>
  <c r="AA26" i="320" a="1"/>
  <c r="AA26" i="320" s="1"/>
  <c r="H27" i="320" a="1"/>
  <c r="H27" i="320" s="1"/>
  <c r="AA26" i="317" a="1"/>
  <c r="AA26" i="317" s="1"/>
  <c r="H27" i="317" a="1"/>
  <c r="H27" i="317" s="1"/>
  <c r="H26" i="311" a="1"/>
  <c r="H26" i="311" s="1"/>
  <c r="AA25" i="311" a="1"/>
  <c r="AA25" i="311" s="1"/>
  <c r="AA29" i="408" l="1" a="1"/>
  <c r="AA29" i="408" s="1"/>
  <c r="H30" i="408" a="1"/>
  <c r="H30" i="408" s="1"/>
  <c r="AA26" i="407" a="1"/>
  <c r="AA26" i="407" s="1"/>
  <c r="H27" i="407" a="1"/>
  <c r="H27" i="407" s="1"/>
  <c r="AA27" i="406" a="1"/>
  <c r="AA27" i="406" s="1"/>
  <c r="H28" i="406" a="1"/>
  <c r="H28" i="406" s="1"/>
  <c r="AA27" i="405" a="1"/>
  <c r="AA27" i="405" s="1"/>
  <c r="H28" i="405" a="1"/>
  <c r="H28" i="405" s="1"/>
  <c r="AA26" i="404" a="1"/>
  <c r="AA26" i="404" s="1"/>
  <c r="H27" i="404" a="1"/>
  <c r="H27" i="404" s="1"/>
  <c r="AA26" i="403" a="1"/>
  <c r="AA26" i="403" s="1"/>
  <c r="H27" i="403" a="1"/>
  <c r="H27" i="403" s="1"/>
  <c r="AA27" i="402" a="1"/>
  <c r="AA27" i="402" s="1"/>
  <c r="H28" i="402" a="1"/>
  <c r="H28" i="402" s="1"/>
  <c r="AA26" i="401" a="1"/>
  <c r="AA26" i="401" s="1"/>
  <c r="H27" i="401" a="1"/>
  <c r="H27" i="401" s="1"/>
  <c r="AA28" i="400" a="1"/>
  <c r="AA28" i="400" s="1"/>
  <c r="H29" i="400" a="1"/>
  <c r="H29" i="400" s="1"/>
  <c r="AA29" i="399" a="1"/>
  <c r="AA29" i="399" s="1"/>
  <c r="H30" i="399" a="1"/>
  <c r="H30" i="399" s="1"/>
  <c r="AA27" i="398" a="1"/>
  <c r="AA27" i="398" s="1"/>
  <c r="H28" i="398" a="1"/>
  <c r="H28" i="398" s="1"/>
  <c r="AA26" i="397" a="1"/>
  <c r="AA26" i="397" s="1"/>
  <c r="H27" i="397" a="1"/>
  <c r="H27" i="397" s="1"/>
  <c r="AA28" i="396" a="1"/>
  <c r="AA28" i="396" s="1"/>
  <c r="H29" i="396" a="1"/>
  <c r="H29" i="396" s="1"/>
  <c r="AA26" i="394" a="1"/>
  <c r="AA26" i="394" s="1"/>
  <c r="H27" i="394" a="1"/>
  <c r="H27" i="394" s="1"/>
  <c r="AA27" i="393" a="1"/>
  <c r="AA27" i="393" s="1"/>
  <c r="H28" i="393" a="1"/>
  <c r="H28" i="393" s="1"/>
  <c r="AA27" i="389" a="1"/>
  <c r="AA27" i="389" s="1"/>
  <c r="H28" i="389" a="1"/>
  <c r="H28" i="389" s="1"/>
  <c r="AA26" i="376" a="1"/>
  <c r="AA26" i="376" s="1"/>
  <c r="H27" i="376" a="1"/>
  <c r="H27" i="376" s="1"/>
  <c r="AA26" i="387" a="1"/>
  <c r="AA26" i="387" s="1"/>
  <c r="AA26" i="384" a="1"/>
  <c r="AA26" i="384" s="1"/>
  <c r="H27" i="384" a="1"/>
  <c r="H27" i="384" s="1"/>
  <c r="AA27" i="383" a="1"/>
  <c r="AA27" i="383" s="1"/>
  <c r="H28" i="383" a="1"/>
  <c r="H28" i="383" s="1"/>
  <c r="AA29" i="382" a="1"/>
  <c r="AA29" i="382" s="1"/>
  <c r="H30" i="382" a="1"/>
  <c r="H30" i="382" s="1"/>
  <c r="AA26" i="381" a="1"/>
  <c r="AA26" i="381" s="1"/>
  <c r="H27" i="381" a="1"/>
  <c r="H27" i="381" s="1"/>
  <c r="AA27" i="379" a="1"/>
  <c r="AA27" i="379" s="1"/>
  <c r="H28" i="379" a="1"/>
  <c r="H28" i="379" s="1"/>
  <c r="AA27" i="378" a="1"/>
  <c r="AA27" i="378" s="1"/>
  <c r="H28" i="378" a="1"/>
  <c r="H28" i="378" s="1"/>
  <c r="AA27" i="375" a="1"/>
  <c r="AA27" i="375" s="1"/>
  <c r="AA26" i="373" a="1"/>
  <c r="AA26" i="373" s="1"/>
  <c r="H27" i="373" a="1"/>
  <c r="H27" i="373" s="1"/>
  <c r="AA26" i="372" a="1"/>
  <c r="AA26" i="372" s="1"/>
  <c r="H27" i="372" a="1"/>
  <c r="H27" i="372" s="1"/>
  <c r="AA27" i="369" a="1"/>
  <c r="AA27" i="369" s="1"/>
  <c r="H28" i="369" a="1"/>
  <c r="H28" i="369" s="1"/>
  <c r="AA27" i="366" a="1"/>
  <c r="AA27" i="366" s="1"/>
  <c r="H28" i="366" a="1"/>
  <c r="H28" i="366" s="1"/>
  <c r="AA28" i="364" a="1"/>
  <c r="AA28" i="364" s="1"/>
  <c r="H29" i="364" a="1"/>
  <c r="H29" i="364" s="1"/>
  <c r="AA28" i="359" a="1"/>
  <c r="AA28" i="359" s="1"/>
  <c r="H29" i="359" a="1"/>
  <c r="H29" i="359" s="1"/>
  <c r="AA26" i="358" a="1"/>
  <c r="AA26" i="358" s="1"/>
  <c r="H27" i="358" a="1"/>
  <c r="H27" i="358" s="1"/>
  <c r="AA26" i="357" a="1"/>
  <c r="AA26" i="357" s="1"/>
  <c r="H27" i="357" a="1"/>
  <c r="H27" i="357" s="1"/>
  <c r="AA28" i="356" a="1"/>
  <c r="AA28" i="356" s="1"/>
  <c r="H29" i="356" a="1"/>
  <c r="H29" i="356" s="1"/>
  <c r="AA26" i="355" a="1"/>
  <c r="AA26" i="355" s="1"/>
  <c r="H27" i="355" a="1"/>
  <c r="H27" i="355" s="1"/>
  <c r="AA26" i="354" a="1"/>
  <c r="AA26" i="354" s="1"/>
  <c r="H27" i="354" a="1"/>
  <c r="H27" i="354" s="1"/>
  <c r="AA26" i="353" a="1"/>
  <c r="AA26" i="353" s="1"/>
  <c r="H27" i="353" a="1"/>
  <c r="H27" i="353" s="1"/>
  <c r="AA26" i="352" a="1"/>
  <c r="AA26" i="352" s="1"/>
  <c r="H27" i="352" a="1"/>
  <c r="H27" i="352" s="1"/>
  <c r="AA27" i="350" a="1"/>
  <c r="AA27" i="350" s="1"/>
  <c r="H28" i="350" a="1"/>
  <c r="H28" i="350" s="1"/>
  <c r="AA26" i="349" a="1"/>
  <c r="AA26" i="349" s="1"/>
  <c r="H27" i="349" a="1"/>
  <c r="H27" i="349" s="1"/>
  <c r="AA27" i="348" a="1"/>
  <c r="AA27" i="348" s="1"/>
  <c r="H28" i="348" a="1"/>
  <c r="H28" i="348" s="1"/>
  <c r="AA26" i="346" a="1"/>
  <c r="AA26" i="346" s="1"/>
  <c r="H27" i="346" a="1"/>
  <c r="H27" i="346" s="1"/>
  <c r="AA28" i="344" a="1"/>
  <c r="AA28" i="344" s="1"/>
  <c r="H29" i="344" a="1"/>
  <c r="H29" i="344" s="1"/>
  <c r="AA27" i="343" a="1"/>
  <c r="AA27" i="343" s="1"/>
  <c r="H28" i="343" a="1"/>
  <c r="H28" i="343" s="1"/>
  <c r="AA26" i="342" a="1"/>
  <c r="AA26" i="342" s="1"/>
  <c r="H27" i="342" a="1"/>
  <c r="H27" i="342" s="1"/>
  <c r="AA27" i="341" a="1"/>
  <c r="AA27" i="341" s="1"/>
  <c r="AA26" i="340" a="1"/>
  <c r="AA26" i="340" s="1"/>
  <c r="H27" i="340" a="1"/>
  <c r="H27" i="340" s="1"/>
  <c r="AA27" i="339" a="1"/>
  <c r="AA27" i="339" s="1"/>
  <c r="AA27" i="335" a="1"/>
  <c r="AA27" i="335" s="1"/>
  <c r="H28" i="335" a="1"/>
  <c r="H28" i="335" s="1"/>
  <c r="AA27" i="331" a="1"/>
  <c r="AA27" i="331" s="1"/>
  <c r="H28" i="331" a="1"/>
  <c r="H28" i="331" s="1"/>
  <c r="AA26" i="330" a="1"/>
  <c r="AA26" i="330" s="1"/>
  <c r="H27" i="330" a="1"/>
  <c r="H27" i="330" s="1"/>
  <c r="AA27" i="329" a="1"/>
  <c r="AA27" i="329" s="1"/>
  <c r="H28" i="329" a="1"/>
  <c r="H28" i="329" s="1"/>
  <c r="AA27" i="328" a="1"/>
  <c r="AA27" i="328" s="1"/>
  <c r="H28" i="328" a="1"/>
  <c r="H28" i="328" s="1"/>
  <c r="AA26" i="327" a="1"/>
  <c r="AA26" i="327" s="1"/>
  <c r="H27" i="327" a="1"/>
  <c r="H27" i="327" s="1"/>
  <c r="AA27" i="321" a="1"/>
  <c r="AA27" i="321" s="1"/>
  <c r="H28" i="321" a="1"/>
  <c r="H28" i="321" s="1"/>
  <c r="AA27" i="320" a="1"/>
  <c r="AA27" i="320" s="1"/>
  <c r="H28" i="320" a="1"/>
  <c r="H28" i="320" s="1"/>
  <c r="AA27" i="317" a="1"/>
  <c r="AA27" i="317" s="1"/>
  <c r="H28" i="317" a="1"/>
  <c r="H28" i="317" s="1"/>
  <c r="H27" i="311" a="1"/>
  <c r="H27" i="311" s="1"/>
  <c r="AA26" i="311" a="1"/>
  <c r="AA26" i="311" s="1"/>
  <c r="AA27" i="407" l="1" a="1"/>
  <c r="AA27" i="407" s="1"/>
  <c r="H28" i="407" a="1"/>
  <c r="H28" i="407" s="1"/>
  <c r="AA30" i="408" a="1"/>
  <c r="AA30" i="408" s="1"/>
  <c r="H31" i="408" a="1"/>
  <c r="H31" i="408" s="1"/>
  <c r="AA28" i="406" a="1"/>
  <c r="AA28" i="406" s="1"/>
  <c r="H29" i="406" a="1"/>
  <c r="H29" i="406" s="1"/>
  <c r="AA28" i="405" a="1"/>
  <c r="AA28" i="405" s="1"/>
  <c r="H29" i="405" a="1"/>
  <c r="H29" i="405" s="1"/>
  <c r="AA27" i="404" a="1"/>
  <c r="AA27" i="404" s="1"/>
  <c r="H28" i="404" a="1"/>
  <c r="H28" i="404" s="1"/>
  <c r="AA27" i="403" a="1"/>
  <c r="AA27" i="403" s="1"/>
  <c r="H28" i="403" a="1"/>
  <c r="H28" i="403" s="1"/>
  <c r="AA28" i="402" a="1"/>
  <c r="AA28" i="402" s="1"/>
  <c r="H29" i="402" a="1"/>
  <c r="H29" i="402" s="1"/>
  <c r="H28" i="401" a="1"/>
  <c r="H28" i="401" s="1"/>
  <c r="AA27" i="401" a="1"/>
  <c r="AA27" i="401" s="1"/>
  <c r="AA29" i="400" a="1"/>
  <c r="AA29" i="400" s="1"/>
  <c r="H30" i="400" a="1"/>
  <c r="H30" i="400" s="1"/>
  <c r="AA30" i="399" a="1"/>
  <c r="AA30" i="399" s="1"/>
  <c r="H31" i="399" a="1"/>
  <c r="H31" i="399" s="1"/>
  <c r="AA28" i="398" a="1"/>
  <c r="AA28" i="398" s="1"/>
  <c r="H29" i="398" a="1"/>
  <c r="H29" i="398" s="1"/>
  <c r="AA27" i="397" a="1"/>
  <c r="AA27" i="397" s="1"/>
  <c r="H28" i="397" a="1"/>
  <c r="H28" i="397" s="1"/>
  <c r="AA29" i="396" a="1"/>
  <c r="AA29" i="396" s="1"/>
  <c r="H30" i="396" a="1"/>
  <c r="H30" i="396" s="1"/>
  <c r="AA27" i="394" a="1"/>
  <c r="AA27" i="394" s="1"/>
  <c r="H28" i="394" a="1"/>
  <c r="H28" i="394" s="1"/>
  <c r="AA28" i="393" a="1"/>
  <c r="AA28" i="393" s="1"/>
  <c r="H29" i="393" a="1"/>
  <c r="H29" i="393" s="1"/>
  <c r="AA28" i="389" a="1"/>
  <c r="AA28" i="389" s="1"/>
  <c r="H29" i="389" a="1"/>
  <c r="H29" i="389" s="1"/>
  <c r="AA27" i="376" a="1"/>
  <c r="AA27" i="376" s="1"/>
  <c r="H28" i="376" a="1"/>
  <c r="H28" i="376" s="1"/>
  <c r="AA27" i="387" a="1"/>
  <c r="AA27" i="387" s="1"/>
  <c r="AA27" i="384" a="1"/>
  <c r="AA27" i="384" s="1"/>
  <c r="H28" i="384" a="1"/>
  <c r="H28" i="384" s="1"/>
  <c r="AA28" i="383" a="1"/>
  <c r="AA28" i="383" s="1"/>
  <c r="H29" i="383" a="1"/>
  <c r="H29" i="383" s="1"/>
  <c r="AA30" i="382" a="1"/>
  <c r="AA30" i="382" s="1"/>
  <c r="H31" i="382" a="1"/>
  <c r="H31" i="382" s="1"/>
  <c r="AA27" i="381" a="1"/>
  <c r="AA27" i="381" s="1"/>
  <c r="H28" i="381" a="1"/>
  <c r="H28" i="381" s="1"/>
  <c r="AA28" i="379" a="1"/>
  <c r="AA28" i="379" s="1"/>
  <c r="H29" i="379" a="1"/>
  <c r="H29" i="379" s="1"/>
  <c r="AA28" i="378" a="1"/>
  <c r="AA28" i="378" s="1"/>
  <c r="H29" i="378" a="1"/>
  <c r="H29" i="378" s="1"/>
  <c r="AA28" i="375" a="1"/>
  <c r="AA28" i="375" s="1"/>
  <c r="H28" i="373" a="1"/>
  <c r="H28" i="373" s="1"/>
  <c r="AA27" i="373" a="1"/>
  <c r="AA27" i="373" s="1"/>
  <c r="AA27" i="372" a="1"/>
  <c r="AA27" i="372" s="1"/>
  <c r="H28" i="372" a="1"/>
  <c r="H28" i="372" s="1"/>
  <c r="AA28" i="369" a="1"/>
  <c r="AA28" i="369" s="1"/>
  <c r="H29" i="369" a="1"/>
  <c r="H29" i="369" s="1"/>
  <c r="AA28" i="366" a="1"/>
  <c r="AA28" i="366" s="1"/>
  <c r="H29" i="366" a="1"/>
  <c r="H29" i="366" s="1"/>
  <c r="AA29" i="364" a="1"/>
  <c r="AA29" i="364" s="1"/>
  <c r="H30" i="364" a="1"/>
  <c r="H30" i="364" s="1"/>
  <c r="AA29" i="359" a="1"/>
  <c r="AA29" i="359" s="1"/>
  <c r="H30" i="359" a="1"/>
  <c r="H30" i="359" s="1"/>
  <c r="H28" i="358" a="1"/>
  <c r="H28" i="358" s="1"/>
  <c r="AA27" i="358" a="1"/>
  <c r="AA27" i="358" s="1"/>
  <c r="AA27" i="357" a="1"/>
  <c r="AA27" i="357" s="1"/>
  <c r="H28" i="357" a="1"/>
  <c r="H28" i="357" s="1"/>
  <c r="AA29" i="356" a="1"/>
  <c r="AA29" i="356" s="1"/>
  <c r="H30" i="356" a="1"/>
  <c r="H30" i="356" s="1"/>
  <c r="AA27" i="355" a="1"/>
  <c r="AA27" i="355" s="1"/>
  <c r="H28" i="355" a="1"/>
  <c r="H28" i="355" s="1"/>
  <c r="AA27" i="354" a="1"/>
  <c r="AA27" i="354" s="1"/>
  <c r="H28" i="354" a="1"/>
  <c r="H28" i="354" s="1"/>
  <c r="AA27" i="353" a="1"/>
  <c r="AA27" i="353" s="1"/>
  <c r="H28" i="353" a="1"/>
  <c r="H28" i="353" s="1"/>
  <c r="AA27" i="352" a="1"/>
  <c r="AA27" i="352" s="1"/>
  <c r="H28" i="352" a="1"/>
  <c r="H28" i="352" s="1"/>
  <c r="AA28" i="350" a="1"/>
  <c r="AA28" i="350" s="1"/>
  <c r="H29" i="350" a="1"/>
  <c r="H29" i="350" s="1"/>
  <c r="AA27" i="349" a="1"/>
  <c r="AA27" i="349" s="1"/>
  <c r="H28" i="349" a="1"/>
  <c r="H28" i="349" s="1"/>
  <c r="AA28" i="348" a="1"/>
  <c r="AA28" i="348" s="1"/>
  <c r="H29" i="348" a="1"/>
  <c r="H29" i="348" s="1"/>
  <c r="AA27" i="346" a="1"/>
  <c r="AA27" i="346" s="1"/>
  <c r="H28" i="346" a="1"/>
  <c r="H28" i="346" s="1"/>
  <c r="AA29" i="344" a="1"/>
  <c r="AA29" i="344" s="1"/>
  <c r="H30" i="344" a="1"/>
  <c r="H30" i="344" s="1"/>
  <c r="AA28" i="343" a="1"/>
  <c r="AA28" i="343" s="1"/>
  <c r="H29" i="343" a="1"/>
  <c r="H29" i="343" s="1"/>
  <c r="AA27" i="342" a="1"/>
  <c r="AA27" i="342" s="1"/>
  <c r="H28" i="342" a="1"/>
  <c r="H28" i="342" s="1"/>
  <c r="AA28" i="341" a="1"/>
  <c r="AA28" i="341" s="1"/>
  <c r="AA27" i="340" a="1"/>
  <c r="AA27" i="340" s="1"/>
  <c r="H28" i="340" a="1"/>
  <c r="H28" i="340" s="1"/>
  <c r="AA28" i="339" a="1"/>
  <c r="AA28" i="339" s="1"/>
  <c r="AA28" i="335" a="1"/>
  <c r="AA28" i="335" s="1"/>
  <c r="H29" i="335" a="1"/>
  <c r="H29" i="335" s="1"/>
  <c r="AA28" i="331" a="1"/>
  <c r="AA28" i="331" s="1"/>
  <c r="H29" i="331" a="1"/>
  <c r="H29" i="331" s="1"/>
  <c r="AA27" i="330" a="1"/>
  <c r="AA27" i="330" s="1"/>
  <c r="H28" i="330" a="1"/>
  <c r="H28" i="330" s="1"/>
  <c r="AA28" i="329" a="1"/>
  <c r="AA28" i="329" s="1"/>
  <c r="H29" i="329" a="1"/>
  <c r="H29" i="329" s="1"/>
  <c r="AA28" i="328" a="1"/>
  <c r="AA28" i="328" s="1"/>
  <c r="H29" i="328" a="1"/>
  <c r="H29" i="328" s="1"/>
  <c r="AA27" i="327" a="1"/>
  <c r="AA27" i="327" s="1"/>
  <c r="H28" i="327" a="1"/>
  <c r="H28" i="327" s="1"/>
  <c r="AA28" i="321" a="1"/>
  <c r="AA28" i="321" s="1"/>
  <c r="H29" i="321" a="1"/>
  <c r="H29" i="321" s="1"/>
  <c r="AA28" i="320" a="1"/>
  <c r="AA28" i="320" s="1"/>
  <c r="H29" i="320" a="1"/>
  <c r="H29" i="320" s="1"/>
  <c r="AA28" i="317" a="1"/>
  <c r="AA28" i="317" s="1"/>
  <c r="H29" i="317" a="1"/>
  <c r="H29" i="317" s="1"/>
  <c r="H28" i="311" a="1"/>
  <c r="H28" i="311" s="1"/>
  <c r="AA27" i="311" a="1"/>
  <c r="AA27" i="311" s="1"/>
  <c r="AA31" i="408" l="1" a="1"/>
  <c r="AA31" i="408" s="1"/>
  <c r="H32" i="408" a="1"/>
  <c r="H32" i="408" s="1"/>
  <c r="AA28" i="407" a="1"/>
  <c r="AA28" i="407" s="1"/>
  <c r="H29" i="407" a="1"/>
  <c r="H29" i="407" s="1"/>
  <c r="AA29" i="406" a="1"/>
  <c r="AA29" i="406" s="1"/>
  <c r="H30" i="406" a="1"/>
  <c r="H30" i="406" s="1"/>
  <c r="AA29" i="405" a="1"/>
  <c r="AA29" i="405" s="1"/>
  <c r="H30" i="405" a="1"/>
  <c r="H30" i="405" s="1"/>
  <c r="AA28" i="404" a="1"/>
  <c r="AA28" i="404" s="1"/>
  <c r="H29" i="404" a="1"/>
  <c r="H29" i="404" s="1"/>
  <c r="AA28" i="403" a="1"/>
  <c r="AA28" i="403" s="1"/>
  <c r="H29" i="403" a="1"/>
  <c r="H29" i="403" s="1"/>
  <c r="AA29" i="402" a="1"/>
  <c r="AA29" i="402" s="1"/>
  <c r="H30" i="402" a="1"/>
  <c r="H30" i="402" s="1"/>
  <c r="AA28" i="401" a="1"/>
  <c r="AA28" i="401" s="1"/>
  <c r="H29" i="401" a="1"/>
  <c r="H29" i="401" s="1"/>
  <c r="AA30" i="400" a="1"/>
  <c r="AA30" i="400" s="1"/>
  <c r="H31" i="400" a="1"/>
  <c r="H31" i="400" s="1"/>
  <c r="AA31" i="399" a="1"/>
  <c r="AA31" i="399" s="1"/>
  <c r="H32" i="399" a="1"/>
  <c r="H32" i="399" s="1"/>
  <c r="AA29" i="398" a="1"/>
  <c r="AA29" i="398" s="1"/>
  <c r="H30" i="398" a="1"/>
  <c r="H30" i="398" s="1"/>
  <c r="AA28" i="397" a="1"/>
  <c r="AA28" i="397" s="1"/>
  <c r="H29" i="397" a="1"/>
  <c r="H29" i="397" s="1"/>
  <c r="AA30" i="396" a="1"/>
  <c r="AA30" i="396" s="1"/>
  <c r="H31" i="396" a="1"/>
  <c r="H31" i="396" s="1"/>
  <c r="AA28" i="394" a="1"/>
  <c r="AA28" i="394" s="1"/>
  <c r="H29" i="394" a="1"/>
  <c r="H29" i="394" s="1"/>
  <c r="AA29" i="393" a="1"/>
  <c r="AA29" i="393" s="1"/>
  <c r="H30" i="393" a="1"/>
  <c r="H30" i="393" s="1"/>
  <c r="AA28" i="376" a="1"/>
  <c r="AA28" i="376" s="1"/>
  <c r="H29" i="376" a="1"/>
  <c r="H29" i="376" s="1"/>
  <c r="AA29" i="389" a="1"/>
  <c r="AA29" i="389" s="1"/>
  <c r="H30" i="389" a="1"/>
  <c r="H30" i="389" s="1"/>
  <c r="AA28" i="387" a="1"/>
  <c r="AA28" i="387" s="1"/>
  <c r="AA28" i="384" a="1"/>
  <c r="AA28" i="384" s="1"/>
  <c r="H29" i="384" a="1"/>
  <c r="H29" i="384" s="1"/>
  <c r="AA29" i="383" a="1"/>
  <c r="AA29" i="383" s="1"/>
  <c r="H30" i="383" a="1"/>
  <c r="H30" i="383" s="1"/>
  <c r="AA31" i="382" a="1"/>
  <c r="AA31" i="382" s="1"/>
  <c r="H32" i="382" a="1"/>
  <c r="H32" i="382" s="1"/>
  <c r="AA28" i="381" a="1"/>
  <c r="AA28" i="381" s="1"/>
  <c r="H29" i="381" a="1"/>
  <c r="H29" i="381" s="1"/>
  <c r="AA29" i="379" a="1"/>
  <c r="AA29" i="379" s="1"/>
  <c r="H30" i="379" a="1"/>
  <c r="H30" i="379" s="1"/>
  <c r="AA29" i="378" a="1"/>
  <c r="AA29" i="378" s="1"/>
  <c r="H30" i="378" a="1"/>
  <c r="H30" i="378" s="1"/>
  <c r="AA29" i="375" a="1"/>
  <c r="AA29" i="375" s="1"/>
  <c r="AA28" i="373" a="1"/>
  <c r="AA28" i="373" s="1"/>
  <c r="H29" i="373" a="1"/>
  <c r="H29" i="373" s="1"/>
  <c r="AA28" i="372" a="1"/>
  <c r="AA28" i="372" s="1"/>
  <c r="H29" i="372" a="1"/>
  <c r="H29" i="372" s="1"/>
  <c r="AA29" i="369" a="1"/>
  <c r="AA29" i="369" s="1"/>
  <c r="H30" i="369" a="1"/>
  <c r="H30" i="369" s="1"/>
  <c r="AA29" i="366" a="1"/>
  <c r="AA29" i="366" s="1"/>
  <c r="H30" i="366" a="1"/>
  <c r="H30" i="366" s="1"/>
  <c r="AA30" i="364" a="1"/>
  <c r="AA30" i="364" s="1"/>
  <c r="H31" i="364" a="1"/>
  <c r="H31" i="364" s="1"/>
  <c r="AA30" i="359" a="1"/>
  <c r="AA30" i="359" s="1"/>
  <c r="H31" i="359" a="1"/>
  <c r="H31" i="359" s="1"/>
  <c r="AA28" i="358" a="1"/>
  <c r="AA28" i="358" s="1"/>
  <c r="H29" i="358" a="1"/>
  <c r="H29" i="358" s="1"/>
  <c r="AA28" i="357" a="1"/>
  <c r="AA28" i="357" s="1"/>
  <c r="H29" i="357" a="1"/>
  <c r="H29" i="357" s="1"/>
  <c r="AA30" i="356" a="1"/>
  <c r="AA30" i="356" s="1"/>
  <c r="H31" i="356" a="1"/>
  <c r="H31" i="356" s="1"/>
  <c r="AA28" i="355" a="1"/>
  <c r="AA28" i="355" s="1"/>
  <c r="H29" i="355" a="1"/>
  <c r="H29" i="355" s="1"/>
  <c r="AA28" i="354" a="1"/>
  <c r="AA28" i="354" s="1"/>
  <c r="H29" i="354" a="1"/>
  <c r="H29" i="354" s="1"/>
  <c r="AA28" i="353" a="1"/>
  <c r="AA28" i="353" s="1"/>
  <c r="H29" i="353" a="1"/>
  <c r="H29" i="353" s="1"/>
  <c r="AA28" i="352" a="1"/>
  <c r="AA28" i="352" s="1"/>
  <c r="H29" i="352" a="1"/>
  <c r="H29" i="352" s="1"/>
  <c r="AA29" i="350" a="1"/>
  <c r="AA29" i="350" s="1"/>
  <c r="H30" i="350" a="1"/>
  <c r="H30" i="350" s="1"/>
  <c r="AA28" i="349" a="1"/>
  <c r="AA28" i="349" s="1"/>
  <c r="H29" i="349" a="1"/>
  <c r="H29" i="349" s="1"/>
  <c r="AA29" i="348" a="1"/>
  <c r="AA29" i="348" s="1"/>
  <c r="H30" i="348" a="1"/>
  <c r="H30" i="348" s="1"/>
  <c r="AA28" i="346" a="1"/>
  <c r="AA28" i="346" s="1"/>
  <c r="H29" i="346" a="1"/>
  <c r="H29" i="346" s="1"/>
  <c r="AA30" i="344" a="1"/>
  <c r="AA30" i="344" s="1"/>
  <c r="H31" i="344" a="1"/>
  <c r="H31" i="344" s="1"/>
  <c r="AA29" i="343" a="1"/>
  <c r="AA29" i="343" s="1"/>
  <c r="H30" i="343" a="1"/>
  <c r="H30" i="343" s="1"/>
  <c r="AA28" i="342" a="1"/>
  <c r="AA28" i="342" s="1"/>
  <c r="H29" i="342" a="1"/>
  <c r="H29" i="342" s="1"/>
  <c r="AA29" i="341" a="1"/>
  <c r="AA29" i="341" s="1"/>
  <c r="AA28" i="340" a="1"/>
  <c r="AA28" i="340" s="1"/>
  <c r="H29" i="340" a="1"/>
  <c r="H29" i="340" s="1"/>
  <c r="AA29" i="339" a="1"/>
  <c r="AA29" i="339" s="1"/>
  <c r="AA29" i="335" a="1"/>
  <c r="AA29" i="335" s="1"/>
  <c r="H30" i="335" a="1"/>
  <c r="H30" i="335" s="1"/>
  <c r="AA29" i="331" a="1"/>
  <c r="AA29" i="331" s="1"/>
  <c r="H30" i="331" a="1"/>
  <c r="H30" i="331" s="1"/>
  <c r="AA28" i="330" a="1"/>
  <c r="AA28" i="330" s="1"/>
  <c r="H29" i="330" a="1"/>
  <c r="H29" i="330" s="1"/>
  <c r="AA29" i="329" a="1"/>
  <c r="AA29" i="329" s="1"/>
  <c r="H30" i="329" a="1"/>
  <c r="H30" i="329" s="1"/>
  <c r="AA29" i="328" a="1"/>
  <c r="AA29" i="328" s="1"/>
  <c r="H30" i="328" a="1"/>
  <c r="H30" i="328" s="1"/>
  <c r="AA28" i="327" a="1"/>
  <c r="AA28" i="327" s="1"/>
  <c r="H29" i="327" a="1"/>
  <c r="H29" i="327" s="1"/>
  <c r="AA29" i="321" a="1"/>
  <c r="AA29" i="321" s="1"/>
  <c r="H30" i="321" a="1"/>
  <c r="H30" i="321" s="1"/>
  <c r="AA29" i="320" a="1"/>
  <c r="AA29" i="320" s="1"/>
  <c r="H30" i="320" a="1"/>
  <c r="H30" i="320" s="1"/>
  <c r="AA29" i="317" a="1"/>
  <c r="AA29" i="317" s="1"/>
  <c r="H30" i="317" a="1"/>
  <c r="H30" i="317" s="1"/>
  <c r="H29" i="311" a="1"/>
  <c r="H29" i="311" s="1"/>
  <c r="AA28" i="311" a="1"/>
  <c r="AA28" i="311" s="1"/>
  <c r="H30" i="407" l="1" a="1"/>
  <c r="H30" i="407" s="1"/>
  <c r="AA29" i="407" a="1"/>
  <c r="AA29" i="407" s="1"/>
  <c r="AA32" i="408" a="1"/>
  <c r="AA32" i="408" s="1"/>
  <c r="H33" i="408" a="1"/>
  <c r="H33" i="408" s="1"/>
  <c r="AA30" i="406" a="1"/>
  <c r="AA30" i="406" s="1"/>
  <c r="H31" i="406" a="1"/>
  <c r="H31" i="406" s="1"/>
  <c r="AA30" i="405" a="1"/>
  <c r="AA30" i="405" s="1"/>
  <c r="H31" i="405" a="1"/>
  <c r="H31" i="405" s="1"/>
  <c r="AA29" i="404" a="1"/>
  <c r="AA29" i="404" s="1"/>
  <c r="H30" i="404" a="1"/>
  <c r="H30" i="404" s="1"/>
  <c r="AA29" i="403" a="1"/>
  <c r="AA29" i="403" s="1"/>
  <c r="H30" i="403" a="1"/>
  <c r="H30" i="403" s="1"/>
  <c r="AA30" i="402" a="1"/>
  <c r="AA30" i="402" s="1"/>
  <c r="H31" i="402" a="1"/>
  <c r="H31" i="402" s="1"/>
  <c r="AA29" i="401" a="1"/>
  <c r="AA29" i="401" s="1"/>
  <c r="H30" i="401" a="1"/>
  <c r="H30" i="401" s="1"/>
  <c r="AA31" i="400" a="1"/>
  <c r="AA31" i="400" s="1"/>
  <c r="H32" i="400" a="1"/>
  <c r="H32" i="400" s="1"/>
  <c r="AA32" i="399" a="1"/>
  <c r="AA32" i="399" s="1"/>
  <c r="H33" i="399" a="1"/>
  <c r="H33" i="399" s="1"/>
  <c r="AA30" i="398" a="1"/>
  <c r="AA30" i="398" s="1"/>
  <c r="H31" i="398" a="1"/>
  <c r="H31" i="398" s="1"/>
  <c r="AA29" i="397" a="1"/>
  <c r="AA29" i="397" s="1"/>
  <c r="H30" i="397" a="1"/>
  <c r="H30" i="397" s="1"/>
  <c r="AA31" i="396" a="1"/>
  <c r="AA31" i="396" s="1"/>
  <c r="H32" i="396" a="1"/>
  <c r="H32" i="396" s="1"/>
  <c r="AA29" i="394" a="1"/>
  <c r="AA29" i="394" s="1"/>
  <c r="H30" i="394" a="1"/>
  <c r="H30" i="394" s="1"/>
  <c r="AA30" i="393" a="1"/>
  <c r="AA30" i="393" s="1"/>
  <c r="H31" i="393" a="1"/>
  <c r="H31" i="393" s="1"/>
  <c r="AA30" i="389" a="1"/>
  <c r="AA30" i="389" s="1"/>
  <c r="H31" i="389" a="1"/>
  <c r="H31" i="389" s="1"/>
  <c r="AA29" i="376" a="1"/>
  <c r="AA29" i="376" s="1"/>
  <c r="H30" i="376" a="1"/>
  <c r="H30" i="376" s="1"/>
  <c r="AA29" i="387" a="1"/>
  <c r="AA29" i="387" s="1"/>
  <c r="H30" i="387" a="1"/>
  <c r="H30" i="387" s="1"/>
  <c r="AA29" i="384" a="1"/>
  <c r="AA29" i="384" s="1"/>
  <c r="H30" i="384" a="1"/>
  <c r="H30" i="384" s="1"/>
  <c r="AA30" i="383" a="1"/>
  <c r="AA30" i="383" s="1"/>
  <c r="H31" i="383" a="1"/>
  <c r="H31" i="383" s="1"/>
  <c r="AA32" i="382" a="1"/>
  <c r="AA32" i="382" s="1"/>
  <c r="H33" i="382" a="1"/>
  <c r="H33" i="382" s="1"/>
  <c r="AA29" i="381" a="1"/>
  <c r="AA29" i="381" s="1"/>
  <c r="H30" i="381" a="1"/>
  <c r="H30" i="381" s="1"/>
  <c r="AA30" i="379" a="1"/>
  <c r="AA30" i="379" s="1"/>
  <c r="H31" i="379" a="1"/>
  <c r="H31" i="379" s="1"/>
  <c r="AA30" i="378" a="1"/>
  <c r="AA30" i="378" s="1"/>
  <c r="H31" i="378" a="1"/>
  <c r="H31" i="378" s="1"/>
  <c r="AA30" i="375" a="1"/>
  <c r="AA30" i="375" s="1"/>
  <c r="H31" i="375" a="1"/>
  <c r="H31" i="375" s="1"/>
  <c r="AA29" i="373" a="1"/>
  <c r="AA29" i="373" s="1"/>
  <c r="H30" i="373" a="1"/>
  <c r="H30" i="373" s="1"/>
  <c r="AA29" i="372" a="1"/>
  <c r="AA29" i="372" s="1"/>
  <c r="H30" i="372" a="1"/>
  <c r="H30" i="372" s="1"/>
  <c r="AA30" i="369" a="1"/>
  <c r="AA30" i="369" s="1"/>
  <c r="H31" i="369" a="1"/>
  <c r="H31" i="369" s="1"/>
  <c r="AA30" i="366" a="1"/>
  <c r="AA30" i="366" s="1"/>
  <c r="H31" i="366" a="1"/>
  <c r="H31" i="366" s="1"/>
  <c r="AA31" i="364" a="1"/>
  <c r="AA31" i="364" s="1"/>
  <c r="H32" i="364" a="1"/>
  <c r="H32" i="364" s="1"/>
  <c r="AA31" i="359" a="1"/>
  <c r="AA31" i="359" s="1"/>
  <c r="H32" i="359" a="1"/>
  <c r="H32" i="359" s="1"/>
  <c r="AA29" i="358" a="1"/>
  <c r="AA29" i="358" s="1"/>
  <c r="H30" i="358" a="1"/>
  <c r="H30" i="358" s="1"/>
  <c r="AA29" i="357" a="1"/>
  <c r="AA29" i="357" s="1"/>
  <c r="H30" i="357" a="1"/>
  <c r="H30" i="357" s="1"/>
  <c r="AA31" i="356" a="1"/>
  <c r="AA31" i="356" s="1"/>
  <c r="H32" i="356" a="1"/>
  <c r="H32" i="356" s="1"/>
  <c r="AA29" i="355" a="1"/>
  <c r="AA29" i="355" s="1"/>
  <c r="H30" i="355" a="1"/>
  <c r="H30" i="355" s="1"/>
  <c r="AA29" i="354" a="1"/>
  <c r="AA29" i="354" s="1"/>
  <c r="H30" i="354" a="1"/>
  <c r="H30" i="354" s="1"/>
  <c r="AA29" i="353" a="1"/>
  <c r="AA29" i="353" s="1"/>
  <c r="H30" i="353" a="1"/>
  <c r="H30" i="353" s="1"/>
  <c r="AA29" i="352" a="1"/>
  <c r="AA29" i="352" s="1"/>
  <c r="H30" i="352" a="1"/>
  <c r="H30" i="352" s="1"/>
  <c r="AA30" i="350" a="1"/>
  <c r="AA30" i="350" s="1"/>
  <c r="H31" i="350" a="1"/>
  <c r="H31" i="350" s="1"/>
  <c r="AA29" i="349" a="1"/>
  <c r="AA29" i="349" s="1"/>
  <c r="H30" i="349" a="1"/>
  <c r="H30" i="349" s="1"/>
  <c r="AA30" i="348" a="1"/>
  <c r="AA30" i="348" s="1"/>
  <c r="H31" i="348" a="1"/>
  <c r="H31" i="348" s="1"/>
  <c r="AA29" i="346" a="1"/>
  <c r="AA29" i="346" s="1"/>
  <c r="H30" i="346" a="1"/>
  <c r="H30" i="346" s="1"/>
  <c r="AA31" i="344" a="1"/>
  <c r="AA31" i="344" s="1"/>
  <c r="H32" i="344" a="1"/>
  <c r="H32" i="344" s="1"/>
  <c r="AA30" i="343" a="1"/>
  <c r="AA30" i="343" s="1"/>
  <c r="H31" i="343" a="1"/>
  <c r="H31" i="343" s="1"/>
  <c r="AA29" i="342" a="1"/>
  <c r="AA29" i="342" s="1"/>
  <c r="H30" i="342" a="1"/>
  <c r="H30" i="342" s="1"/>
  <c r="AA30" i="341" a="1"/>
  <c r="AA30" i="341" s="1"/>
  <c r="H31" i="341" a="1"/>
  <c r="H31" i="341" s="1"/>
  <c r="AA29" i="340" a="1"/>
  <c r="AA29" i="340" s="1"/>
  <c r="H30" i="340" a="1"/>
  <c r="H30" i="340" s="1"/>
  <c r="AA30" i="339" a="1"/>
  <c r="AA30" i="339" s="1"/>
  <c r="AA30" i="335" a="1"/>
  <c r="AA30" i="335" s="1"/>
  <c r="H31" i="335" a="1"/>
  <c r="H31" i="335" s="1"/>
  <c r="AA30" i="331" a="1"/>
  <c r="AA30" i="331" s="1"/>
  <c r="H31" i="331" a="1"/>
  <c r="H31" i="331" s="1"/>
  <c r="AA29" i="330" a="1"/>
  <c r="AA29" i="330" s="1"/>
  <c r="H30" i="330" a="1"/>
  <c r="H30" i="330" s="1"/>
  <c r="AA30" i="329" a="1"/>
  <c r="AA30" i="329" s="1"/>
  <c r="H31" i="329" a="1"/>
  <c r="H31" i="329" s="1"/>
  <c r="AA30" i="328" a="1"/>
  <c r="AA30" i="328" s="1"/>
  <c r="H31" i="328" a="1"/>
  <c r="H31" i="328" s="1"/>
  <c r="AA29" i="327" a="1"/>
  <c r="AA29" i="327" s="1"/>
  <c r="H30" i="327" a="1"/>
  <c r="H30" i="327" s="1"/>
  <c r="AA30" i="321" a="1"/>
  <c r="AA30" i="321" s="1"/>
  <c r="H31" i="321" a="1"/>
  <c r="H31" i="321" s="1"/>
  <c r="AA30" i="320" a="1"/>
  <c r="AA30" i="320" s="1"/>
  <c r="H31" i="320" a="1"/>
  <c r="H31" i="320" s="1"/>
  <c r="AA30" i="317" a="1"/>
  <c r="AA30" i="317" s="1"/>
  <c r="H31" i="317" a="1"/>
  <c r="H31" i="317" s="1"/>
  <c r="H30" i="311" a="1"/>
  <c r="H30" i="311" s="1"/>
  <c r="AA29" i="311" a="1"/>
  <c r="AA29" i="311" s="1"/>
  <c r="AA33" i="408" l="1" a="1"/>
  <c r="AA33" i="408" s="1"/>
  <c r="H34" i="408" a="1"/>
  <c r="H34" i="408" s="1"/>
  <c r="H31" i="407" a="1"/>
  <c r="H31" i="407" s="1"/>
  <c r="AA30" i="407" a="1"/>
  <c r="AA30" i="407" s="1"/>
  <c r="AA31" i="406" a="1"/>
  <c r="AA31" i="406" s="1"/>
  <c r="H32" i="406" a="1"/>
  <c r="H32" i="406" s="1"/>
  <c r="AA31" i="405" a="1"/>
  <c r="AA31" i="405" s="1"/>
  <c r="H32" i="405" a="1"/>
  <c r="H32" i="405" s="1"/>
  <c r="AA30" i="404" a="1"/>
  <c r="AA30" i="404" s="1"/>
  <c r="H31" i="404" a="1"/>
  <c r="H31" i="404" s="1"/>
  <c r="AA30" i="403" a="1"/>
  <c r="AA30" i="403" s="1"/>
  <c r="H31" i="403" a="1"/>
  <c r="H31" i="403" s="1"/>
  <c r="AA31" i="402" a="1"/>
  <c r="AA31" i="402" s="1"/>
  <c r="H32" i="402" a="1"/>
  <c r="H32" i="402" s="1"/>
  <c r="AA30" i="401" a="1"/>
  <c r="AA30" i="401" s="1"/>
  <c r="H31" i="401" a="1"/>
  <c r="H31" i="401" s="1"/>
  <c r="AA32" i="400" a="1"/>
  <c r="AA32" i="400" s="1"/>
  <c r="H33" i="400" a="1"/>
  <c r="H33" i="400" s="1"/>
  <c r="AA33" i="399" a="1"/>
  <c r="AA33" i="399" s="1"/>
  <c r="H34" i="399" a="1"/>
  <c r="H34" i="399" s="1"/>
  <c r="AA31" i="398" a="1"/>
  <c r="AA31" i="398" s="1"/>
  <c r="H32" i="398" a="1"/>
  <c r="H32" i="398" s="1"/>
  <c r="AA30" i="397" a="1"/>
  <c r="AA30" i="397" s="1"/>
  <c r="H31" i="397" a="1"/>
  <c r="H31" i="397" s="1"/>
  <c r="AA32" i="396" a="1"/>
  <c r="AA32" i="396" s="1"/>
  <c r="H33" i="396" a="1"/>
  <c r="H33" i="396" s="1"/>
  <c r="AA30" i="394" a="1"/>
  <c r="AA30" i="394" s="1"/>
  <c r="H31" i="394" a="1"/>
  <c r="H31" i="394" s="1"/>
  <c r="AA31" i="393" a="1"/>
  <c r="AA31" i="393" s="1"/>
  <c r="H32" i="393" a="1"/>
  <c r="H32" i="393" s="1"/>
  <c r="AA30" i="376" a="1"/>
  <c r="AA30" i="376" s="1"/>
  <c r="H31" i="376" a="1"/>
  <c r="H31" i="376" s="1"/>
  <c r="AA31" i="389" a="1"/>
  <c r="AA31" i="389" s="1"/>
  <c r="H32" i="389" a="1"/>
  <c r="H32" i="389" s="1"/>
  <c r="AA30" i="387" a="1"/>
  <c r="AA30" i="387" s="1"/>
  <c r="H31" i="387" a="1"/>
  <c r="H31" i="387" s="1"/>
  <c r="AA30" i="384" a="1"/>
  <c r="AA30" i="384" s="1"/>
  <c r="H31" i="384" a="1"/>
  <c r="H31" i="384" s="1"/>
  <c r="AA31" i="383" a="1"/>
  <c r="AA31" i="383" s="1"/>
  <c r="H32" i="383" a="1"/>
  <c r="H32" i="383" s="1"/>
  <c r="AA33" i="382" a="1"/>
  <c r="AA33" i="382" s="1"/>
  <c r="H34" i="382" a="1"/>
  <c r="H34" i="382" s="1"/>
  <c r="AA30" i="381" a="1"/>
  <c r="AA30" i="381" s="1"/>
  <c r="H31" i="381" a="1"/>
  <c r="H31" i="381" s="1"/>
  <c r="AA31" i="379" a="1"/>
  <c r="AA31" i="379" s="1"/>
  <c r="H32" i="379" a="1"/>
  <c r="H32" i="379" s="1"/>
  <c r="AA31" i="378" a="1"/>
  <c r="AA31" i="378" s="1"/>
  <c r="H32" i="378" a="1"/>
  <c r="H32" i="378" s="1"/>
  <c r="AA31" i="375" a="1"/>
  <c r="AA31" i="375" s="1"/>
  <c r="H32" i="375" a="1"/>
  <c r="H32" i="375" s="1"/>
  <c r="AA30" i="373" a="1"/>
  <c r="AA30" i="373" s="1"/>
  <c r="H31" i="373" a="1"/>
  <c r="H31" i="373" s="1"/>
  <c r="AA30" i="372" a="1"/>
  <c r="AA30" i="372" s="1"/>
  <c r="H31" i="372" a="1"/>
  <c r="H31" i="372" s="1"/>
  <c r="AA31" i="369" a="1"/>
  <c r="AA31" i="369" s="1"/>
  <c r="H32" i="369" a="1"/>
  <c r="H32" i="369" s="1"/>
  <c r="AA31" i="366" a="1"/>
  <c r="AA31" i="366" s="1"/>
  <c r="H32" i="366" a="1"/>
  <c r="H32" i="366" s="1"/>
  <c r="AA32" i="364" a="1"/>
  <c r="AA32" i="364" s="1"/>
  <c r="H33" i="364" a="1"/>
  <c r="H33" i="364" s="1"/>
  <c r="AA32" i="359" a="1"/>
  <c r="AA32" i="359" s="1"/>
  <c r="H33" i="359" a="1"/>
  <c r="H33" i="359" s="1"/>
  <c r="AA30" i="358" a="1"/>
  <c r="AA30" i="358" s="1"/>
  <c r="H31" i="358" a="1"/>
  <c r="H31" i="358" s="1"/>
  <c r="AA30" i="357" a="1"/>
  <c r="AA30" i="357" s="1"/>
  <c r="H31" i="357" a="1"/>
  <c r="H31" i="357" s="1"/>
  <c r="AA32" i="356" a="1"/>
  <c r="AA32" i="356" s="1"/>
  <c r="H33" i="356" a="1"/>
  <c r="H33" i="356" s="1"/>
  <c r="AA30" i="355" a="1"/>
  <c r="AA30" i="355" s="1"/>
  <c r="H31" i="355" a="1"/>
  <c r="H31" i="355" s="1"/>
  <c r="AA30" i="354" a="1"/>
  <c r="AA30" i="354" s="1"/>
  <c r="H31" i="354" a="1"/>
  <c r="H31" i="354" s="1"/>
  <c r="AA30" i="353" a="1"/>
  <c r="AA30" i="353" s="1"/>
  <c r="H31" i="353" a="1"/>
  <c r="H31" i="353" s="1"/>
  <c r="AA30" i="352" a="1"/>
  <c r="AA30" i="352" s="1"/>
  <c r="H31" i="352" a="1"/>
  <c r="H31" i="352" s="1"/>
  <c r="AA31" i="350" a="1"/>
  <c r="AA31" i="350" s="1"/>
  <c r="H32" i="350" a="1"/>
  <c r="H32" i="350" s="1"/>
  <c r="AA30" i="349" a="1"/>
  <c r="AA30" i="349" s="1"/>
  <c r="H31" i="349" a="1"/>
  <c r="H31" i="349" s="1"/>
  <c r="AA31" i="348" a="1"/>
  <c r="AA31" i="348" s="1"/>
  <c r="H32" i="348" a="1"/>
  <c r="H32" i="348" s="1"/>
  <c r="AA30" i="346" a="1"/>
  <c r="AA30" i="346" s="1"/>
  <c r="H31" i="346" a="1"/>
  <c r="H31" i="346" s="1"/>
  <c r="AA32" i="344" a="1"/>
  <c r="AA32" i="344" s="1"/>
  <c r="H33" i="344" a="1"/>
  <c r="H33" i="344" s="1"/>
  <c r="AA31" i="343" a="1"/>
  <c r="AA31" i="343" s="1"/>
  <c r="H32" i="343" a="1"/>
  <c r="H32" i="343" s="1"/>
  <c r="AA30" i="342" a="1"/>
  <c r="AA30" i="342" s="1"/>
  <c r="H31" i="342" a="1"/>
  <c r="H31" i="342" s="1"/>
  <c r="AA31" i="341" a="1"/>
  <c r="AA31" i="341" s="1"/>
  <c r="H32" i="341" a="1"/>
  <c r="H32" i="341" s="1"/>
  <c r="AA30" i="340" a="1"/>
  <c r="AA30" i="340" s="1"/>
  <c r="H31" i="340" a="1"/>
  <c r="H31" i="340" s="1"/>
  <c r="AA31" i="339" a="1"/>
  <c r="AA31" i="339" s="1"/>
  <c r="AA31" i="335" a="1"/>
  <c r="AA31" i="335" s="1"/>
  <c r="H32" i="335" a="1"/>
  <c r="H32" i="335" s="1"/>
  <c r="AA31" i="331" a="1"/>
  <c r="AA31" i="331" s="1"/>
  <c r="H32" i="331" a="1"/>
  <c r="H32" i="331" s="1"/>
  <c r="AA30" i="330" a="1"/>
  <c r="AA30" i="330" s="1"/>
  <c r="H31" i="330" a="1"/>
  <c r="H31" i="330" s="1"/>
  <c r="AA31" i="329" a="1"/>
  <c r="AA31" i="329" s="1"/>
  <c r="H32" i="329" a="1"/>
  <c r="H32" i="329" s="1"/>
  <c r="AA31" i="328" a="1"/>
  <c r="AA31" i="328" s="1"/>
  <c r="H32" i="328" a="1"/>
  <c r="H32" i="328" s="1"/>
  <c r="AA30" i="327" a="1"/>
  <c r="AA30" i="327" s="1"/>
  <c r="H31" i="327" a="1"/>
  <c r="H31" i="327" s="1"/>
  <c r="AA31" i="321" a="1"/>
  <c r="AA31" i="321" s="1"/>
  <c r="H32" i="321" a="1"/>
  <c r="H32" i="321" s="1"/>
  <c r="AA31" i="320" a="1"/>
  <c r="AA31" i="320" s="1"/>
  <c r="H32" i="320" a="1"/>
  <c r="H32" i="320" s="1"/>
  <c r="AA31" i="317" a="1"/>
  <c r="AA31" i="317" s="1"/>
  <c r="H32" i="317" a="1"/>
  <c r="H32" i="317" s="1"/>
  <c r="H31" i="311" a="1"/>
  <c r="H31" i="311" s="1"/>
  <c r="AA30" i="311" a="1"/>
  <c r="AA30" i="311" s="1"/>
  <c r="H32" i="407" l="1" a="1"/>
  <c r="H32" i="407" s="1"/>
  <c r="AA31" i="407" a="1"/>
  <c r="AA31" i="407" s="1"/>
  <c r="AA34" i="408" a="1"/>
  <c r="AA34" i="408" s="1"/>
  <c r="H35" i="408" a="1"/>
  <c r="H35" i="408" s="1"/>
  <c r="AA32" i="406" a="1"/>
  <c r="AA32" i="406" s="1"/>
  <c r="H33" i="406" a="1"/>
  <c r="H33" i="406" s="1"/>
  <c r="AA32" i="405" a="1"/>
  <c r="AA32" i="405" s="1"/>
  <c r="H33" i="405" a="1"/>
  <c r="H33" i="405" s="1"/>
  <c r="AA31" i="404" a="1"/>
  <c r="AA31" i="404" s="1"/>
  <c r="H32" i="404" a="1"/>
  <c r="H32" i="404" s="1"/>
  <c r="AA31" i="403" a="1"/>
  <c r="AA31" i="403" s="1"/>
  <c r="H32" i="403" a="1"/>
  <c r="H32" i="403" s="1"/>
  <c r="AA32" i="402" a="1"/>
  <c r="AA32" i="402" s="1"/>
  <c r="H33" i="402" a="1"/>
  <c r="H33" i="402" s="1"/>
  <c r="AA31" i="401" a="1"/>
  <c r="AA31" i="401" s="1"/>
  <c r="H32" i="401" a="1"/>
  <c r="H32" i="401" s="1"/>
  <c r="AA33" i="400" a="1"/>
  <c r="AA33" i="400" s="1"/>
  <c r="H34" i="400" a="1"/>
  <c r="H34" i="400" s="1"/>
  <c r="AA34" i="399" a="1"/>
  <c r="AA34" i="399" s="1"/>
  <c r="H35" i="399" a="1"/>
  <c r="H35" i="399" s="1"/>
  <c r="AA32" i="398" a="1"/>
  <c r="AA32" i="398" s="1"/>
  <c r="H33" i="398" a="1"/>
  <c r="H33" i="398" s="1"/>
  <c r="AA31" i="397" a="1"/>
  <c r="AA31" i="397" s="1"/>
  <c r="H32" i="397" a="1"/>
  <c r="H32" i="397" s="1"/>
  <c r="AA33" i="396" a="1"/>
  <c r="AA33" i="396" s="1"/>
  <c r="H34" i="396" a="1"/>
  <c r="H34" i="396" s="1"/>
  <c r="AA31" i="394" a="1"/>
  <c r="AA31" i="394" s="1"/>
  <c r="H32" i="394" a="1"/>
  <c r="H32" i="394" s="1"/>
  <c r="AA32" i="393" a="1"/>
  <c r="AA32" i="393" s="1"/>
  <c r="H33" i="393" a="1"/>
  <c r="H33" i="393" s="1"/>
  <c r="AA32" i="389" a="1"/>
  <c r="AA32" i="389" s="1"/>
  <c r="H33" i="389" a="1"/>
  <c r="H33" i="389" s="1"/>
  <c r="AA31" i="376" a="1"/>
  <c r="AA31" i="376" s="1"/>
  <c r="H32" i="376" a="1"/>
  <c r="H32" i="376" s="1"/>
  <c r="AA31" i="387" a="1"/>
  <c r="AA31" i="387" s="1"/>
  <c r="H32" i="387" a="1"/>
  <c r="H32" i="387" s="1"/>
  <c r="H32" i="384" a="1"/>
  <c r="H32" i="384" s="1"/>
  <c r="AA31" i="384" a="1"/>
  <c r="AA31" i="384" s="1"/>
  <c r="AA32" i="383" a="1"/>
  <c r="AA32" i="383" s="1"/>
  <c r="H33" i="383" a="1"/>
  <c r="H33" i="383" s="1"/>
  <c r="AA34" i="382" a="1"/>
  <c r="AA34" i="382" s="1"/>
  <c r="H35" i="382" a="1"/>
  <c r="H35" i="382" s="1"/>
  <c r="AA31" i="381" a="1"/>
  <c r="AA31" i="381" s="1"/>
  <c r="H32" i="381" a="1"/>
  <c r="H32" i="381" s="1"/>
  <c r="AA32" i="379" a="1"/>
  <c r="AA32" i="379" s="1"/>
  <c r="H33" i="379" a="1"/>
  <c r="H33" i="379" s="1"/>
  <c r="AA32" i="378" a="1"/>
  <c r="AA32" i="378" s="1"/>
  <c r="H33" i="378" a="1"/>
  <c r="H33" i="378" s="1"/>
  <c r="AA32" i="375" a="1"/>
  <c r="AA32" i="375" s="1"/>
  <c r="H33" i="375" a="1"/>
  <c r="H33" i="375" s="1"/>
  <c r="AA31" i="373" a="1"/>
  <c r="AA31" i="373" s="1"/>
  <c r="H32" i="373" a="1"/>
  <c r="H32" i="373" s="1"/>
  <c r="AA31" i="372" a="1"/>
  <c r="AA31" i="372" s="1"/>
  <c r="H32" i="372" a="1"/>
  <c r="H32" i="372" s="1"/>
  <c r="AA32" i="369" a="1"/>
  <c r="AA32" i="369" s="1"/>
  <c r="H33" i="369" a="1"/>
  <c r="H33" i="369" s="1"/>
  <c r="AA32" i="366" a="1"/>
  <c r="AA32" i="366" s="1"/>
  <c r="H33" i="366" a="1"/>
  <c r="H33" i="366" s="1"/>
  <c r="AA33" i="364" a="1"/>
  <c r="AA33" i="364" s="1"/>
  <c r="H34" i="364" a="1"/>
  <c r="H34" i="364" s="1"/>
  <c r="AA33" i="359" a="1"/>
  <c r="AA33" i="359" s="1"/>
  <c r="H34" i="359" a="1"/>
  <c r="H34" i="359" s="1"/>
  <c r="AA31" i="358" a="1"/>
  <c r="AA31" i="358" s="1"/>
  <c r="H32" i="358" a="1"/>
  <c r="H32" i="358" s="1"/>
  <c r="AA31" i="357" a="1"/>
  <c r="AA31" i="357" s="1"/>
  <c r="H32" i="357" a="1"/>
  <c r="H32" i="357" s="1"/>
  <c r="AA33" i="356" a="1"/>
  <c r="AA33" i="356" s="1"/>
  <c r="H34" i="356" a="1"/>
  <c r="H34" i="356" s="1"/>
  <c r="AA31" i="355" a="1"/>
  <c r="AA31" i="355" s="1"/>
  <c r="H32" i="355" a="1"/>
  <c r="H32" i="355" s="1"/>
  <c r="AA31" i="354" a="1"/>
  <c r="AA31" i="354" s="1"/>
  <c r="H32" i="354" a="1"/>
  <c r="H32" i="354" s="1"/>
  <c r="AA31" i="353" a="1"/>
  <c r="AA31" i="353" s="1"/>
  <c r="H32" i="353" a="1"/>
  <c r="H32" i="353" s="1"/>
  <c r="AA31" i="352" a="1"/>
  <c r="AA31" i="352" s="1"/>
  <c r="H32" i="352" a="1"/>
  <c r="H32" i="352" s="1"/>
  <c r="AA32" i="350" a="1"/>
  <c r="AA32" i="350" s="1"/>
  <c r="H33" i="350" a="1"/>
  <c r="H33" i="350" s="1"/>
  <c r="AA31" i="349" a="1"/>
  <c r="AA31" i="349" s="1"/>
  <c r="H32" i="349" a="1"/>
  <c r="H32" i="349" s="1"/>
  <c r="AA32" i="348" a="1"/>
  <c r="AA32" i="348" s="1"/>
  <c r="H33" i="348" a="1"/>
  <c r="H33" i="348" s="1"/>
  <c r="AA31" i="346" a="1"/>
  <c r="AA31" i="346" s="1"/>
  <c r="H32" i="346" a="1"/>
  <c r="H32" i="346" s="1"/>
  <c r="AA33" i="344" a="1"/>
  <c r="AA33" i="344" s="1"/>
  <c r="H34" i="344" a="1"/>
  <c r="H34" i="344" s="1"/>
  <c r="AA32" i="343" a="1"/>
  <c r="AA32" i="343" s="1"/>
  <c r="H33" i="343" a="1"/>
  <c r="H33" i="343" s="1"/>
  <c r="AA31" i="342" a="1"/>
  <c r="AA31" i="342" s="1"/>
  <c r="H32" i="342" a="1"/>
  <c r="H32" i="342" s="1"/>
  <c r="AA32" i="341" a="1"/>
  <c r="AA32" i="341" s="1"/>
  <c r="H33" i="341" a="1"/>
  <c r="H33" i="341" s="1"/>
  <c r="AA31" i="340" a="1"/>
  <c r="AA31" i="340" s="1"/>
  <c r="H32" i="340" a="1"/>
  <c r="H32" i="340" s="1"/>
  <c r="AA32" i="339" a="1"/>
  <c r="AA32" i="339" s="1"/>
  <c r="AA32" i="335" a="1"/>
  <c r="AA32" i="335" s="1"/>
  <c r="H33" i="335" a="1"/>
  <c r="H33" i="335" s="1"/>
  <c r="AA32" i="331" a="1"/>
  <c r="AA32" i="331" s="1"/>
  <c r="H33" i="331" a="1"/>
  <c r="H33" i="331" s="1"/>
  <c r="AA31" i="330" a="1"/>
  <c r="AA31" i="330" s="1"/>
  <c r="H32" i="330" a="1"/>
  <c r="H32" i="330" s="1"/>
  <c r="AA32" i="329" a="1"/>
  <c r="AA32" i="329" s="1"/>
  <c r="H33" i="329" a="1"/>
  <c r="H33" i="329" s="1"/>
  <c r="AA32" i="328" a="1"/>
  <c r="AA32" i="328" s="1"/>
  <c r="H33" i="328" a="1"/>
  <c r="H33" i="328" s="1"/>
  <c r="AA31" i="327" a="1"/>
  <c r="AA31" i="327" s="1"/>
  <c r="H32" i="327" a="1"/>
  <c r="H32" i="327" s="1"/>
  <c r="AA32" i="321" a="1"/>
  <c r="AA32" i="321" s="1"/>
  <c r="H33" i="321" a="1"/>
  <c r="H33" i="321" s="1"/>
  <c r="AA32" i="320" a="1"/>
  <c r="AA32" i="320" s="1"/>
  <c r="H33" i="320" a="1"/>
  <c r="H33" i="320" s="1"/>
  <c r="AA32" i="317" a="1"/>
  <c r="AA32" i="317" s="1"/>
  <c r="H33" i="317" a="1"/>
  <c r="H33" i="317" s="1"/>
  <c r="H32" i="311" a="1"/>
  <c r="H32" i="311" s="1"/>
  <c r="AA31" i="311" a="1"/>
  <c r="AA31" i="311" s="1"/>
  <c r="AA35" i="408" l="1" a="1"/>
  <c r="AA35" i="408" s="1"/>
  <c r="H36" i="408" a="1"/>
  <c r="H36" i="408" s="1"/>
  <c r="AA36" i="408" s="1" a="1"/>
  <c r="AA36" i="408" s="1"/>
  <c r="S2" i="408" s="1"/>
  <c r="AA32" i="407" a="1"/>
  <c r="AA32" i="407" s="1"/>
  <c r="H33" i="407" a="1"/>
  <c r="H33" i="407" s="1"/>
  <c r="AA33" i="406" a="1"/>
  <c r="AA33" i="406" s="1"/>
  <c r="H34" i="406" a="1"/>
  <c r="H34" i="406" s="1"/>
  <c r="AA33" i="405" a="1"/>
  <c r="AA33" i="405" s="1"/>
  <c r="H34" i="405" a="1"/>
  <c r="H34" i="405" s="1"/>
  <c r="AA32" i="404" a="1"/>
  <c r="AA32" i="404" s="1"/>
  <c r="H33" i="404" a="1"/>
  <c r="H33" i="404" s="1"/>
  <c r="AA32" i="403" a="1"/>
  <c r="AA32" i="403" s="1"/>
  <c r="H33" i="403" a="1"/>
  <c r="H33" i="403" s="1"/>
  <c r="AA33" i="402" a="1"/>
  <c r="AA33" i="402" s="1"/>
  <c r="H34" i="402" a="1"/>
  <c r="H34" i="402" s="1"/>
  <c r="H33" i="401" a="1"/>
  <c r="H33" i="401" s="1"/>
  <c r="AA32" i="401" a="1"/>
  <c r="AA32" i="401" s="1"/>
  <c r="AA34" i="400" a="1"/>
  <c r="AA34" i="400" s="1"/>
  <c r="H35" i="400" a="1"/>
  <c r="H35" i="400" s="1"/>
  <c r="AA35" i="399" a="1"/>
  <c r="AA35" i="399" s="1"/>
  <c r="H36" i="399" a="1"/>
  <c r="H36" i="399" s="1"/>
  <c r="AA36" i="399" s="1" a="1"/>
  <c r="AA36" i="399" s="1"/>
  <c r="S2" i="399" s="1"/>
  <c r="AA33" i="398" a="1"/>
  <c r="AA33" i="398" s="1"/>
  <c r="H34" i="398" a="1"/>
  <c r="H34" i="398" s="1"/>
  <c r="AA32" i="397" a="1"/>
  <c r="AA32" i="397" s="1"/>
  <c r="H33" i="397" a="1"/>
  <c r="H33" i="397" s="1"/>
  <c r="AA34" i="396" a="1"/>
  <c r="AA34" i="396" s="1"/>
  <c r="H35" i="396" a="1"/>
  <c r="H35" i="396" s="1"/>
  <c r="AA32" i="394" a="1"/>
  <c r="AA32" i="394" s="1"/>
  <c r="H33" i="394" a="1"/>
  <c r="H33" i="394" s="1"/>
  <c r="AA33" i="393" a="1"/>
  <c r="AA33" i="393" s="1"/>
  <c r="H34" i="393" a="1"/>
  <c r="H34" i="393" s="1"/>
  <c r="AA32" i="376" a="1"/>
  <c r="AA32" i="376" s="1"/>
  <c r="H33" i="376" a="1"/>
  <c r="H33" i="376" s="1"/>
  <c r="AA33" i="389" a="1"/>
  <c r="AA33" i="389" s="1"/>
  <c r="H34" i="389" a="1"/>
  <c r="H34" i="389" s="1"/>
  <c r="AA32" i="387" a="1"/>
  <c r="AA32" i="387" s="1"/>
  <c r="H33" i="387" a="1"/>
  <c r="H33" i="387" s="1"/>
  <c r="AA32" i="384" a="1"/>
  <c r="AA32" i="384" s="1"/>
  <c r="H33" i="384" a="1"/>
  <c r="H33" i="384" s="1"/>
  <c r="AA33" i="383" a="1"/>
  <c r="AA33" i="383" s="1"/>
  <c r="H34" i="383" a="1"/>
  <c r="H34" i="383" s="1"/>
  <c r="AA35" i="382" a="1"/>
  <c r="AA35" i="382" s="1"/>
  <c r="H36" i="382" a="1"/>
  <c r="H36" i="382" s="1"/>
  <c r="AA36" i="382" s="1" a="1"/>
  <c r="AA36" i="382" s="1"/>
  <c r="S2" i="382" s="1"/>
  <c r="AA32" i="381" a="1"/>
  <c r="AA32" i="381" s="1"/>
  <c r="H33" i="381" a="1"/>
  <c r="H33" i="381" s="1"/>
  <c r="AA33" i="379" a="1"/>
  <c r="AA33" i="379" s="1"/>
  <c r="H34" i="379" a="1"/>
  <c r="H34" i="379" s="1"/>
  <c r="AA33" i="378" a="1"/>
  <c r="AA33" i="378" s="1"/>
  <c r="H34" i="378" a="1"/>
  <c r="H34" i="378" s="1"/>
  <c r="AA33" i="375" a="1"/>
  <c r="AA33" i="375" s="1"/>
  <c r="H34" i="375" a="1"/>
  <c r="H34" i="375" s="1"/>
  <c r="AA32" i="373" a="1"/>
  <c r="AA32" i="373" s="1"/>
  <c r="H33" i="373" a="1"/>
  <c r="H33" i="373" s="1"/>
  <c r="AA32" i="372" a="1"/>
  <c r="AA32" i="372" s="1"/>
  <c r="H33" i="372" a="1"/>
  <c r="H33" i="372" s="1"/>
  <c r="AA33" i="369" a="1"/>
  <c r="AA33" i="369" s="1"/>
  <c r="H34" i="369" a="1"/>
  <c r="H34" i="369" s="1"/>
  <c r="AA33" i="366" a="1"/>
  <c r="AA33" i="366" s="1"/>
  <c r="H34" i="366" a="1"/>
  <c r="H34" i="366" s="1"/>
  <c r="AA34" i="364" a="1"/>
  <c r="AA34" i="364" s="1"/>
  <c r="H35" i="364" a="1"/>
  <c r="H35" i="364" s="1"/>
  <c r="AA34" i="359" a="1"/>
  <c r="AA34" i="359" s="1"/>
  <c r="H35" i="359" a="1"/>
  <c r="H35" i="359" s="1"/>
  <c r="AA32" i="358" a="1"/>
  <c r="AA32" i="358" s="1"/>
  <c r="H33" i="358" a="1"/>
  <c r="H33" i="358" s="1"/>
  <c r="AA32" i="357" a="1"/>
  <c r="AA32" i="357" s="1"/>
  <c r="H33" i="357" a="1"/>
  <c r="H33" i="357" s="1"/>
  <c r="AA34" i="356" a="1"/>
  <c r="AA34" i="356" s="1"/>
  <c r="H35" i="356" a="1"/>
  <c r="H35" i="356" s="1"/>
  <c r="AA32" i="355" a="1"/>
  <c r="AA32" i="355" s="1"/>
  <c r="H33" i="355" a="1"/>
  <c r="H33" i="355" s="1"/>
  <c r="AA32" i="354" a="1"/>
  <c r="AA32" i="354" s="1"/>
  <c r="H33" i="354" a="1"/>
  <c r="H33" i="354" s="1"/>
  <c r="AA32" i="353" a="1"/>
  <c r="AA32" i="353" s="1"/>
  <c r="H33" i="353" a="1"/>
  <c r="H33" i="353" s="1"/>
  <c r="AA32" i="352" a="1"/>
  <c r="AA32" i="352" s="1"/>
  <c r="H33" i="352" a="1"/>
  <c r="H33" i="352" s="1"/>
  <c r="AA33" i="350" a="1"/>
  <c r="AA33" i="350" s="1"/>
  <c r="H34" i="350" a="1"/>
  <c r="H34" i="350" s="1"/>
  <c r="AA32" i="349" a="1"/>
  <c r="AA32" i="349" s="1"/>
  <c r="H33" i="349" a="1"/>
  <c r="H33" i="349" s="1"/>
  <c r="AA33" i="348" a="1"/>
  <c r="AA33" i="348" s="1"/>
  <c r="H34" i="348" a="1"/>
  <c r="H34" i="348" s="1"/>
  <c r="AA32" i="346" a="1"/>
  <c r="AA32" i="346" s="1"/>
  <c r="H33" i="346" a="1"/>
  <c r="H33" i="346" s="1"/>
  <c r="AA34" i="344" a="1"/>
  <c r="AA34" i="344" s="1"/>
  <c r="H35" i="344" a="1"/>
  <c r="H35" i="344" s="1"/>
  <c r="AA33" i="343" a="1"/>
  <c r="AA33" i="343" s="1"/>
  <c r="H34" i="343" a="1"/>
  <c r="H34" i="343" s="1"/>
  <c r="AA32" i="342" a="1"/>
  <c r="AA32" i="342" s="1"/>
  <c r="H33" i="342" a="1"/>
  <c r="H33" i="342" s="1"/>
  <c r="AA33" i="341" a="1"/>
  <c r="AA33" i="341" s="1"/>
  <c r="H34" i="341" a="1"/>
  <c r="H34" i="341" s="1"/>
  <c r="AA32" i="340" a="1"/>
  <c r="AA32" i="340" s="1"/>
  <c r="H33" i="340" a="1"/>
  <c r="H33" i="340" s="1"/>
  <c r="AA33" i="339" a="1"/>
  <c r="AA33" i="339" s="1"/>
  <c r="H34" i="339" a="1"/>
  <c r="H34" i="339" s="1"/>
  <c r="AA33" i="335" a="1"/>
  <c r="AA33" i="335" s="1"/>
  <c r="H34" i="335" a="1"/>
  <c r="H34" i="335" s="1"/>
  <c r="AA33" i="331" a="1"/>
  <c r="AA33" i="331" s="1"/>
  <c r="H34" i="331" a="1"/>
  <c r="H34" i="331" s="1"/>
  <c r="AA32" i="330" a="1"/>
  <c r="AA32" i="330" s="1"/>
  <c r="H33" i="330" a="1"/>
  <c r="H33" i="330" s="1"/>
  <c r="AA33" i="329" a="1"/>
  <c r="AA33" i="329" s="1"/>
  <c r="H34" i="329" a="1"/>
  <c r="H34" i="329" s="1"/>
  <c r="AA33" i="328" a="1"/>
  <c r="AA33" i="328" s="1"/>
  <c r="H34" i="328" a="1"/>
  <c r="H34" i="328" s="1"/>
  <c r="AA32" i="327" a="1"/>
  <c r="AA32" i="327" s="1"/>
  <c r="H33" i="327" a="1"/>
  <c r="H33" i="327" s="1"/>
  <c r="AA33" i="321" a="1"/>
  <c r="AA33" i="321" s="1"/>
  <c r="H34" i="321" a="1"/>
  <c r="H34" i="321" s="1"/>
  <c r="AA33" i="320" a="1"/>
  <c r="AA33" i="320" s="1"/>
  <c r="H34" i="320" a="1"/>
  <c r="H34" i="320" s="1"/>
  <c r="AA33" i="317" a="1"/>
  <c r="AA33" i="317" s="1"/>
  <c r="H34" i="317" a="1"/>
  <c r="H34" i="317" s="1"/>
  <c r="H33" i="311" a="1"/>
  <c r="H33" i="311" s="1"/>
  <c r="AA32" i="311" a="1"/>
  <c r="AA32" i="311" s="1"/>
  <c r="F42" i="347" l="1"/>
  <c r="E42" i="347"/>
  <c r="AA33" i="407" a="1"/>
  <c r="AA33" i="407" s="1"/>
  <c r="H34" i="407" a="1"/>
  <c r="H34" i="407" s="1"/>
  <c r="E52" i="347"/>
  <c r="F52" i="347"/>
  <c r="F24" i="347"/>
  <c r="E24" i="347"/>
  <c r="AA34" i="406" a="1"/>
  <c r="AA34" i="406" s="1"/>
  <c r="H35" i="406" a="1"/>
  <c r="H35" i="406" s="1"/>
  <c r="AA34" i="405" a="1"/>
  <c r="AA34" i="405" s="1"/>
  <c r="H35" i="405" a="1"/>
  <c r="H35" i="405" s="1"/>
  <c r="AA33" i="404" a="1"/>
  <c r="AA33" i="404" s="1"/>
  <c r="H34" i="404" a="1"/>
  <c r="H34" i="404" s="1"/>
  <c r="AA33" i="403" a="1"/>
  <c r="AA33" i="403" s="1"/>
  <c r="H34" i="403" a="1"/>
  <c r="H34" i="403" s="1"/>
  <c r="AA34" i="402" a="1"/>
  <c r="AA34" i="402" s="1"/>
  <c r="H35" i="402" a="1"/>
  <c r="H35" i="402" s="1"/>
  <c r="AA33" i="401" a="1"/>
  <c r="AA33" i="401" s="1"/>
  <c r="H34" i="401" a="1"/>
  <c r="H34" i="401" s="1"/>
  <c r="AA35" i="400" a="1"/>
  <c r="AA35" i="400" s="1"/>
  <c r="H36" i="400" a="1"/>
  <c r="H36" i="400" s="1"/>
  <c r="AA36" i="400" s="1" a="1"/>
  <c r="AA36" i="400" s="1"/>
  <c r="S2" i="400" s="1"/>
  <c r="AA34" i="398" a="1"/>
  <c r="AA34" i="398" s="1"/>
  <c r="H35" i="398" a="1"/>
  <c r="H35" i="398" s="1"/>
  <c r="AA33" i="397" a="1"/>
  <c r="AA33" i="397" s="1"/>
  <c r="H34" i="397" a="1"/>
  <c r="H34" i="397" s="1"/>
  <c r="AA35" i="396" a="1"/>
  <c r="AA35" i="396" s="1"/>
  <c r="H36" i="396" a="1"/>
  <c r="H36" i="396" s="1"/>
  <c r="AA36" i="396" s="1" a="1"/>
  <c r="AA36" i="396" s="1"/>
  <c r="S2" i="396" s="1"/>
  <c r="AA33" i="394" a="1"/>
  <c r="AA33" i="394" s="1"/>
  <c r="H34" i="394" a="1"/>
  <c r="H34" i="394" s="1"/>
  <c r="AA34" i="393" a="1"/>
  <c r="AA34" i="393" s="1"/>
  <c r="H35" i="393" a="1"/>
  <c r="H35" i="393" s="1"/>
  <c r="AA33" i="376" a="1"/>
  <c r="AA33" i="376" s="1"/>
  <c r="H34" i="376" a="1"/>
  <c r="H34" i="376" s="1"/>
  <c r="AA34" i="389" a="1"/>
  <c r="AA34" i="389" s="1"/>
  <c r="H35" i="389" a="1"/>
  <c r="H35" i="389" s="1"/>
  <c r="AA33" i="387" a="1"/>
  <c r="AA33" i="387" s="1"/>
  <c r="H34" i="387" a="1"/>
  <c r="H34" i="387" s="1"/>
  <c r="AA33" i="384" a="1"/>
  <c r="AA33" i="384" s="1"/>
  <c r="H34" i="384" a="1"/>
  <c r="H34" i="384" s="1"/>
  <c r="AA34" i="383" a="1"/>
  <c r="AA34" i="383" s="1"/>
  <c r="H35" i="383" a="1"/>
  <c r="H35" i="383" s="1"/>
  <c r="AA33" i="381" a="1"/>
  <c r="AA33" i="381" s="1"/>
  <c r="H34" i="381" a="1"/>
  <c r="H34" i="381" s="1"/>
  <c r="AA34" i="379" a="1"/>
  <c r="AA34" i="379" s="1"/>
  <c r="H35" i="379" a="1"/>
  <c r="H35" i="379" s="1"/>
  <c r="AA34" i="378" a="1"/>
  <c r="AA34" i="378" s="1"/>
  <c r="H35" i="378" a="1"/>
  <c r="H35" i="378" s="1"/>
  <c r="AA34" i="375" a="1"/>
  <c r="AA34" i="375" s="1"/>
  <c r="H35" i="375" a="1"/>
  <c r="H35" i="375" s="1"/>
  <c r="AA33" i="373" a="1"/>
  <c r="AA33" i="373" s="1"/>
  <c r="H34" i="373" a="1"/>
  <c r="H34" i="373" s="1"/>
  <c r="AA33" i="372" a="1"/>
  <c r="AA33" i="372" s="1"/>
  <c r="H34" i="372" a="1"/>
  <c r="H34" i="372" s="1"/>
  <c r="AA34" i="369" a="1"/>
  <c r="AA34" i="369" s="1"/>
  <c r="H35" i="369" a="1"/>
  <c r="H35" i="369" s="1"/>
  <c r="AA34" i="366" a="1"/>
  <c r="AA34" i="366" s="1"/>
  <c r="H35" i="366" a="1"/>
  <c r="H35" i="366" s="1"/>
  <c r="AA35" i="364" a="1"/>
  <c r="AA35" i="364" s="1"/>
  <c r="H36" i="364" a="1"/>
  <c r="H36" i="364" s="1"/>
  <c r="AA36" i="364" s="1" a="1"/>
  <c r="AA36" i="364" s="1"/>
  <c r="AA35" i="359" a="1"/>
  <c r="AA35" i="359" s="1"/>
  <c r="H36" i="359" a="1"/>
  <c r="H36" i="359" s="1"/>
  <c r="AA36" i="359" s="1" a="1"/>
  <c r="AA36" i="359" s="1"/>
  <c r="AA33" i="358" a="1"/>
  <c r="AA33" i="358" s="1"/>
  <c r="H34" i="358" a="1"/>
  <c r="H34" i="358" s="1"/>
  <c r="AA33" i="357" a="1"/>
  <c r="AA33" i="357" s="1"/>
  <c r="H34" i="357" a="1"/>
  <c r="H34" i="357" s="1"/>
  <c r="AA35" i="356" a="1"/>
  <c r="AA35" i="356" s="1"/>
  <c r="H36" i="356" a="1"/>
  <c r="H36" i="356" s="1"/>
  <c r="AA36" i="356" s="1" a="1"/>
  <c r="AA36" i="356" s="1"/>
  <c r="AA33" i="355" a="1"/>
  <c r="AA33" i="355" s="1"/>
  <c r="H34" i="355" a="1"/>
  <c r="H34" i="355" s="1"/>
  <c r="AA33" i="354" a="1"/>
  <c r="AA33" i="354" s="1"/>
  <c r="H34" i="354" a="1"/>
  <c r="H34" i="354" s="1"/>
  <c r="AA33" i="353" a="1"/>
  <c r="AA33" i="353" s="1"/>
  <c r="H34" i="353" a="1"/>
  <c r="H34" i="353" s="1"/>
  <c r="AA33" i="352" a="1"/>
  <c r="AA33" i="352" s="1"/>
  <c r="H34" i="352" a="1"/>
  <c r="H34" i="352" s="1"/>
  <c r="AA34" i="350" a="1"/>
  <c r="AA34" i="350" s="1"/>
  <c r="H35" i="350" a="1"/>
  <c r="H35" i="350" s="1"/>
  <c r="AA33" i="349" a="1"/>
  <c r="AA33" i="349" s="1"/>
  <c r="H34" i="349" a="1"/>
  <c r="H34" i="349" s="1"/>
  <c r="AA34" i="348" a="1"/>
  <c r="AA34" i="348" s="1"/>
  <c r="H35" i="348" a="1"/>
  <c r="H35" i="348" s="1"/>
  <c r="AA33" i="346" a="1"/>
  <c r="AA33" i="346" s="1"/>
  <c r="H34" i="346" a="1"/>
  <c r="H34" i="346" s="1"/>
  <c r="AA35" i="344" a="1"/>
  <c r="AA35" i="344" s="1"/>
  <c r="H36" i="344" a="1"/>
  <c r="H36" i="344" s="1"/>
  <c r="AA36" i="344" s="1" a="1"/>
  <c r="AA36" i="344" s="1"/>
  <c r="AA34" i="343" a="1"/>
  <c r="AA34" i="343" s="1"/>
  <c r="H35" i="343" a="1"/>
  <c r="H35" i="343" s="1"/>
  <c r="AA33" i="342" a="1"/>
  <c r="AA33" i="342" s="1"/>
  <c r="H34" i="342" a="1"/>
  <c r="H34" i="342" s="1"/>
  <c r="AA34" i="341" a="1"/>
  <c r="AA34" i="341" s="1"/>
  <c r="H35" i="341" a="1"/>
  <c r="H35" i="341" s="1"/>
  <c r="AA33" i="340" a="1"/>
  <c r="AA33" i="340" s="1"/>
  <c r="H34" i="340" a="1"/>
  <c r="H34" i="340" s="1"/>
  <c r="AA34" i="339" a="1"/>
  <c r="AA34" i="339" s="1"/>
  <c r="H35" i="339" a="1"/>
  <c r="H35" i="339" s="1"/>
  <c r="AA34" i="335" a="1"/>
  <c r="AA34" i="335" s="1"/>
  <c r="H35" i="335" a="1"/>
  <c r="H35" i="335" s="1"/>
  <c r="AA34" i="331" a="1"/>
  <c r="AA34" i="331" s="1"/>
  <c r="H35" i="331" a="1"/>
  <c r="H35" i="331" s="1"/>
  <c r="AA33" i="330" a="1"/>
  <c r="AA33" i="330" s="1"/>
  <c r="H34" i="330" a="1"/>
  <c r="H34" i="330" s="1"/>
  <c r="AA34" i="329" a="1"/>
  <c r="AA34" i="329" s="1"/>
  <c r="H35" i="329" a="1"/>
  <c r="H35" i="329" s="1"/>
  <c r="AA34" i="328" a="1"/>
  <c r="AA34" i="328" s="1"/>
  <c r="H35" i="328" a="1"/>
  <c r="H35" i="328" s="1"/>
  <c r="AA33" i="327" a="1"/>
  <c r="AA33" i="327" s="1"/>
  <c r="H34" i="327" a="1"/>
  <c r="H34" i="327" s="1"/>
  <c r="AA34" i="321" a="1"/>
  <c r="AA34" i="321" s="1"/>
  <c r="H35" i="321" a="1"/>
  <c r="H35" i="321" s="1"/>
  <c r="AA34" i="320" a="1"/>
  <c r="AA34" i="320" s="1"/>
  <c r="H35" i="320" a="1"/>
  <c r="H35" i="320" s="1"/>
  <c r="AA34" i="317" a="1"/>
  <c r="AA34" i="317" s="1"/>
  <c r="H35" i="317" a="1"/>
  <c r="H35" i="317" s="1"/>
  <c r="H34" i="311" a="1"/>
  <c r="H34" i="311" s="1"/>
  <c r="AA33" i="311" a="1"/>
  <c r="AA33" i="311" s="1"/>
  <c r="AA34" i="407" l="1" a="1"/>
  <c r="AA34" i="407" s="1"/>
  <c r="H35" i="407" a="1"/>
  <c r="H35" i="407" s="1"/>
  <c r="F27" i="347"/>
  <c r="E27" i="347"/>
  <c r="F7" i="347"/>
  <c r="E7" i="347"/>
  <c r="AA35" i="406" a="1"/>
  <c r="AA35" i="406" s="1"/>
  <c r="H36" i="406" a="1"/>
  <c r="H36" i="406" s="1"/>
  <c r="AA36" i="406" s="1" a="1"/>
  <c r="AA36" i="406" s="1"/>
  <c r="S2" i="406" s="1"/>
  <c r="AA35" i="405" a="1"/>
  <c r="AA35" i="405" s="1"/>
  <c r="H36" i="405" a="1"/>
  <c r="H36" i="405" s="1"/>
  <c r="AA36" i="405" s="1" a="1"/>
  <c r="AA36" i="405" s="1"/>
  <c r="S2" i="405" s="1"/>
  <c r="AA34" i="404" a="1"/>
  <c r="AA34" i="404" s="1"/>
  <c r="H35" i="404" a="1"/>
  <c r="H35" i="404" s="1"/>
  <c r="AA34" i="403" a="1"/>
  <c r="AA34" i="403" s="1"/>
  <c r="H35" i="403" a="1"/>
  <c r="H35" i="403" s="1"/>
  <c r="AA35" i="402" a="1"/>
  <c r="AA35" i="402" s="1"/>
  <c r="H36" i="402" a="1"/>
  <c r="H36" i="402" s="1"/>
  <c r="AA36" i="402" s="1" a="1"/>
  <c r="AA36" i="402" s="1"/>
  <c r="S2" i="402" s="1"/>
  <c r="AA34" i="401" a="1"/>
  <c r="AA34" i="401" s="1"/>
  <c r="H35" i="401" a="1"/>
  <c r="H35" i="401" s="1"/>
  <c r="AA35" i="398" a="1"/>
  <c r="AA35" i="398" s="1"/>
  <c r="H36" i="398" a="1"/>
  <c r="H36" i="398" s="1"/>
  <c r="AA36" i="398" s="1" a="1"/>
  <c r="AA36" i="398" s="1"/>
  <c r="S2" i="398" s="1"/>
  <c r="AA34" i="397" a="1"/>
  <c r="AA34" i="397" s="1"/>
  <c r="H35" i="397" a="1"/>
  <c r="H35" i="397" s="1"/>
  <c r="AA34" i="394" a="1"/>
  <c r="AA34" i="394" s="1"/>
  <c r="H35" i="394" a="1"/>
  <c r="H35" i="394" s="1"/>
  <c r="AA35" i="393" a="1"/>
  <c r="AA35" i="393" s="1"/>
  <c r="H36" i="393" a="1"/>
  <c r="H36" i="393" s="1"/>
  <c r="AA36" i="393" s="1" a="1"/>
  <c r="AA36" i="393" s="1"/>
  <c r="S2" i="393" s="1"/>
  <c r="AA35" i="389" a="1"/>
  <c r="AA35" i="389" s="1"/>
  <c r="H36" i="389" a="1"/>
  <c r="H36" i="389" s="1"/>
  <c r="AA36" i="389" s="1" a="1"/>
  <c r="AA36" i="389" s="1"/>
  <c r="S2" i="389" s="1"/>
  <c r="AA34" i="376" a="1"/>
  <c r="AA34" i="376" s="1"/>
  <c r="H35" i="376" a="1"/>
  <c r="H35" i="376" s="1"/>
  <c r="AA34" i="387" a="1"/>
  <c r="AA34" i="387" s="1"/>
  <c r="H35" i="387" a="1"/>
  <c r="H35" i="387" s="1"/>
  <c r="AA34" i="384" a="1"/>
  <c r="AA34" i="384" s="1"/>
  <c r="H35" i="384" a="1"/>
  <c r="H35" i="384" s="1"/>
  <c r="AA35" i="383" a="1"/>
  <c r="AA35" i="383" s="1"/>
  <c r="H36" i="383" a="1"/>
  <c r="H36" i="383" s="1"/>
  <c r="AA36" i="383" s="1" a="1"/>
  <c r="AA36" i="383" s="1"/>
  <c r="AA34" i="381" a="1"/>
  <c r="AA34" i="381" s="1"/>
  <c r="H35" i="381" a="1"/>
  <c r="H35" i="381" s="1"/>
  <c r="AA35" i="379" a="1"/>
  <c r="AA35" i="379" s="1"/>
  <c r="H36" i="379" a="1"/>
  <c r="H36" i="379" s="1"/>
  <c r="AA36" i="379" s="1" a="1"/>
  <c r="AA36" i="379" s="1"/>
  <c r="S2" i="364"/>
  <c r="AA35" i="378" a="1"/>
  <c r="AA35" i="378" s="1"/>
  <c r="H36" i="378" a="1"/>
  <c r="H36" i="378" s="1"/>
  <c r="AA36" i="378" s="1" a="1"/>
  <c r="AA36" i="378" s="1"/>
  <c r="AA35" i="375" a="1"/>
  <c r="AA35" i="375" s="1"/>
  <c r="H36" i="375" a="1"/>
  <c r="H36" i="375" s="1"/>
  <c r="AA36" i="375" s="1" a="1"/>
  <c r="AA36" i="375" s="1"/>
  <c r="AA34" i="373" a="1"/>
  <c r="AA34" i="373" s="1"/>
  <c r="H35" i="373" a="1"/>
  <c r="H35" i="373" s="1"/>
  <c r="AA34" i="372" a="1"/>
  <c r="AA34" i="372" s="1"/>
  <c r="H35" i="372" a="1"/>
  <c r="H35" i="372" s="1"/>
  <c r="AA35" i="369" a="1"/>
  <c r="AA35" i="369" s="1"/>
  <c r="H36" i="369" a="1"/>
  <c r="H36" i="369" s="1"/>
  <c r="AA36" i="369" s="1" a="1"/>
  <c r="AA36" i="369" s="1"/>
  <c r="S2" i="344"/>
  <c r="S2" i="356"/>
  <c r="S2" i="359"/>
  <c r="AA35" i="366" a="1"/>
  <c r="AA35" i="366" s="1"/>
  <c r="H36" i="366" a="1"/>
  <c r="H36" i="366" s="1"/>
  <c r="AA36" i="366" s="1" a="1"/>
  <c r="AA36" i="366" s="1"/>
  <c r="AA34" i="358" a="1"/>
  <c r="AA34" i="358" s="1"/>
  <c r="H35" i="358" a="1"/>
  <c r="H35" i="358" s="1"/>
  <c r="AA34" i="357" a="1"/>
  <c r="AA34" i="357" s="1"/>
  <c r="H35" i="357" a="1"/>
  <c r="H35" i="357" s="1"/>
  <c r="AA34" i="355" a="1"/>
  <c r="AA34" i="355" s="1"/>
  <c r="H35" i="355" a="1"/>
  <c r="H35" i="355" s="1"/>
  <c r="AA34" i="354" a="1"/>
  <c r="AA34" i="354" s="1"/>
  <c r="H35" i="354" a="1"/>
  <c r="H35" i="354" s="1"/>
  <c r="AA34" i="353" a="1"/>
  <c r="AA34" i="353" s="1"/>
  <c r="H35" i="353" a="1"/>
  <c r="H35" i="353" s="1"/>
  <c r="AA34" i="352" a="1"/>
  <c r="AA34" i="352" s="1"/>
  <c r="H35" i="352" a="1"/>
  <c r="H35" i="352" s="1"/>
  <c r="AA35" i="350" a="1"/>
  <c r="AA35" i="350" s="1"/>
  <c r="H36" i="350" a="1"/>
  <c r="H36" i="350" s="1"/>
  <c r="AA36" i="350" s="1" a="1"/>
  <c r="AA36" i="350" s="1"/>
  <c r="AA34" i="349" a="1"/>
  <c r="AA34" i="349" s="1"/>
  <c r="H35" i="349" a="1"/>
  <c r="H35" i="349" s="1"/>
  <c r="AA35" i="348" a="1"/>
  <c r="AA35" i="348" s="1"/>
  <c r="H36" i="348" a="1"/>
  <c r="H36" i="348" s="1"/>
  <c r="AA36" i="348" s="1" a="1"/>
  <c r="AA36" i="348" s="1"/>
  <c r="AA34" i="346" a="1"/>
  <c r="AA34" i="346" s="1"/>
  <c r="H35" i="346" a="1"/>
  <c r="H35" i="346" s="1"/>
  <c r="AA35" i="343" a="1"/>
  <c r="AA35" i="343" s="1"/>
  <c r="H36" i="343" a="1"/>
  <c r="H36" i="343" s="1"/>
  <c r="AA36" i="343" s="1" a="1"/>
  <c r="AA36" i="343" s="1"/>
  <c r="AA34" i="342" a="1"/>
  <c r="AA34" i="342" s="1"/>
  <c r="H35" i="342" a="1"/>
  <c r="H35" i="342" s="1"/>
  <c r="AA35" i="341" a="1"/>
  <c r="AA35" i="341" s="1"/>
  <c r="H36" i="341" a="1"/>
  <c r="H36" i="341" s="1"/>
  <c r="AA36" i="341" s="1" a="1"/>
  <c r="AA36" i="341" s="1"/>
  <c r="AA34" i="340" a="1"/>
  <c r="AA34" i="340" s="1"/>
  <c r="H35" i="340" a="1"/>
  <c r="H35" i="340" s="1"/>
  <c r="AA35" i="339" a="1"/>
  <c r="AA35" i="339" s="1"/>
  <c r="H36" i="339" a="1"/>
  <c r="H36" i="339" s="1"/>
  <c r="AA36" i="339" s="1" a="1"/>
  <c r="AA36" i="339" s="1"/>
  <c r="AA35" i="335" a="1"/>
  <c r="AA35" i="335" s="1"/>
  <c r="H36" i="335" a="1"/>
  <c r="H36" i="335" s="1"/>
  <c r="AA36" i="335" s="1" a="1"/>
  <c r="AA36" i="335" s="1"/>
  <c r="AA35" i="331" a="1"/>
  <c r="AA35" i="331" s="1"/>
  <c r="H36" i="331" a="1"/>
  <c r="H36" i="331" s="1"/>
  <c r="AA36" i="331" s="1" a="1"/>
  <c r="AA36" i="331" s="1"/>
  <c r="AA34" i="330" a="1"/>
  <c r="AA34" i="330" s="1"/>
  <c r="H35" i="330" a="1"/>
  <c r="H35" i="330" s="1"/>
  <c r="AA35" i="329" a="1"/>
  <c r="AA35" i="329" s="1"/>
  <c r="H36" i="329" a="1"/>
  <c r="H36" i="329" s="1"/>
  <c r="AA36" i="329" s="1" a="1"/>
  <c r="AA36" i="329" s="1"/>
  <c r="AA35" i="328" a="1"/>
  <c r="AA35" i="328" s="1"/>
  <c r="H36" i="328" a="1"/>
  <c r="H36" i="328" s="1"/>
  <c r="AA36" i="328" s="1" a="1"/>
  <c r="AA36" i="328" s="1"/>
  <c r="AA34" i="327" a="1"/>
  <c r="AA34" i="327" s="1"/>
  <c r="H35" i="327" a="1"/>
  <c r="H35" i="327" s="1"/>
  <c r="AA35" i="321" a="1"/>
  <c r="AA35" i="321" s="1"/>
  <c r="H36" i="321" a="1"/>
  <c r="H36" i="321" s="1"/>
  <c r="AA36" i="321" s="1" a="1"/>
  <c r="AA36" i="321" s="1"/>
  <c r="AA35" i="320" a="1"/>
  <c r="AA35" i="320" s="1"/>
  <c r="H36" i="320" a="1"/>
  <c r="H36" i="320" s="1"/>
  <c r="AA36" i="320" s="1" a="1"/>
  <c r="AA36" i="320" s="1"/>
  <c r="AA35" i="317" a="1"/>
  <c r="AA35" i="317" s="1"/>
  <c r="H36" i="317" a="1"/>
  <c r="H36" i="317" s="1"/>
  <c r="AA36" i="317" s="1" a="1"/>
  <c r="AA36" i="317" s="1"/>
  <c r="H35" i="311" a="1"/>
  <c r="H35" i="311" s="1"/>
  <c r="AA34" i="311" a="1"/>
  <c r="AA34" i="311" s="1"/>
  <c r="AA35" i="407" l="1" a="1"/>
  <c r="AA35" i="407" s="1"/>
  <c r="H36" i="407" a="1"/>
  <c r="H36" i="407" s="1"/>
  <c r="AA36" i="407" s="1" a="1"/>
  <c r="AA36" i="407" s="1"/>
  <c r="S2" i="407" s="1"/>
  <c r="F37" i="347"/>
  <c r="E37" i="347"/>
  <c r="E56" i="347"/>
  <c r="F56" i="347"/>
  <c r="F34" i="347"/>
  <c r="E34" i="347"/>
  <c r="F47" i="347"/>
  <c r="E47" i="347"/>
  <c r="F23" i="347"/>
  <c r="E23" i="347"/>
  <c r="F49" i="347"/>
  <c r="E49" i="347"/>
  <c r="E19" i="347"/>
  <c r="F19" i="347"/>
  <c r="F41" i="347"/>
  <c r="E41" i="347"/>
  <c r="E58" i="347"/>
  <c r="F58" i="347"/>
  <c r="E5" i="347"/>
  <c r="F5" i="347"/>
  <c r="AA35" i="404" a="1"/>
  <c r="AA35" i="404" s="1"/>
  <c r="H36" i="404" a="1"/>
  <c r="H36" i="404" s="1"/>
  <c r="AA36" i="404" s="1" a="1"/>
  <c r="AA36" i="404" s="1"/>
  <c r="AA35" i="403" a="1"/>
  <c r="AA35" i="403" s="1"/>
  <c r="H36" i="403" a="1"/>
  <c r="H36" i="403" s="1"/>
  <c r="AA36" i="403" s="1" a="1"/>
  <c r="AA36" i="403" s="1"/>
  <c r="AA35" i="401" a="1"/>
  <c r="AA35" i="401" s="1"/>
  <c r="H36" i="401" a="1"/>
  <c r="H36" i="401" s="1"/>
  <c r="AA36" i="401" s="1" a="1"/>
  <c r="AA36" i="401" s="1"/>
  <c r="AA35" i="397" a="1"/>
  <c r="AA35" i="397" s="1"/>
  <c r="H36" i="397" a="1"/>
  <c r="H36" i="397" s="1"/>
  <c r="AA36" i="397" s="1" a="1"/>
  <c r="AA36" i="397" s="1"/>
  <c r="S2" i="383"/>
  <c r="AA35" i="394" a="1"/>
  <c r="AA35" i="394" s="1"/>
  <c r="H36" i="394" a="1"/>
  <c r="H36" i="394" s="1"/>
  <c r="AA36" i="394" s="1" a="1"/>
  <c r="AA36" i="394" s="1"/>
  <c r="AA35" i="376" a="1"/>
  <c r="AA35" i="376" s="1"/>
  <c r="H36" i="376" a="1"/>
  <c r="H36" i="376" s="1"/>
  <c r="AA36" i="376" s="1" a="1"/>
  <c r="AA36" i="376" s="1"/>
  <c r="AA35" i="387" a="1"/>
  <c r="AA35" i="387" s="1"/>
  <c r="H36" i="387" a="1"/>
  <c r="H36" i="387" s="1"/>
  <c r="AA36" i="387" s="1" a="1"/>
  <c r="AA36" i="387" s="1"/>
  <c r="S2" i="387" s="1"/>
  <c r="AA35" i="384" a="1"/>
  <c r="AA35" i="384" s="1"/>
  <c r="H36" i="384" a="1"/>
  <c r="H36" i="384" s="1"/>
  <c r="AA36" i="384" s="1" a="1"/>
  <c r="AA36" i="384" s="1"/>
  <c r="AA35" i="381" a="1"/>
  <c r="AA35" i="381" s="1"/>
  <c r="H36" i="381" a="1"/>
  <c r="H36" i="381" s="1"/>
  <c r="AA36" i="381" s="1" a="1"/>
  <c r="AA36" i="381" s="1"/>
  <c r="S2" i="379"/>
  <c r="S2" i="378"/>
  <c r="S2" i="369"/>
  <c r="S2" i="375"/>
  <c r="AA35" i="373" a="1"/>
  <c r="AA35" i="373" s="1"/>
  <c r="H36" i="373" a="1"/>
  <c r="H36" i="373" s="1"/>
  <c r="AA36" i="373" s="1" a="1"/>
  <c r="AA36" i="373" s="1"/>
  <c r="AA35" i="372" a="1"/>
  <c r="AA35" i="372" s="1"/>
  <c r="H36" i="372" a="1"/>
  <c r="H36" i="372" s="1"/>
  <c r="AA36" i="372" s="1" a="1"/>
  <c r="AA36" i="372" s="1"/>
  <c r="S2" i="339"/>
  <c r="S2" i="341"/>
  <c r="S2" i="348"/>
  <c r="S2" i="366"/>
  <c r="AA35" i="358" a="1"/>
  <c r="AA35" i="358" s="1"/>
  <c r="H36" i="358" a="1"/>
  <c r="H36" i="358" s="1"/>
  <c r="AA36" i="358" s="1" a="1"/>
  <c r="AA36" i="358" s="1"/>
  <c r="AA35" i="357" a="1"/>
  <c r="AA35" i="357" s="1"/>
  <c r="H36" i="357" a="1"/>
  <c r="H36" i="357" s="1"/>
  <c r="AA36" i="357" s="1" a="1"/>
  <c r="AA36" i="357" s="1"/>
  <c r="AA35" i="355" a="1"/>
  <c r="AA35" i="355" s="1"/>
  <c r="H36" i="355" a="1"/>
  <c r="H36" i="355" s="1"/>
  <c r="AA36" i="355" s="1" a="1"/>
  <c r="AA36" i="355" s="1"/>
  <c r="AA35" i="354" a="1"/>
  <c r="AA35" i="354" s="1"/>
  <c r="H36" i="354" a="1"/>
  <c r="H36" i="354" s="1"/>
  <c r="AA36" i="354" s="1" a="1"/>
  <c r="AA36" i="354" s="1"/>
  <c r="AA35" i="353" a="1"/>
  <c r="AA35" i="353" s="1"/>
  <c r="H36" i="353" a="1"/>
  <c r="H36" i="353" s="1"/>
  <c r="AA36" i="353" s="1" a="1"/>
  <c r="AA36" i="353" s="1"/>
  <c r="S2" i="343"/>
  <c r="S2" i="350"/>
  <c r="AA35" i="352" a="1"/>
  <c r="AA35" i="352" s="1"/>
  <c r="H36" i="352" a="1"/>
  <c r="H36" i="352" s="1"/>
  <c r="AA36" i="352" s="1" a="1"/>
  <c r="AA36" i="352" s="1"/>
  <c r="AA35" i="349" a="1"/>
  <c r="AA35" i="349" s="1"/>
  <c r="H36" i="349" a="1"/>
  <c r="H36" i="349" s="1"/>
  <c r="AA36" i="349" s="1" a="1"/>
  <c r="AA36" i="349" s="1"/>
  <c r="AA35" i="346" a="1"/>
  <c r="AA35" i="346" s="1"/>
  <c r="H36" i="346" a="1"/>
  <c r="H36" i="346" s="1"/>
  <c r="AA36" i="346" s="1" a="1"/>
  <c r="AA36" i="346" s="1"/>
  <c r="AA35" i="342" a="1"/>
  <c r="AA35" i="342" s="1"/>
  <c r="H36" i="342" a="1"/>
  <c r="H36" i="342" s="1"/>
  <c r="AA36" i="342" s="1" a="1"/>
  <c r="AA36" i="342" s="1"/>
  <c r="S2" i="320"/>
  <c r="AA35" i="340" a="1"/>
  <c r="AA35" i="340" s="1"/>
  <c r="H36" i="340" a="1"/>
  <c r="H36" i="340" s="1"/>
  <c r="AA36" i="340" s="1" a="1"/>
  <c r="AA36" i="340" s="1"/>
  <c r="S2" i="328"/>
  <c r="S2" i="335"/>
  <c r="S2" i="329"/>
  <c r="S2" i="331"/>
  <c r="AA35" i="330" a="1"/>
  <c r="AA35" i="330" s="1"/>
  <c r="H36" i="330" a="1"/>
  <c r="H36" i="330" s="1"/>
  <c r="AA36" i="330" s="1" a="1"/>
  <c r="AA36" i="330" s="1"/>
  <c r="AA35" i="327" a="1"/>
  <c r="AA35" i="327" s="1"/>
  <c r="H36" i="327" a="1"/>
  <c r="H36" i="327" s="1"/>
  <c r="AA36" i="327" s="1" a="1"/>
  <c r="AA36" i="327" s="1"/>
  <c r="S2" i="321"/>
  <c r="S2" i="317"/>
  <c r="H36" i="311" a="1"/>
  <c r="H36" i="311" s="1"/>
  <c r="AA36" i="311" s="1" a="1"/>
  <c r="AA36" i="311" s="1"/>
  <c r="AA35" i="311" a="1"/>
  <c r="AA35" i="311" s="1"/>
  <c r="E20" i="347" l="1"/>
  <c r="F20" i="347"/>
  <c r="F12" i="347"/>
  <c r="E12" i="347"/>
  <c r="S2" i="401"/>
  <c r="F40" i="347" s="1"/>
  <c r="S2" i="404"/>
  <c r="E55" i="347" s="1"/>
  <c r="F14" i="347"/>
  <c r="E14" i="347"/>
  <c r="F50" i="347"/>
  <c r="E50" i="347"/>
  <c r="F46" i="347"/>
  <c r="E46" i="347"/>
  <c r="F22" i="347"/>
  <c r="E22" i="347"/>
  <c r="F26" i="347"/>
  <c r="E26" i="347"/>
  <c r="E38" i="347"/>
  <c r="F38" i="347"/>
  <c r="F28" i="347"/>
  <c r="E28" i="347"/>
  <c r="F15" i="347"/>
  <c r="E15" i="347"/>
  <c r="F44" i="347"/>
  <c r="E44" i="347"/>
  <c r="F18" i="347"/>
  <c r="E18" i="347"/>
  <c r="F53" i="347"/>
  <c r="E53" i="347"/>
  <c r="E59" i="347"/>
  <c r="F59" i="347"/>
  <c r="E45" i="347"/>
  <c r="F45" i="347"/>
  <c r="E43" i="347"/>
  <c r="F43" i="347"/>
  <c r="S2" i="403"/>
  <c r="F11" i="347"/>
  <c r="E11" i="347"/>
  <c r="F10" i="347"/>
  <c r="E10" i="347"/>
  <c r="S2" i="394"/>
  <c r="F6" i="347" s="1"/>
  <c r="S2" i="397"/>
  <c r="E8" i="347" s="1"/>
  <c r="S2" i="376"/>
  <c r="S2" i="381"/>
  <c r="S2" i="384"/>
  <c r="S2" i="373"/>
  <c r="S2" i="372"/>
  <c r="S2" i="352"/>
  <c r="S2" i="353"/>
  <c r="S2" i="355"/>
  <c r="S2" i="358"/>
  <c r="S2" i="354"/>
  <c r="S2" i="357"/>
  <c r="S2" i="349"/>
  <c r="F4" i="347"/>
  <c r="E4" i="347"/>
  <c r="S2" i="342"/>
  <c r="S2" i="346"/>
  <c r="S2" i="327"/>
  <c r="S2" i="340"/>
  <c r="S2" i="330"/>
  <c r="S2" i="311"/>
  <c r="E40" i="347" l="1"/>
  <c r="F55" i="347"/>
  <c r="E6" i="347"/>
  <c r="F32" i="347"/>
  <c r="E32" i="347"/>
  <c r="E21" i="347"/>
  <c r="F21" i="347"/>
  <c r="F54" i="347"/>
  <c r="E54" i="347"/>
  <c r="F29" i="347"/>
  <c r="E29" i="347"/>
  <c r="E35" i="347"/>
  <c r="F35" i="347"/>
  <c r="E57" i="347"/>
  <c r="F57" i="347"/>
  <c r="F31" i="347"/>
  <c r="E31" i="347"/>
  <c r="E30" i="347"/>
  <c r="F30" i="347"/>
  <c r="E51" i="347"/>
  <c r="F51" i="347"/>
  <c r="E25" i="347"/>
  <c r="F25" i="347"/>
  <c r="F16" i="347"/>
  <c r="E16" i="347"/>
  <c r="F33" i="347"/>
  <c r="E33" i="347"/>
  <c r="E13" i="347"/>
  <c r="F13" i="347"/>
  <c r="E36" i="347"/>
  <c r="F36" i="347"/>
  <c r="E39" i="347"/>
  <c r="F39" i="347"/>
  <c r="F17" i="347"/>
  <c r="E17" i="347"/>
  <c r="E48" i="347"/>
  <c r="F48" i="347"/>
  <c r="E9" i="347"/>
  <c r="F9" i="347"/>
  <c r="F8" i="347"/>
  <c r="E64" i="34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<sst xmlns="http://schemas.openxmlformats.org/spreadsheetml/2006/main" count="2449" uniqueCount="108">
  <si>
    <t>series</t>
  </si>
  <si>
    <t>wky</t>
  </si>
  <si>
    <t>game</t>
  </si>
  <si>
    <t>high hcp</t>
  </si>
  <si>
    <t xml:space="preserve">high </t>
  </si>
  <si>
    <t>high</t>
  </si>
  <si>
    <t>hdcp</t>
  </si>
  <si>
    <t xml:space="preserve">Name: </t>
  </si>
  <si>
    <t>wk#</t>
  </si>
  <si>
    <t>Perfect Attendance:</t>
  </si>
  <si>
    <t>bk or</t>
  </si>
  <si>
    <t>old</t>
  </si>
  <si>
    <t>Hcp</t>
  </si>
  <si>
    <t>hcp</t>
  </si>
  <si>
    <t>new</t>
  </si>
  <si>
    <t>start</t>
  </si>
  <si>
    <t xml:space="preserve"> old avg</t>
  </si>
  <si>
    <t>avg</t>
  </si>
  <si>
    <t>total</t>
  </si>
  <si>
    <t>t2 hc</t>
  </si>
  <si>
    <t xml:space="preserve"> avg</t>
  </si>
  <si>
    <t>week</t>
  </si>
  <si>
    <t>h.hcp.g&gt;</t>
  </si>
  <si>
    <t>6 Over week:</t>
  </si>
  <si>
    <t xml:space="preserve"> Pins</t>
  </si>
  <si>
    <t>Gms</t>
  </si>
  <si>
    <t>wk no.</t>
  </si>
  <si>
    <t>-1-</t>
  </si>
  <si>
    <t>-2-</t>
  </si>
  <si>
    <t>-3-</t>
  </si>
  <si>
    <t>Bk Avg:</t>
  </si>
  <si>
    <t xml:space="preserve">             Only copy/paste;don't cut/paste games!</t>
  </si>
  <si>
    <t>startB</t>
  </si>
  <si>
    <t>hi.game&gt;</t>
  </si>
  <si>
    <t>Hi.series&gt;</t>
  </si>
  <si>
    <t>Devi Sharma</t>
  </si>
  <si>
    <t>Name:</t>
  </si>
  <si>
    <t>wk No.:</t>
  </si>
  <si>
    <t>handicap after #games</t>
  </si>
  <si>
    <t>book average #games</t>
  </si>
  <si>
    <t>6 over after #games</t>
  </si>
  <si>
    <t>Perfect</t>
  </si>
  <si>
    <t>Attendance</t>
  </si>
  <si>
    <t>6 over</t>
  </si>
  <si>
    <t>Tammy Lang</t>
  </si>
  <si>
    <t>Andy Thomson</t>
  </si>
  <si>
    <t>Andy Hellhake</t>
  </si>
  <si>
    <t>Mike Doyel</t>
  </si>
  <si>
    <t>Dick Harkey</t>
  </si>
  <si>
    <t>Ron Plasse</t>
  </si>
  <si>
    <t>PA</t>
  </si>
  <si>
    <t>status</t>
  </si>
  <si>
    <t>Tom Woodard</t>
  </si>
  <si>
    <t>Dave Green</t>
  </si>
  <si>
    <t>Patty Green</t>
  </si>
  <si>
    <t>Average</t>
  </si>
  <si>
    <t>start Wk</t>
  </si>
  <si>
    <t>Rebecca Walters</t>
  </si>
  <si>
    <t>Cindi White</t>
  </si>
  <si>
    <t>Denise Gebb</t>
  </si>
  <si>
    <t>Ray Kummer</t>
  </si>
  <si>
    <t>Sara Nerius</t>
  </si>
  <si>
    <t>Dan Torres</t>
  </si>
  <si>
    <t>Tim Sikes</t>
  </si>
  <si>
    <t>Dustin Campana</t>
  </si>
  <si>
    <t>Jose Bisler</t>
  </si>
  <si>
    <t>Dominic Carretero</t>
  </si>
  <si>
    <t>Jenny Carretero</t>
  </si>
  <si>
    <t>Ronnie Carretero</t>
  </si>
  <si>
    <t>Marilyn Thomson</t>
  </si>
  <si>
    <t>John Orcutt</t>
  </si>
  <si>
    <t>Morgan Thomas</t>
  </si>
  <si>
    <t>Mike Schirman</t>
  </si>
  <si>
    <t>Carole Huygen</t>
  </si>
  <si>
    <t>Matt Clark</t>
  </si>
  <si>
    <t>Bernard O'Cop</t>
  </si>
  <si>
    <t>Kenneth Hanover</t>
  </si>
  <si>
    <t>Anthony Farnsworth</t>
  </si>
  <si>
    <t>Spincer Willin</t>
  </si>
  <si>
    <t>Rudy O'Cop</t>
  </si>
  <si>
    <t>Sean Robinson</t>
  </si>
  <si>
    <t>David Wicker</t>
  </si>
  <si>
    <t>Kenny Mosser</t>
  </si>
  <si>
    <t>Tim Lewallen</t>
  </si>
  <si>
    <t>Tammy Kummer</t>
  </si>
  <si>
    <t>Brian Wibben</t>
  </si>
  <si>
    <t>Tyler Hunt</t>
  </si>
  <si>
    <t>Jasmine Brady</t>
  </si>
  <si>
    <t>Cynthia McElrath</t>
  </si>
  <si>
    <t>x</t>
  </si>
  <si>
    <t>Wednesday Fun Fours 2022/2023 season</t>
  </si>
  <si>
    <t>Michael Slinsen</t>
  </si>
  <si>
    <t>Gregor Gonzales</t>
  </si>
  <si>
    <t>Greg Gonzales</t>
  </si>
  <si>
    <t>Sterling Gray</t>
  </si>
  <si>
    <t>James Willin</t>
  </si>
  <si>
    <t>Spencer Willin</t>
  </si>
  <si>
    <t>Rodney Rojas</t>
  </si>
  <si>
    <t>MaryEllen Wernett</t>
  </si>
  <si>
    <t>Mat Hanover</t>
  </si>
  <si>
    <t>Jan Askew</t>
  </si>
  <si>
    <t>Barry Cossman</t>
  </si>
  <si>
    <t>William Exelby</t>
  </si>
  <si>
    <t>Russ Perkins</t>
  </si>
  <si>
    <t>Dominic Mata</t>
  </si>
  <si>
    <t>Will Exelby</t>
  </si>
  <si>
    <t>Alyssa Greiner</t>
  </si>
  <si>
    <t>Blake Russell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</si>
</sst>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###0;#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rgb="FF36363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14" fillId="0" borderId="0" xfId="0" applyFont="1" applyAlignment="1">
      <alignment horizontal="center"/>
    </xf>
    <xf numFmtId="2" fontId="0" fillId="0" borderId="0" xfId="0" applyNumberFormat="1"/>
    <xf numFmtId="0" fontId="14" fillId="0" borderId="0" xfId="0" applyFont="1"/>
    <xf numFmtId="14" fontId="0" fillId="0" borderId="0" xfId="0" applyNumberFormat="1"/>
    <xf numFmtId="14" fontId="15" fillId="0" borderId="0" xfId="0" applyNumberFormat="1" applyFont="1"/>
    <xf numFmtId="0" fontId="13" fillId="0" borderId="0" xfId="1" applyAlignment="1">
      <alignment horizontal="right"/>
    </xf>
    <xf numFmtId="0" fontId="13" fillId="0" borderId="0" xfId="1"/>
    <xf numFmtId="0" fontId="14" fillId="0" borderId="0" xfId="1" applyFont="1" applyAlignment="1">
      <alignment horizontal="center"/>
    </xf>
    <xf numFmtId="0" fontId="12" fillId="0" borderId="0" xfId="1" quotePrefix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14" fillId="0" borderId="4" xfId="1" quotePrefix="1" applyFont="1" applyBorder="1" applyAlignment="1">
      <alignment horizontal="center"/>
    </xf>
    <xf numFmtId="0" fontId="1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15" fillId="0" borderId="0" xfId="0" applyFont="1"/>
    <xf numFmtId="0" fontId="15" fillId="0" borderId="0" xfId="0" quotePrefix="1" applyFont="1"/>
    <xf numFmtId="0" fontId="10" fillId="0" borderId="0" xfId="1" applyFont="1" applyAlignment="1">
      <alignment horizontal="center"/>
    </xf>
    <xf numFmtId="0" fontId="13" fillId="0" borderId="5" xfId="1" applyBorder="1"/>
    <xf numFmtId="0" fontId="13" fillId="0" borderId="6" xfId="1" applyBorder="1"/>
    <xf numFmtId="0" fontId="13" fillId="0" borderId="7" xfId="1" applyBorder="1"/>
    <xf numFmtId="0" fontId="9" fillId="0" borderId="6" xfId="1" applyFont="1" applyBorder="1"/>
    <xf numFmtId="0" fontId="8" fillId="0" borderId="6" xfId="1" applyFont="1" applyBorder="1"/>
    <xf numFmtId="0" fontId="7" fillId="0" borderId="6" xfId="1" applyFont="1" applyBorder="1"/>
    <xf numFmtId="0" fontId="6" fillId="0" borderId="6" xfId="1" applyFont="1" applyBorder="1"/>
    <xf numFmtId="0" fontId="5" fillId="0" borderId="6" xfId="1" applyFont="1" applyBorder="1"/>
    <xf numFmtId="0" fontId="15" fillId="0" borderId="0" xfId="0" applyFont="1" applyAlignment="1">
      <alignment horizontal="center"/>
    </xf>
    <xf numFmtId="0" fontId="4" fillId="0" borderId="6" xfId="1" applyFont="1" applyBorder="1"/>
    <xf numFmtId="0" fontId="17" fillId="0" borderId="0" xfId="0" applyFont="1"/>
    <xf numFmtId="0" fontId="3" fillId="0" borderId="6" xfId="1" applyFont="1" applyBorder="1"/>
    <xf numFmtId="165" fontId="16" fillId="2" borderId="0" xfId="0" applyNumberFormat="1" applyFont="1" applyFill="1" applyAlignment="1">
      <alignment horizontal="left" vertical="top" wrapText="1"/>
    </xf>
    <xf numFmtId="0" fontId="2" fillId="0" borderId="6" xfId="1" applyFont="1" applyBorder="1"/>
    <xf numFmtId="165" fontId="16" fillId="2" borderId="8" xfId="0" applyNumberFormat="1" applyFont="1" applyFill="1" applyBorder="1" applyAlignment="1">
      <alignment horizontal="left" vertical="top" wrapText="1"/>
    </xf>
    <xf numFmtId="0" fontId="1" fillId="0" borderId="6" xfId="1" applyFont="1" applyBorder="1"/>
  </cellXfs>
  <cellStyles count="2">
    <cellStyle name="Normal" xfId="0" builtinId="0"/>
    <cellStyle name="Normal 2" xfId="1" xr:uid="{ABC489B1-E4A0-4DEC-B00B-3F765FC72D93}"/>
  </cellStyles>
  <dxfs count="6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  <color rgb="FFFFFFFF"/>
      <color rgb="FFFFFF99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19050</xdr:rowOff>
    </xdr:from>
    <xdr:to>
      <xdr:col>3</xdr:col>
      <xdr:colOff>47625</xdr:colOff>
      <xdr:row>62</xdr:row>
      <xdr:rowOff>104775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CF401A0-21DE-4B79-8987-833B29F50D91}"/>
            </a:ext>
          </a:extLst>
        </xdr:cNvPr>
        <xdr:cNvCxnSpPr/>
      </xdr:nvCxnSpPr>
      <xdr:spPr>
        <a:xfrm flipH="1">
          <a:off x="2362200" y="19050"/>
          <a:ext cx="19050" cy="117919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32D-E99C-4351-9917-2717D7F8FE76}">
  <sheetPr codeName="Sheet3"/>
  <dimension ref="A1:AC37"/>
  <sheetViews>
    <sheetView zoomScaleNormal="100" workbookViewId="0">
      <selection activeCell="C35" sqref="C35"/>
    </sheetView>
  </sheetViews>
  <sheetFormatPr defaultRowHeight="12.75" x14ac:dyDescent="0.2"/>
  <cols>
    <col min="1" max="1" width="6.42578125" customWidth="1"/>
    <col min="2" max="2" width="13.7109375" customWidth="1"/>
    <col min="3" max="5" width="6.7109375" customWidth="1"/>
    <col min="6" max="7" width="2.140625" customWidth="1"/>
    <col min="8" max="8" width="7.140625" customWidth="1"/>
    <col min="9" max="9" width="7.5703125" customWidth="1"/>
    <col min="10" max="10" width="10.140625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3" x14ac:dyDescent="0.2">
      <c r="A1" s="19"/>
      <c r="H1" t="s">
        <v>90</v>
      </c>
    </row>
    <row r="2" spans="1:23" x14ac:dyDescent="0.2">
      <c r="A2" s="20"/>
      <c r="B2" s="19" t="s">
        <v>31</v>
      </c>
    </row>
    <row r="3" spans="1:23" x14ac:dyDescent="0.2">
      <c r="A3" t="s">
        <v>40</v>
      </c>
      <c r="B3" s="3"/>
      <c r="C3">
        <v>12</v>
      </c>
    </row>
    <row r="4" spans="1:23" x14ac:dyDescent="0.2">
      <c r="A4" t="s">
        <v>39</v>
      </c>
      <c r="C4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3" x14ac:dyDescent="0.2">
      <c r="A5" t="s">
        <v>38</v>
      </c>
      <c r="C5">
        <v>12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3" x14ac:dyDescent="0.2">
      <c r="A6" t="s">
        <v>37</v>
      </c>
      <c r="C6" s="1"/>
      <c r="D6" s="1"/>
      <c r="E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V6">
        <f>MAX(C7:E36)</f>
        <v>30</v>
      </c>
      <c r="W6">
        <f>MAX(V7:X36)</f>
        <v>0</v>
      </c>
    </row>
    <row r="7" spans="1:23" x14ac:dyDescent="0.2">
      <c r="A7" s="14">
        <v>1</v>
      </c>
      <c r="B7" s="4">
        <v>44811</v>
      </c>
      <c r="D7" t="str" cm="1">
        <f t="array" ref="D7">_xlfn.IFS(C7="X",A7,$A$1="","")</f>
        <v/>
      </c>
    </row>
    <row r="8" spans="1:23" x14ac:dyDescent="0.2">
      <c r="A8" s="14">
        <v>2</v>
      </c>
      <c r="B8" s="4">
        <v>44818</v>
      </c>
      <c r="D8" t="str" cm="1">
        <f t="array" ref="D8">_xlfn.IFS(C8="X",A8,$A$1="","")</f>
        <v/>
      </c>
    </row>
    <row r="9" spans="1:23" x14ac:dyDescent="0.2">
      <c r="A9" s="14">
        <v>3</v>
      </c>
      <c r="B9" s="4">
        <v>44825</v>
      </c>
      <c r="D9" t="str" cm="1">
        <f t="array" ref="D9">_xlfn.IFS(C9="X",A9,$A$1="","")</f>
        <v/>
      </c>
    </row>
    <row r="10" spans="1:23" x14ac:dyDescent="0.2">
      <c r="A10" s="14">
        <v>4</v>
      </c>
      <c r="B10" s="4">
        <v>44832</v>
      </c>
      <c r="D10" t="str" cm="1">
        <f t="array" ref="D10">_xlfn.IFS(C10="X",A10,$A$1="","")</f>
        <v/>
      </c>
    </row>
    <row r="11" spans="1:23" x14ac:dyDescent="0.2">
      <c r="A11" s="14">
        <v>5</v>
      </c>
      <c r="B11" s="4">
        <v>44839</v>
      </c>
      <c r="D11" t="str" cm="1">
        <f t="array" ref="D11">_xlfn.IFS(C11="X",A11,$A$1="","")</f>
        <v/>
      </c>
    </row>
    <row r="12" spans="1:23" x14ac:dyDescent="0.2">
      <c r="A12" s="14">
        <v>6</v>
      </c>
      <c r="B12" s="4">
        <v>44846</v>
      </c>
      <c r="D12" t="str" cm="1">
        <f t="array" ref="D12">_xlfn.IFS(C12="X",A12,$A$1="","")</f>
        <v/>
      </c>
    </row>
    <row r="13" spans="1:23" x14ac:dyDescent="0.2">
      <c r="A13" s="14">
        <v>7</v>
      </c>
      <c r="B13" s="4">
        <v>44853</v>
      </c>
      <c r="D13" t="str" cm="1">
        <f t="array" ref="D13">_xlfn.IFS(C13="X",A13,$A$1="","")</f>
        <v/>
      </c>
    </row>
    <row r="14" spans="1:23" x14ac:dyDescent="0.2">
      <c r="A14" s="14">
        <v>8</v>
      </c>
      <c r="B14" s="4">
        <v>44860</v>
      </c>
      <c r="D14" t="str" cm="1">
        <f t="array" ref="D14">_xlfn.IFS(C14="X",A14,$A$1="","")</f>
        <v/>
      </c>
    </row>
    <row r="15" spans="1:23" x14ac:dyDescent="0.2">
      <c r="A15" s="14">
        <v>9</v>
      </c>
      <c r="B15" s="4">
        <v>44867</v>
      </c>
      <c r="D15" t="str" cm="1">
        <f t="array" ref="D15">_xlfn.IFS(C15="X",A15,$A$1="","")</f>
        <v/>
      </c>
    </row>
    <row r="16" spans="1:23" x14ac:dyDescent="0.2">
      <c r="A16" s="14">
        <v>10</v>
      </c>
      <c r="B16" s="4">
        <v>44874</v>
      </c>
      <c r="D16" t="str" cm="1">
        <f t="array" ref="D16">_xlfn.IFS(C16="X",A16,$A$1="","")</f>
        <v/>
      </c>
    </row>
    <row r="17" spans="1:4" x14ac:dyDescent="0.2">
      <c r="A17" s="14">
        <v>11</v>
      </c>
      <c r="B17" s="5">
        <v>44881</v>
      </c>
      <c r="D17" t="str" cm="1">
        <f t="array" ref="D17">_xlfn.IFS(C17="X",A17,$A$1="","")</f>
        <v/>
      </c>
    </row>
    <row r="18" spans="1:4" x14ac:dyDescent="0.2">
      <c r="A18" s="14">
        <v>12</v>
      </c>
      <c r="B18" s="4">
        <v>44895</v>
      </c>
      <c r="D18" t="str" cm="1">
        <f t="array" ref="D18">_xlfn.IFS(C18="X",A18,$A$1="","")</f>
        <v/>
      </c>
    </row>
    <row r="19" spans="1:4" x14ac:dyDescent="0.2">
      <c r="A19" s="14">
        <v>13</v>
      </c>
      <c r="B19" s="4">
        <v>44902</v>
      </c>
      <c r="D19" t="str" cm="1">
        <f t="array" ref="D19">_xlfn.IFS(C19="X",A19,$A$1="","")</f>
        <v/>
      </c>
    </row>
    <row r="20" spans="1:4" x14ac:dyDescent="0.2">
      <c r="A20" s="14">
        <v>14</v>
      </c>
      <c r="B20" s="4">
        <v>44909</v>
      </c>
      <c r="D20" t="str" cm="1">
        <f t="array" ref="D20">_xlfn.IFS(C20="X",A20,$A$1="","")</f>
        <v/>
      </c>
    </row>
    <row r="21" spans="1:4" x14ac:dyDescent="0.2">
      <c r="A21" s="14">
        <v>15</v>
      </c>
      <c r="B21" s="4">
        <v>44916</v>
      </c>
      <c r="D21" t="str" cm="1">
        <f t="array" ref="D21">_xlfn.IFS(C21="X",A21,$A$1="","")</f>
        <v/>
      </c>
    </row>
    <row r="22" spans="1:4" x14ac:dyDescent="0.2">
      <c r="A22" s="14">
        <v>16</v>
      </c>
      <c r="B22" s="4">
        <v>44930</v>
      </c>
      <c r="D22" t="str" cm="1">
        <f t="array" ref="D22">_xlfn.IFS(C22="X",A22,$A$1="","")</f>
        <v/>
      </c>
    </row>
    <row r="23" spans="1:4" x14ac:dyDescent="0.2">
      <c r="A23" s="14">
        <v>17</v>
      </c>
      <c r="B23" s="4">
        <v>44937</v>
      </c>
      <c r="D23" t="str" cm="1">
        <f t="array" ref="D23">_xlfn.IFS(C23="X",A23,$A$1="","")</f>
        <v/>
      </c>
    </row>
    <row r="24" spans="1:4" x14ac:dyDescent="0.2">
      <c r="A24" s="14">
        <v>18</v>
      </c>
      <c r="B24" s="4">
        <v>44944</v>
      </c>
      <c r="D24" t="str" cm="1">
        <f t="array" ref="D24">_xlfn.IFS(C24="X",A24,$A$1="","")</f>
        <v/>
      </c>
    </row>
    <row r="25" spans="1:4" x14ac:dyDescent="0.2">
      <c r="A25" s="14">
        <v>19</v>
      </c>
      <c r="B25" s="4">
        <v>44951</v>
      </c>
      <c r="D25" t="str" cm="1">
        <f t="array" ref="D25">_xlfn.IFS(C25="X",A25,$A$1="","")</f>
        <v/>
      </c>
    </row>
    <row r="26" spans="1:4" x14ac:dyDescent="0.2">
      <c r="A26" s="14">
        <v>20</v>
      </c>
      <c r="B26" s="4">
        <v>44958</v>
      </c>
      <c r="D26" t="str" cm="1">
        <f t="array" ref="D26">_xlfn.IFS(C26="X",A26,$A$1="","")</f>
        <v/>
      </c>
    </row>
    <row r="27" spans="1:4" x14ac:dyDescent="0.2">
      <c r="A27" s="14">
        <v>21</v>
      </c>
      <c r="B27" s="4">
        <v>44965</v>
      </c>
      <c r="D27" t="str" cm="1">
        <f t="array" ref="D27">_xlfn.IFS(C27="X",A27,$A$1="","")</f>
        <v/>
      </c>
    </row>
    <row r="28" spans="1:4" x14ac:dyDescent="0.2">
      <c r="A28" s="14">
        <v>22</v>
      </c>
      <c r="B28" s="4">
        <v>44972</v>
      </c>
      <c r="D28" t="str" cm="1">
        <f t="array" ref="D28">_xlfn.IFS(C28="X",A28,$A$1="","")</f>
        <v/>
      </c>
    </row>
    <row r="29" spans="1:4" x14ac:dyDescent="0.2">
      <c r="A29" s="14">
        <v>23</v>
      </c>
      <c r="B29" s="4">
        <v>44979</v>
      </c>
      <c r="D29" t="str" cm="1">
        <f t="array" ref="D29">_xlfn.IFS(C29="X",A29,$A$1="","")</f>
        <v/>
      </c>
    </row>
    <row r="30" spans="1:4" x14ac:dyDescent="0.2">
      <c r="A30" s="14">
        <v>24</v>
      </c>
      <c r="B30" s="4">
        <v>44986</v>
      </c>
      <c r="D30" t="str" cm="1">
        <f t="array" ref="D30">_xlfn.IFS(C30="X",A30,$A$1="","")</f>
        <v/>
      </c>
    </row>
    <row r="31" spans="1:4" x14ac:dyDescent="0.2">
      <c r="A31" s="14">
        <v>25</v>
      </c>
      <c r="B31" s="4">
        <v>44993</v>
      </c>
      <c r="D31" t="str" cm="1">
        <f t="array" ref="D31">_xlfn.IFS(C31="X",A31,$A$1="","")</f>
        <v/>
      </c>
    </row>
    <row r="32" spans="1:4" x14ac:dyDescent="0.2">
      <c r="A32" s="14">
        <v>26</v>
      </c>
      <c r="B32" s="4">
        <v>45000</v>
      </c>
      <c r="D32" t="str" cm="1">
        <f t="array" ref="D32">_xlfn.IFS(C32="X",A32,$A$1="","")</f>
        <v/>
      </c>
    </row>
    <row r="33" spans="1:5" x14ac:dyDescent="0.2">
      <c r="A33" s="14">
        <v>27</v>
      </c>
      <c r="B33" s="4">
        <v>45007</v>
      </c>
      <c r="D33" t="str" cm="1">
        <f t="array" ref="D33">_xlfn.IFS(C33="X",A33,$A$1="","")</f>
        <v/>
      </c>
    </row>
    <row r="34" spans="1:5" x14ac:dyDescent="0.2">
      <c r="A34" s="14">
        <v>28</v>
      </c>
      <c r="B34" s="4">
        <v>45014</v>
      </c>
      <c r="D34" t="str" cm="1">
        <f t="array" ref="D34">_xlfn.IFS(C34="X",A34,$A$1="","")</f>
        <v/>
      </c>
    </row>
    <row r="35" spans="1:5" x14ac:dyDescent="0.2">
      <c r="A35" s="14">
        <v>29</v>
      </c>
      <c r="B35" s="4">
        <v>45021</v>
      </c>
      <c r="D35" t="str" cm="1">
        <f t="array" ref="D35">_xlfn.IFS(C35="X",A35,$A$1="","")</f>
        <v/>
      </c>
    </row>
    <row r="36" spans="1:5" x14ac:dyDescent="0.2">
      <c r="A36" s="14">
        <v>30</v>
      </c>
      <c r="B36" s="4">
        <v>45028</v>
      </c>
      <c r="C36" t="s">
        <v>89</v>
      </c>
      <c r="D36" cm="1">
        <f t="array" ref="D36">_xlfn.IFS(C36="X",A36,$A$1="","")</f>
        <v>30</v>
      </c>
    </row>
    <row r="37" spans="1:5" x14ac:dyDescent="0.2">
      <c r="B37" s="4"/>
      <c r="C37" s="2"/>
      <c r="D37" s="2"/>
      <c r="E37" s="2"/>
    </row>
  </sheetData>
  <pageMargins left="0.5" right="0.25" top="0.5" bottom="0.5" header="0.5" footer="0.5"/>
  <pageSetup scale="9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7064-AFE6-4812-9012-EC3D433974D7}">
  <sheetPr>
    <pageSetUpPr fitToPage="1"/>
  </sheetPr>
  <dimension ref="A1:AA44"/>
  <sheetViews>
    <sheetView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7" width="0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95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588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256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322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154</v>
      </c>
      <c r="D7" s="16" cm="1">
        <f t="array" ref="D7">_xlfn.IFS(Q7&lt;&gt;1,"",Q7=1,TRUNC((230-C7)*0.9))</f>
        <v>68</v>
      </c>
      <c r="E7" s="14">
        <v>187</v>
      </c>
      <c r="F7" s="14">
        <v>144</v>
      </c>
      <c r="G7" s="14">
        <v>133</v>
      </c>
      <c r="H7" s="17"/>
      <c r="I7">
        <f>IF(Q7=1,SUM(E7:G7),"")</f>
        <v>464</v>
      </c>
      <c r="J7">
        <f>IF(Q7=1,TRUNC(I7/COUNT(E7:G7),0),"")</f>
        <v>154</v>
      </c>
      <c r="K7" cm="1">
        <f t="array" ref="K7">_xlfn.IFS(Q7&lt;&gt;1,"",Q7=1,I7+(3*D7))</f>
        <v>668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464</v>
      </c>
      <c r="N7" cm="1">
        <f t="array" ref="N7">_xlfn.IFS(Q7=1,COUNT($E$7:G7),Q7&lt;&gt;1,"")</f>
        <v>3</v>
      </c>
      <c r="O7">
        <f>IF(Q7=1,ROUND(AVERAGE($E$7:G7),2),"")</f>
        <v>154.66999999999999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154</v>
      </c>
      <c r="D8" s="16" cm="1">
        <f t="array" ref="D8">_xlfn.IFS(Q8&lt;&gt;1,"",Q8=1,TRUNC((230-C8)*0.9))</f>
        <v>68</v>
      </c>
      <c r="E8" s="14">
        <v>153</v>
      </c>
      <c r="F8" s="14">
        <v>158</v>
      </c>
      <c r="G8" s="14">
        <v>156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467</v>
      </c>
      <c r="J8">
        <f t="shared" ref="J8:J36" si="1">IF(Q8=1,TRUNC(I8/COUNT(E8:G8),0),"")</f>
        <v>155</v>
      </c>
      <c r="K8" cm="1">
        <f t="array" ref="K8">_xlfn.IFS(Q8&lt;&gt;1,"",Q8=1,I8+(3*D8))</f>
        <v>671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931</v>
      </c>
      <c r="N8" cm="1">
        <f t="array" ref="N8">_xlfn.IFS(Q8=1,COUNT($E$7:G8),Q8&lt;&gt;1,"")</f>
        <v>6</v>
      </c>
      <c r="O8">
        <f>IF(Q8=1,ROUND(AVERAGE($E$7:G8),2),"")</f>
        <v>155.16999999999999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6" cm="1">
        <f t="array" ref="D9">_xlfn.IFS(Q9&lt;&gt;1,"",Q9=1,TRUNC((230-C9)*0.9))</f>
        <v>67</v>
      </c>
      <c r="E9" s="14">
        <v>189</v>
      </c>
      <c r="F9" s="14">
        <v>125</v>
      </c>
      <c r="G9" s="14">
        <v>123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437</v>
      </c>
      <c r="J9">
        <f t="shared" si="1"/>
        <v>145</v>
      </c>
      <c r="K9" cm="1">
        <f t="array" ref="K9">_xlfn.IFS(Q9&lt;&gt;1,"",Q9=1,I9+(3*D9))</f>
        <v>638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1368</v>
      </c>
      <c r="N9" cm="1">
        <f t="array" ref="N9">_xlfn.IFS(Q9=1,COUNT($E$7:G9),Q9&lt;&gt;1,"")</f>
        <v>9</v>
      </c>
      <c r="O9">
        <f>IF(Q9=1,ROUND(AVERAGE($E$7:G9),2),"")</f>
        <v>152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152</v>
      </c>
      <c r="D10" s="16" cm="1">
        <f t="array" ref="D10">_xlfn.IFS(Q10&lt;&gt;1,"",Q10=1,TRUNC((230-C10)*0.9))</f>
        <v>70</v>
      </c>
      <c r="E10" s="14">
        <v>216</v>
      </c>
      <c r="F10" s="14">
        <v>134</v>
      </c>
      <c r="G10" s="14">
        <v>189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539</v>
      </c>
      <c r="J10">
        <f t="shared" si="1"/>
        <v>179</v>
      </c>
      <c r="K10" cm="1">
        <f t="array" ref="K10">_xlfn.IFS(Q10&lt;&gt;1,"",Q10=1,I10+(3*D10))</f>
        <v>749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1907</v>
      </c>
      <c r="N10" cm="1">
        <f t="array" ref="N10">_xlfn.IFS(Q10=1,COUNT($E$7:G10),Q10&lt;&gt;1,"")</f>
        <v>12</v>
      </c>
      <c r="O10">
        <f>IF(Q10=1,ROUND(AVERAGE($E$7:G10),2),"")</f>
        <v>158.91999999999999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158</v>
      </c>
      <c r="D11" s="16" cm="1">
        <f t="array" ref="D11">_xlfn.IFS(Q11&lt;&gt;1,"",Q11=1,TRUNC((230-C11)*0.9))</f>
        <v>64</v>
      </c>
      <c r="E11" s="14">
        <v>153</v>
      </c>
      <c r="F11" s="14">
        <v>157</v>
      </c>
      <c r="G11" s="14">
        <v>124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434</v>
      </c>
      <c r="J11">
        <f t="shared" si="1"/>
        <v>144</v>
      </c>
      <c r="K11" cm="1">
        <f t="array" ref="K11">_xlfn.IFS(Q11&lt;&gt;1,"",Q11=1,I11+(3*D11))</f>
        <v>626</v>
      </c>
      <c r="L11" cm="1">
        <f t="array" ref="L11">_xlfn.IFS(Q11&lt;&gt;1,"",COUNT($E$7:G11)&lt;=hcpng,"",COUNT($E$7:G11)&gt;=hcpng,K11)</f>
        <v>626</v>
      </c>
      <c r="M11" cm="1">
        <f t="array" ref="M11">_xlfn.IFS(Q11=1,SUM($E$7:G11),Q11&lt;&gt;1,"")</f>
        <v>2341</v>
      </c>
      <c r="N11" cm="1">
        <f t="array" ref="N11">_xlfn.IFS(Q11=1,COUNT($E$7:G11),Q11&lt;&gt;1,"")</f>
        <v>15</v>
      </c>
      <c r="O11">
        <f>IF(Q11=1,ROUND(AVERAGE($E$7:G11),2),"")</f>
        <v>156.07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217</v>
      </c>
      <c r="X11" cm="1">
        <f t="array" ref="X11">_xlfn.IFS(AND(Q11=1,COUNT($E$7:G11)&gt;hcpng),F11+D11,$A$7=1," ")</f>
        <v>221</v>
      </c>
      <c r="Y11" cm="1">
        <f t="array" ref="Y11">_xlfn.IFS(AND(Q11=1,COUNT($E$7:G11)&gt;hcpng),G11+D11,$A$7=1," ")</f>
        <v>188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156</v>
      </c>
      <c r="D12" s="16" cm="1">
        <f t="array" ref="D12">_xlfn.IFS(Q12&lt;&gt;1,"",Q12=1,TRUNC((230-C12)*0.9))</f>
        <v>66</v>
      </c>
      <c r="E12" s="14">
        <v>167</v>
      </c>
      <c r="F12" s="14">
        <v>142</v>
      </c>
      <c r="G12" s="14">
        <v>174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483</v>
      </c>
      <c r="J12">
        <f t="shared" si="1"/>
        <v>161</v>
      </c>
      <c r="K12" cm="1">
        <f t="array" ref="K12">_xlfn.IFS(Q12&lt;&gt;1,"",Q12=1,I12+(3*D12))</f>
        <v>681</v>
      </c>
      <c r="L12" cm="1">
        <f t="array" ref="L12">_xlfn.IFS(Q12&lt;&gt;1,"",COUNT($E$7:G12)&lt;=hcpng,"",COUNT($E$7:G12)&gt;=hcpng,K12)</f>
        <v>681</v>
      </c>
      <c r="M12" cm="1">
        <f t="array" ref="M12">_xlfn.IFS(Q12=1,SUM($E$7:G12),Q12&lt;&gt;1,"")</f>
        <v>2824</v>
      </c>
      <c r="N12" cm="1">
        <f t="array" ref="N12">_xlfn.IFS(Q12=1,COUNT($E$7:G12),Q12&lt;&gt;1,"")</f>
        <v>18</v>
      </c>
      <c r="O12">
        <f>IF(Q12=1,ROUND(AVERAGE($E$7:G12),2),"")</f>
        <v>156.88999999999999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233</v>
      </c>
      <c r="X12" cm="1">
        <f t="array" ref="X12">_xlfn.IFS(AND(Q12=1,COUNT($E$7:G12)&gt;hcpng),F12+D12,$A$7=1," ")</f>
        <v>208</v>
      </c>
      <c r="Y12" cm="1">
        <f t="array" ref="Y12">_xlfn.IFS(AND(Q12=1,COUNT($E$7:G12)&gt;hcpng),G12+D12,$A$7=1," ")</f>
        <v>240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156</v>
      </c>
      <c r="D13" s="16" cm="1">
        <f t="array" ref="D13">_xlfn.IFS(Q13&lt;&gt;1,"",Q13=1,TRUNC((230-C13)*0.9))</f>
        <v>66</v>
      </c>
      <c r="E13" s="14">
        <v>147</v>
      </c>
      <c r="F13" s="14">
        <v>148</v>
      </c>
      <c r="G13" s="14">
        <v>151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446</v>
      </c>
      <c r="J13">
        <f t="shared" si="1"/>
        <v>148</v>
      </c>
      <c r="K13" cm="1">
        <f t="array" ref="K13">_xlfn.IFS(Q13&lt;&gt;1,"",Q13=1,I13+(3*D13))</f>
        <v>644</v>
      </c>
      <c r="L13" cm="1">
        <f t="array" ref="L13">_xlfn.IFS(Q13&lt;&gt;1,"",COUNT($E$7:G13)&lt;=hcpng,"",COUNT($E$7:G13)&gt;=hcpng,K13)</f>
        <v>644</v>
      </c>
      <c r="M13" cm="1">
        <f t="array" ref="M13">_xlfn.IFS(Q13=1,SUM($E$7:G13),Q13&lt;&gt;1,"")</f>
        <v>3270</v>
      </c>
      <c r="N13" cm="1">
        <f t="array" ref="N13">_xlfn.IFS(Q13=1,COUNT($E$7:G13),Q13&lt;&gt;1,"")</f>
        <v>21</v>
      </c>
      <c r="O13">
        <f>IF(Q13=1,ROUND(AVERAGE($E$7:G13),2),"")</f>
        <v>155.71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213</v>
      </c>
      <c r="X13" cm="1">
        <f t="array" ref="X13">_xlfn.IFS(AND(Q13=1,COUNT($E$7:G13)&gt;hcpng),F13+D13,$A$7=1," ")</f>
        <v>214</v>
      </c>
      <c r="Y13" cm="1">
        <f t="array" ref="Y13">_xlfn.IFS(AND(Q13=1,COUNT($E$7:G13)&gt;hcpng),G13+D13,$A$7=1," ")</f>
        <v>217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155</v>
      </c>
      <c r="D14" s="16" cm="1">
        <f t="array" ref="D14">_xlfn.IFS(Q14&lt;&gt;1,"",Q14=1,TRUNC((230-C14)*0.9))</f>
        <v>67</v>
      </c>
      <c r="E14" s="14">
        <v>199</v>
      </c>
      <c r="F14" s="14">
        <v>213</v>
      </c>
      <c r="G14" s="14">
        <v>176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588</v>
      </c>
      <c r="J14">
        <f t="shared" si="1"/>
        <v>196</v>
      </c>
      <c r="K14" cm="1">
        <f t="array" ref="K14">_xlfn.IFS(Q14&lt;&gt;1,"",Q14=1,I14+(3*D14))</f>
        <v>789</v>
      </c>
      <c r="L14" cm="1">
        <f t="array" ref="L14">_xlfn.IFS(Q14&lt;&gt;1,"",COUNT($E$7:G14)&lt;=hcpng,"",COUNT($E$7:G14)&gt;=hcpng,K14)</f>
        <v>789</v>
      </c>
      <c r="M14" cm="1">
        <f t="array" ref="M14">_xlfn.IFS(Q14=1,SUM($E$7:G14),Q14&lt;&gt;1,"")</f>
        <v>3858</v>
      </c>
      <c r="N14" cm="1">
        <f t="array" ref="N14">_xlfn.IFS(Q14=1,COUNT($E$7:G14),Q14&lt;&gt;1,"")</f>
        <v>24</v>
      </c>
      <c r="O14">
        <f>IF(Q14=1,ROUND(AVERAGE($E$7:G14),2),"")</f>
        <v>160.75</v>
      </c>
      <c r="P14" t="str" cm="1">
        <f t="array" ref="P14">_xlfn.IFS(Q14&lt;&gt;1,"",SUM($Q$7:Q14)=1,1,SUM($Q$7:Q14)&lt;&gt;1,"")</f>
        <v/>
      </c>
      <c r="Q14">
        <f t="shared" si="2"/>
        <v>1</v>
      </c>
      <c r="R14">
        <f t="shared" si="3"/>
        <v>588</v>
      </c>
      <c r="S14" t="str" cm="1">
        <f t="array" ref="S14">_xlfn.IFS(E14=$X$5,E14,F14=$X$5,F14,G14=$X$5,G14,$A$7=1,"")</f>
        <v/>
      </c>
      <c r="T14">
        <f t="shared" si="4"/>
        <v>789</v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266</v>
      </c>
      <c r="X14" cm="1">
        <f t="array" ref="X14">_xlfn.IFS(AND(Q14=1,COUNT($E$7:G14)&gt;hcpng),F14+D14,$A$7=1," ")</f>
        <v>280</v>
      </c>
      <c r="Y14" cm="1">
        <f t="array" ref="Y14">_xlfn.IFS(AND(Q14=1,COUNT($E$7:G14)&gt;hcpng),G14+D14,$A$7=1," ")</f>
        <v>243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160</v>
      </c>
      <c r="D15" s="16" cm="1">
        <f t="array" ref="D15">_xlfn.IFS(Q15&lt;&gt;1,"",Q15=1,TRUNC((230-C15)*0.9))</f>
        <v>63</v>
      </c>
      <c r="E15" s="14">
        <v>104</v>
      </c>
      <c r="F15" s="14">
        <v>185</v>
      </c>
      <c r="G15" s="14">
        <v>131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420</v>
      </c>
      <c r="J15">
        <f t="shared" si="1"/>
        <v>140</v>
      </c>
      <c r="K15" cm="1">
        <f t="array" ref="K15">_xlfn.IFS(Q15&lt;&gt;1,"",Q15=1,I15+(3*D15))</f>
        <v>609</v>
      </c>
      <c r="L15" cm="1">
        <f t="array" ref="L15">_xlfn.IFS(Q15&lt;&gt;1,"",COUNT($E$7:G15)&lt;=hcpng,"",COUNT($E$7:G15)&gt;=hcpng,K15)</f>
        <v>609</v>
      </c>
      <c r="M15" cm="1">
        <f t="array" ref="M15">_xlfn.IFS(Q15=1,SUM($E$7:G15),Q15&lt;&gt;1,"")</f>
        <v>4278</v>
      </c>
      <c r="N15" cm="1">
        <f t="array" ref="N15">_xlfn.IFS(Q15=1,COUNT($E$7:G15),Q15&lt;&gt;1,"")</f>
        <v>27</v>
      </c>
      <c r="O15">
        <f>IF(Q15=1,ROUND(AVERAGE($E$7:G15),2),"")</f>
        <v>158.44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167</v>
      </c>
      <c r="X15" cm="1">
        <f t="array" ref="X15">_xlfn.IFS(AND(Q15=1,COUNT($E$7:G15)&gt;hcpng),F15+D15,$A$7=1," ")</f>
        <v>248</v>
      </c>
      <c r="Y15" cm="1">
        <f t="array" ref="Y15">_xlfn.IFS(AND(Q15=1,COUNT($E$7:G15)&gt;hcpng),G15+D15,$A$7=1," ")</f>
        <v>194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158</v>
      </c>
      <c r="D16" s="16" cm="1">
        <f t="array" ref="D16">_xlfn.IFS(Q16&lt;&gt;1,"",Q16=1,TRUNC((230-C16)*0.9))</f>
        <v>64</v>
      </c>
      <c r="E16" s="14">
        <v>182</v>
      </c>
      <c r="F16" s="14">
        <v>152</v>
      </c>
      <c r="G16" s="14">
        <v>158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492</v>
      </c>
      <c r="J16">
        <f t="shared" si="1"/>
        <v>164</v>
      </c>
      <c r="K16" cm="1">
        <f t="array" ref="K16">_xlfn.IFS(Q16&lt;&gt;1,"",Q16=1,I16+(3*D16))</f>
        <v>684</v>
      </c>
      <c r="L16" cm="1">
        <f t="array" ref="L16">_xlfn.IFS(Q16&lt;&gt;1,"",COUNT($E$7:G16)&lt;=hcpng,"",COUNT($E$7:G16)&gt;=hcpng,K16)</f>
        <v>684</v>
      </c>
      <c r="M16" cm="1">
        <f t="array" ref="M16">_xlfn.IFS(Q16=1,SUM($E$7:G16),Q16&lt;&gt;1,"")</f>
        <v>4770</v>
      </c>
      <c r="N16" cm="1">
        <f t="array" ref="N16">_xlfn.IFS(Q16=1,COUNT($E$7:G16),Q16&lt;&gt;1,"")</f>
        <v>30</v>
      </c>
      <c r="O16">
        <f>IF(Q16=1,ROUND(AVERAGE($E$7:G16),2),"")</f>
        <v>159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246</v>
      </c>
      <c r="X16" cm="1">
        <f t="array" ref="X16">_xlfn.IFS(AND(Q16=1,COUNT($E$7:G16)&gt;hcpng),F16+D16,$A$7=1," ")</f>
        <v>216</v>
      </c>
      <c r="Y16" cm="1">
        <f t="array" ref="Y16">_xlfn.IFS(AND(Q16=1,COUNT($E$7:G16)&gt;hcpng),G16+D16,$A$7=1," ")</f>
        <v>222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159</v>
      </c>
      <c r="D18" s="16" cm="1">
        <f t="array" ref="D18">_xlfn.IFS(Q18&lt;&gt;1,"",Q18=1,TRUNC((230-C18)*0.9))</f>
        <v>63</v>
      </c>
      <c r="E18" s="14">
        <v>146</v>
      </c>
      <c r="F18" s="14">
        <v>151</v>
      </c>
      <c r="G18" s="14">
        <v>149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446</v>
      </c>
      <c r="J18">
        <f t="shared" si="1"/>
        <v>148</v>
      </c>
      <c r="K18" cm="1">
        <f t="array" ref="K18">_xlfn.IFS(Q18&lt;&gt;1,"",Q18=1,I18+(3*D18))</f>
        <v>635</v>
      </c>
      <c r="L18" cm="1">
        <f t="array" ref="L18">_xlfn.IFS(Q18&lt;&gt;1,"",COUNT($E$7:G18)&lt;=hcpng,"",COUNT($E$7:G18)&gt;=hcpng,K18)</f>
        <v>635</v>
      </c>
      <c r="M18" cm="1">
        <f t="array" ref="M18">_xlfn.IFS(Q18=1,SUM($E$7:G18),Q18&lt;&gt;1,"")</f>
        <v>5216</v>
      </c>
      <c r="N18" cm="1">
        <f t="array" ref="N18">_xlfn.IFS(Q18=1,COUNT($E$7:G18),Q18&lt;&gt;1,"")</f>
        <v>33</v>
      </c>
      <c r="O18">
        <f>IF(Q18=1,ROUND(AVERAGE($E$7:G18),2),"")</f>
        <v>158.06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209</v>
      </c>
      <c r="X18" cm="1">
        <f t="array" ref="X18">_xlfn.IFS(AND(Q18=1,COUNT($E$7:G18)&gt;hcpng),F18+D18,$A$7=1," ")</f>
        <v>214</v>
      </c>
      <c r="Y18" cm="1">
        <f t="array" ref="Y18">_xlfn.IFS(AND(Q18=1,COUNT($E$7:G18)&gt;hcpng),G18+D18,$A$7=1," ")</f>
        <v>212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158</v>
      </c>
      <c r="D19" s="16" cm="1">
        <f t="array" ref="D19">_xlfn.IFS(Q19&lt;&gt;1,"",Q19=1,TRUNC((230-C19)*0.9))</f>
        <v>64</v>
      </c>
      <c r="E19" s="14">
        <v>195</v>
      </c>
      <c r="F19" s="14">
        <v>123</v>
      </c>
      <c r="G19" s="14">
        <v>150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468</v>
      </c>
      <c r="J19">
        <f t="shared" si="1"/>
        <v>156</v>
      </c>
      <c r="K19" cm="1">
        <f t="array" ref="K19">_xlfn.IFS(Q19&lt;&gt;1,"",Q19=1,I19+(3*D19))</f>
        <v>660</v>
      </c>
      <c r="L19" cm="1">
        <f t="array" ref="L19">_xlfn.IFS(Q19&lt;&gt;1,"",COUNT($E$7:G19)&lt;=hcpng,"",COUNT($E$7:G19)&gt;=hcpng,K19)</f>
        <v>660</v>
      </c>
      <c r="M19" cm="1">
        <f t="array" ref="M19">_xlfn.IFS(Q19=1,SUM($E$7:G19),Q19&lt;&gt;1,"")</f>
        <v>5684</v>
      </c>
      <c r="N19" cm="1">
        <f t="array" ref="N19">_xlfn.IFS(Q19=1,COUNT($E$7:G19),Q19&lt;&gt;1,"")</f>
        <v>36</v>
      </c>
      <c r="O19">
        <f>IF(Q19=1,ROUND(AVERAGE($E$7:G19),2),"")</f>
        <v>157.88999999999999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259</v>
      </c>
      <c r="X19" cm="1">
        <f t="array" ref="X19">_xlfn.IFS(AND(Q19=1,COUNT($E$7:G19)&gt;hcpng),F19+D19,$A$7=1," ")</f>
        <v>187</v>
      </c>
      <c r="Y19" cm="1">
        <f t="array" ref="Y19">_xlfn.IFS(AND(Q19=1,COUNT($E$7:G19)&gt;hcpng),G19+D19,$A$7=1," ")</f>
        <v>214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157</v>
      </c>
      <c r="D20" s="16" cm="1">
        <f t="array" ref="D20">_xlfn.IFS(Q20&lt;&gt;1,"",Q20=1,TRUNC((230-C20)*0.9))</f>
        <v>65</v>
      </c>
      <c r="E20" s="14">
        <v>170</v>
      </c>
      <c r="F20" s="14">
        <v>175</v>
      </c>
      <c r="G20" s="14">
        <v>134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479</v>
      </c>
      <c r="J20">
        <f t="shared" si="1"/>
        <v>159</v>
      </c>
      <c r="K20" cm="1">
        <f t="array" ref="K20">_xlfn.IFS(Q20&lt;&gt;1,"",Q20=1,I20+(3*D20))</f>
        <v>674</v>
      </c>
      <c r="L20" cm="1">
        <f t="array" ref="L20">_xlfn.IFS(Q20&lt;&gt;1,"",COUNT($E$7:G20)&lt;=hcpng,"",COUNT($E$7:G20)&gt;=hcpng,K20)</f>
        <v>674</v>
      </c>
      <c r="M20" cm="1">
        <f t="array" ref="M20">_xlfn.IFS(Q20=1,SUM($E$7:G20),Q20&lt;&gt;1,"")</f>
        <v>6163</v>
      </c>
      <c r="N20" cm="1">
        <f t="array" ref="N20">_xlfn.IFS(Q20=1,COUNT($E$7:G20),Q20&lt;&gt;1,"")</f>
        <v>39</v>
      </c>
      <c r="O20">
        <f>IF(Q20=1,ROUND(AVERAGE($E$7:G20),2),"")</f>
        <v>158.03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235</v>
      </c>
      <c r="X20" cm="1">
        <f t="array" ref="X20">_xlfn.IFS(AND(Q20=1,COUNT($E$7:G20)&gt;hcpng),F20+D20,$A$7=1," ")</f>
        <v>240</v>
      </c>
      <c r="Y20" cm="1">
        <f t="array" ref="Y20">_xlfn.IFS(AND(Q20=1,COUNT($E$7:G20)&gt;hcpng),G20+D20,$A$7=1," ")</f>
        <v>199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158</v>
      </c>
      <c r="D21" s="16" cm="1">
        <f t="array" ref="D21">_xlfn.IFS(Q21&lt;&gt;1,"",Q21=1,TRUNC((230-C21)*0.9))</f>
        <v>64</v>
      </c>
      <c r="E21" s="14">
        <v>152</v>
      </c>
      <c r="F21" s="14">
        <v>121</v>
      </c>
      <c r="G21" s="14">
        <v>132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405</v>
      </c>
      <c r="J21">
        <f t="shared" si="1"/>
        <v>135</v>
      </c>
      <c r="K21" cm="1">
        <f t="array" ref="K21">_xlfn.IFS(Q21&lt;&gt;1,"",Q21=1,I21+(3*D21))</f>
        <v>597</v>
      </c>
      <c r="L21" cm="1">
        <f t="array" ref="L21">_xlfn.IFS(Q21&lt;&gt;1,"",COUNT($E$7:G21)&lt;=hcpng,"",COUNT($E$7:G21)&gt;=hcpng,K21)</f>
        <v>597</v>
      </c>
      <c r="M21" cm="1">
        <f t="array" ref="M21">_xlfn.IFS(Q21=1,SUM($E$7:G21),Q21&lt;&gt;1,"")</f>
        <v>6568</v>
      </c>
      <c r="N21" cm="1">
        <f t="array" ref="N21">_xlfn.IFS(Q21=1,COUNT($E$7:G21),Q21&lt;&gt;1,"")</f>
        <v>42</v>
      </c>
      <c r="O21">
        <f>IF(Q21=1,ROUND(AVERAGE($E$7:G21),2),"")</f>
        <v>156.38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216</v>
      </c>
      <c r="X21" cm="1">
        <f t="array" ref="X21">_xlfn.IFS(AND(Q21=1,COUNT($E$7:G21)&gt;hcpng),F21+D21,$A$7=1," ")</f>
        <v>185</v>
      </c>
      <c r="Y21" cm="1">
        <f t="array" ref="Y21">_xlfn.IFS(AND(Q21=1,COUNT($E$7:G21)&gt;hcpng),G21+D21,$A$7=1," ")</f>
        <v>196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156</v>
      </c>
      <c r="D22" s="16" cm="1">
        <f t="array" ref="D22">_xlfn.IFS(Q22&lt;&gt;1,"",Q22=1,TRUNC((230-C22)*0.9))</f>
        <v>66</v>
      </c>
      <c r="E22" s="14">
        <v>150</v>
      </c>
      <c r="F22" s="14">
        <v>158</v>
      </c>
      <c r="G22" s="14">
        <v>116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424</v>
      </c>
      <c r="J22">
        <f t="shared" si="1"/>
        <v>141</v>
      </c>
      <c r="K22" cm="1">
        <f t="array" ref="K22">_xlfn.IFS(Q22&lt;&gt;1,"",Q22=1,I22+(3*D22))</f>
        <v>622</v>
      </c>
      <c r="L22" cm="1">
        <f t="array" ref="L22">_xlfn.IFS(Q22&lt;&gt;1,"",COUNT($E$7:G22)&lt;=hcpng,"",COUNT($E$7:G22)&gt;=hcpng,K22)</f>
        <v>622</v>
      </c>
      <c r="M22" cm="1">
        <f t="array" ref="M22">_xlfn.IFS(Q22=1,SUM($E$7:G22),Q22&lt;&gt;1,"")</f>
        <v>6992</v>
      </c>
      <c r="N22" cm="1">
        <f t="array" ref="N22">_xlfn.IFS(Q22=1,COUNT($E$7:G22),Q22&lt;&gt;1,"")</f>
        <v>45</v>
      </c>
      <c r="O22">
        <f>IF(Q22=1,ROUND(AVERAGE($E$7:G22),2),"")</f>
        <v>155.38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216</v>
      </c>
      <c r="X22" cm="1">
        <f t="array" ref="X22">_xlfn.IFS(AND(Q22=1,COUNT($E$7:G22)&gt;hcpng),F22+D22,$A$7=1," ")</f>
        <v>224</v>
      </c>
      <c r="Y22" cm="1">
        <f t="array" ref="Y22">_xlfn.IFS(AND(Q22=1,COUNT($E$7:G22)&gt;hcpng),G22+D22,$A$7=1," ")</f>
        <v>182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155</v>
      </c>
      <c r="D23" s="16" cm="1">
        <f t="array" ref="D23">_xlfn.IFS(Q23&lt;&gt;1,"",Q23=1,TRUNC((230-C23)*0.9))</f>
        <v>67</v>
      </c>
      <c r="E23" s="14">
        <v>145</v>
      </c>
      <c r="F23" s="14">
        <v>196</v>
      </c>
      <c r="G23" s="14">
        <v>175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516</v>
      </c>
      <c r="J23">
        <f t="shared" si="1"/>
        <v>172</v>
      </c>
      <c r="K23" cm="1">
        <f t="array" ref="K23">_xlfn.IFS(Q23&lt;&gt;1,"",Q23=1,I23+(3*D23))</f>
        <v>717</v>
      </c>
      <c r="L23" cm="1">
        <f t="array" ref="L23">_xlfn.IFS(Q23&lt;&gt;1,"",COUNT($E$7:G23)&lt;=hcpng,"",COUNT($E$7:G23)&gt;=hcpng,K23)</f>
        <v>717</v>
      </c>
      <c r="M23" cm="1">
        <f t="array" ref="M23">_xlfn.IFS(Q23=1,SUM($E$7:G23),Q23&lt;&gt;1,"")</f>
        <v>7508</v>
      </c>
      <c r="N23" cm="1">
        <f t="array" ref="N23">_xlfn.IFS(Q23=1,COUNT($E$7:G23),Q23&lt;&gt;1,"")</f>
        <v>48</v>
      </c>
      <c r="O23">
        <f>IF(Q23=1,ROUND(AVERAGE($E$7:G23),2),"")</f>
        <v>156.41999999999999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212</v>
      </c>
      <c r="X23" cm="1">
        <f t="array" ref="X23">_xlfn.IFS(AND(Q23=1,COUNT($E$7:G23)&gt;hcpng),F23+D23,$A$7=1," ")</f>
        <v>263</v>
      </c>
      <c r="Y23" cm="1">
        <f t="array" ref="Y23">_xlfn.IFS(AND(Q23=1,COUNT($E$7:G23)&gt;hcpng),G23+D23,$A$7=1," ")</f>
        <v>242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156</v>
      </c>
      <c r="D24" s="16" cm="1">
        <f t="array" ref="D24">_xlfn.IFS(Q24&lt;&gt;1,"",Q24=1,TRUNC((230-C24)*0.9))</f>
        <v>66</v>
      </c>
      <c r="E24" s="14">
        <v>148</v>
      </c>
      <c r="F24" s="14">
        <v>162</v>
      </c>
      <c r="G24" s="14">
        <v>256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566</v>
      </c>
      <c r="J24">
        <f t="shared" si="1"/>
        <v>188</v>
      </c>
      <c r="K24" cm="1">
        <f t="array" ref="K24">_xlfn.IFS(Q24&lt;&gt;1,"",Q24=1,I24+(3*D24))</f>
        <v>764</v>
      </c>
      <c r="L24" cm="1">
        <f t="array" ref="L24">_xlfn.IFS(Q24&lt;&gt;1,"",COUNT($E$7:G24)&lt;=hcpng,"",COUNT($E$7:G24)&gt;=hcpng,K24)</f>
        <v>764</v>
      </c>
      <c r="M24" cm="1">
        <f t="array" ref="M24">_xlfn.IFS(Q24=1,SUM($E$7:G24),Q24&lt;&gt;1,"")</f>
        <v>8074</v>
      </c>
      <c r="N24" cm="1">
        <f t="array" ref="N24">_xlfn.IFS(Q24=1,COUNT($E$7:G24),Q24&lt;&gt;1,"")</f>
        <v>51</v>
      </c>
      <c r="O24">
        <f>IF(Q24=1,ROUND(AVERAGE($E$7:G24),2),"")</f>
        <v>158.31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cm="1">
        <f t="array" ref="S24">_xlfn.IFS(E24=$X$5,E24,F24=$X$5,F24,G24=$X$5,G24,$A$7=1,"")</f>
        <v>256</v>
      </c>
      <c r="T24" t="str">
        <f t="shared" si="4"/>
        <v/>
      </c>
      <c r="U24" cm="1">
        <f t="array" ref="U24">_xlfn.IFS(W24=$X$6,W24,X24=$X$6,X24,Y24=$X$6,Y24,$A$7=1,"")</f>
        <v>322</v>
      </c>
      <c r="W24" cm="1">
        <f t="array" ref="W24">_xlfn.IFS(AND(Q24=1,COUNT($E$7:G24)&gt;hcpng),E24+D24,$A$7=1," ")</f>
        <v>214</v>
      </c>
      <c r="X24" cm="1">
        <f t="array" ref="X24">_xlfn.IFS(AND(Q24=1,COUNT($E$7:G24)&gt;hcpng),F24+D24,$A$7=1," ")</f>
        <v>228</v>
      </c>
      <c r="Y24" cm="1">
        <f t="array" ref="Y24">_xlfn.IFS(AND(Q24=1,COUNT($E$7:G24)&gt;hcpng),G24+D24,$A$7=1," ")</f>
        <v>322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158</v>
      </c>
      <c r="D25" s="16" cm="1">
        <f t="array" ref="D25">_xlfn.IFS(Q25&lt;&gt;1,"",Q25=1,TRUNC((230-C25)*0.9))</f>
        <v>64</v>
      </c>
      <c r="E25" s="14">
        <v>139</v>
      </c>
      <c r="F25" s="14">
        <v>197</v>
      </c>
      <c r="G25" s="14">
        <v>179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515</v>
      </c>
      <c r="J25">
        <f t="shared" si="1"/>
        <v>171</v>
      </c>
      <c r="K25" cm="1">
        <f t="array" ref="K25">_xlfn.IFS(Q25&lt;&gt;1,"",Q25=1,I25+(3*D25))</f>
        <v>707</v>
      </c>
      <c r="L25" cm="1">
        <f t="array" ref="L25">_xlfn.IFS(Q25&lt;&gt;1,"",COUNT($E$7:G25)&lt;=hcpng,"",COUNT($E$7:G25)&gt;=hcpng,K25)</f>
        <v>707</v>
      </c>
      <c r="M25" cm="1">
        <f t="array" ref="M25">_xlfn.IFS(Q25=1,SUM($E$7:G25),Q25&lt;&gt;1,"")</f>
        <v>8589</v>
      </c>
      <c r="N25" cm="1">
        <f t="array" ref="N25">_xlfn.IFS(Q25=1,COUNT($E$7:G25),Q25&lt;&gt;1,"")</f>
        <v>54</v>
      </c>
      <c r="O25">
        <f>IF(Q25=1,ROUND(AVERAGE($E$7:G25),2),"")</f>
        <v>159.06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203</v>
      </c>
      <c r="X25" cm="1">
        <f t="array" ref="X25">_xlfn.IFS(AND(Q25=1,COUNT($E$7:G25)&gt;hcpng),F25+D25,$A$7=1," ")</f>
        <v>261</v>
      </c>
      <c r="Y25" cm="1">
        <f t="array" ref="Y25">_xlfn.IFS(AND(Q25=1,COUNT($E$7:G25)&gt;hcpng),G25+D25,$A$7=1," ")</f>
        <v>243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159</v>
      </c>
      <c r="D26" s="16" cm="1">
        <f t="array" ref="D26">_xlfn.IFS(Q26&lt;&gt;1,"",Q26=1,TRUNC((230-C26)*0.9))</f>
        <v>63</v>
      </c>
      <c r="E26" s="14">
        <v>122</v>
      </c>
      <c r="F26" s="14">
        <v>135</v>
      </c>
      <c r="G26" s="14">
        <v>159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416</v>
      </c>
      <c r="J26">
        <f t="shared" si="1"/>
        <v>138</v>
      </c>
      <c r="K26" cm="1">
        <f t="array" ref="K26">_xlfn.IFS(Q26&lt;&gt;1,"",Q26=1,I26+(3*D26))</f>
        <v>605</v>
      </c>
      <c r="L26" cm="1">
        <f t="array" ref="L26">_xlfn.IFS(Q26&lt;&gt;1,"",COUNT($E$7:G26)&lt;=hcpng,"",COUNT($E$7:G26)&gt;=hcpng,K26)</f>
        <v>605</v>
      </c>
      <c r="M26" cm="1">
        <f t="array" ref="M26">_xlfn.IFS(Q26=1,SUM($E$7:G26),Q26&lt;&gt;1,"")</f>
        <v>9005</v>
      </c>
      <c r="N26" cm="1">
        <f t="array" ref="N26">_xlfn.IFS(Q26=1,COUNT($E$7:G26),Q26&lt;&gt;1,"")</f>
        <v>57</v>
      </c>
      <c r="O26">
        <f>IF(Q26=1,ROUND(AVERAGE($E$7:G26),2),"")</f>
        <v>157.97999999999999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185</v>
      </c>
      <c r="X26" cm="1">
        <f t="array" ref="X26">_xlfn.IFS(AND(Q26=1,COUNT($E$7:G26)&gt;hcpng),F26+D26,$A$7=1," ")</f>
        <v>198</v>
      </c>
      <c r="Y26" cm="1">
        <f t="array" ref="Y26">_xlfn.IFS(AND(Q26=1,COUNT($E$7:G26)&gt;hcpng),G26+D26,$A$7=1," ")</f>
        <v>222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157</v>
      </c>
      <c r="D27" s="16" cm="1">
        <f t="array" ref="D27">_xlfn.IFS(Q27&lt;&gt;1,"",Q27=1,TRUNC((230-C27)*0.9))</f>
        <v>65</v>
      </c>
      <c r="E27" s="14">
        <v>126</v>
      </c>
      <c r="F27" s="14">
        <v>172</v>
      </c>
      <c r="G27" s="14">
        <v>155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453</v>
      </c>
      <c r="J27">
        <f t="shared" si="1"/>
        <v>151</v>
      </c>
      <c r="K27" cm="1">
        <f t="array" ref="K27">_xlfn.IFS(Q27&lt;&gt;1,"",Q27=1,I27+(3*D27))</f>
        <v>648</v>
      </c>
      <c r="L27" cm="1">
        <f t="array" ref="L27">_xlfn.IFS(Q27&lt;&gt;1,"",COUNT($E$7:G27)&lt;=hcpng,"",COUNT($E$7:G27)&gt;=hcpng,K27)</f>
        <v>648</v>
      </c>
      <c r="M27" cm="1">
        <f t="array" ref="M27">_xlfn.IFS(Q27=1,SUM($E$7:G27),Q27&lt;&gt;1,"")</f>
        <v>9458</v>
      </c>
      <c r="N27" cm="1">
        <f t="array" ref="N27">_xlfn.IFS(Q27=1,COUNT($E$7:G27),Q27&lt;&gt;1,"")</f>
        <v>60</v>
      </c>
      <c r="O27">
        <f>IF(Q27=1,ROUND(AVERAGE($E$7:G27),2),"")</f>
        <v>157.63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191</v>
      </c>
      <c r="X27" cm="1">
        <f t="array" ref="X27">_xlfn.IFS(AND(Q27=1,COUNT($E$7:G27)&gt;hcpng),F27+D27,$A$7=1," ")</f>
        <v>237</v>
      </c>
      <c r="Y27" cm="1">
        <f t="array" ref="Y27">_xlfn.IFS(AND(Q27=1,COUNT($E$7:G27)&gt;hcpng),G27+D27,$A$7=1," ")</f>
        <v>220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157</v>
      </c>
      <c r="D28" s="16" cm="1">
        <f t="array" ref="D28">_xlfn.IFS(Q28&lt;&gt;1,"",Q28=1,TRUNC((230-C28)*0.9))</f>
        <v>65</v>
      </c>
      <c r="E28" s="14">
        <v>164</v>
      </c>
      <c r="F28" s="14">
        <v>168</v>
      </c>
      <c r="G28" s="14">
        <v>223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555</v>
      </c>
      <c r="J28">
        <f t="shared" si="1"/>
        <v>185</v>
      </c>
      <c r="K28" cm="1">
        <f t="array" ref="K28">_xlfn.IFS(Q28&lt;&gt;1,"",Q28=1,I28+(3*D28))</f>
        <v>750</v>
      </c>
      <c r="L28" cm="1">
        <f t="array" ref="L28">_xlfn.IFS(Q28&lt;&gt;1,"",COUNT($E$7:G28)&lt;=hcpng,"",COUNT($E$7:G28)&gt;=hcpng,K28)</f>
        <v>750</v>
      </c>
      <c r="M28" cm="1">
        <f t="array" ref="M28">_xlfn.IFS(Q28=1,SUM($E$7:G28),Q28&lt;&gt;1,"")</f>
        <v>10013</v>
      </c>
      <c r="N28" cm="1">
        <f t="array" ref="N28">_xlfn.IFS(Q28=1,COUNT($E$7:G28),Q28&lt;&gt;1,"")</f>
        <v>63</v>
      </c>
      <c r="O28">
        <f>IF(Q28=1,ROUND(AVERAGE($E$7:G28),2),"")</f>
        <v>158.94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229</v>
      </c>
      <c r="X28" cm="1">
        <f t="array" ref="X28">_xlfn.IFS(AND(Q28=1,COUNT($E$7:G28)&gt;hcpng),F28+D28,$A$7=1," ")</f>
        <v>233</v>
      </c>
      <c r="Y28" cm="1">
        <f t="array" ref="Y28">_xlfn.IFS(AND(Q28=1,COUNT($E$7:G28)&gt;hcpng),G28+D28,$A$7=1," ")</f>
        <v>288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158</v>
      </c>
      <c r="D29" s="16" cm="1">
        <f t="array" ref="D29">_xlfn.IFS(Q29&lt;&gt;1,"",Q29=1,TRUNC((230-C29)*0.9))</f>
        <v>64</v>
      </c>
      <c r="E29" s="14">
        <v>120</v>
      </c>
      <c r="F29" s="14">
        <v>186</v>
      </c>
      <c r="G29" s="14">
        <v>167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473</v>
      </c>
      <c r="J29">
        <f t="shared" si="1"/>
        <v>157</v>
      </c>
      <c r="K29" cm="1">
        <f t="array" ref="K29">_xlfn.IFS(Q29&lt;&gt;1,"",Q29=1,I29+(3*D29))</f>
        <v>665</v>
      </c>
      <c r="L29" cm="1">
        <f t="array" ref="L29">_xlfn.IFS(Q29&lt;&gt;1,"",COUNT($E$7:G29)&lt;=hcpng,"",COUNT($E$7:G29)&gt;=hcpng,K29)</f>
        <v>665</v>
      </c>
      <c r="M29" cm="1">
        <f t="array" ref="M29">_xlfn.IFS(Q29=1,SUM($E$7:G29),Q29&lt;&gt;1,"")</f>
        <v>10486</v>
      </c>
      <c r="N29" cm="1">
        <f t="array" ref="N29">_xlfn.IFS(Q29=1,COUNT($E$7:G29),Q29&lt;&gt;1,"")</f>
        <v>66</v>
      </c>
      <c r="O29">
        <f>IF(Q29=1,ROUND(AVERAGE($E$7:G29),2),"")</f>
        <v>158.88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184</v>
      </c>
      <c r="X29" cm="1">
        <f t="array" ref="X29">_xlfn.IFS(AND(Q29=1,COUNT($E$7:G29)&gt;hcpng),F29+D29,$A$7=1," ")</f>
        <v>250</v>
      </c>
      <c r="Y29" cm="1">
        <f t="array" ref="Y29">_xlfn.IFS(AND(Q29=1,COUNT($E$7:G29)&gt;hcpng),G29+D29,$A$7=1," ")</f>
        <v>231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158</v>
      </c>
      <c r="D30" s="16" cm="1">
        <f t="array" ref="D30">_xlfn.IFS(Q30&lt;&gt;1,"",Q30=1,TRUNC((230-C30)*0.9))</f>
        <v>64</v>
      </c>
      <c r="E30" s="14">
        <v>132</v>
      </c>
      <c r="F30" s="14">
        <v>117</v>
      </c>
      <c r="G30" s="14">
        <v>161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410</v>
      </c>
      <c r="J30">
        <f t="shared" si="1"/>
        <v>136</v>
      </c>
      <c r="K30" cm="1">
        <f t="array" ref="K30">_xlfn.IFS(Q30&lt;&gt;1,"",Q30=1,I30+(3*D30))</f>
        <v>602</v>
      </c>
      <c r="L30" cm="1">
        <f t="array" ref="L30">_xlfn.IFS(Q30&lt;&gt;1,"",COUNT($E$7:G30)&lt;=hcpng,"",COUNT($E$7:G30)&gt;=hcpng,K30)</f>
        <v>602</v>
      </c>
      <c r="M30" cm="1">
        <f t="array" ref="M30">_xlfn.IFS(Q30=1,SUM($E$7:G30),Q30&lt;&gt;1,"")</f>
        <v>10896</v>
      </c>
      <c r="N30" cm="1">
        <f t="array" ref="N30">_xlfn.IFS(Q30=1,COUNT($E$7:G30),Q30&lt;&gt;1,"")</f>
        <v>69</v>
      </c>
      <c r="O30">
        <f>IF(Q30=1,ROUND(AVERAGE($E$7:G30),2),"")</f>
        <v>157.91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196</v>
      </c>
      <c r="X30" cm="1">
        <f t="array" ref="X30">_xlfn.IFS(AND(Q30=1,COUNT($E$7:G30)&gt;hcpng),F30+D30,$A$7=1," ")</f>
        <v>181</v>
      </c>
      <c r="Y30" cm="1">
        <f t="array" ref="Y30">_xlfn.IFS(AND(Q30=1,COUNT($E$7:G30)&gt;hcpng),G30+D30,$A$7=1," ")</f>
        <v>225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157</v>
      </c>
      <c r="D31" s="16" cm="1">
        <f t="array" ref="D31">_xlfn.IFS(Q31&lt;&gt;1,"",Q31=1,TRUNC((230-C31)*0.9))</f>
        <v>65</v>
      </c>
      <c r="E31" s="14">
        <v>183</v>
      </c>
      <c r="F31" s="14">
        <v>210</v>
      </c>
      <c r="G31" s="14">
        <v>143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536</v>
      </c>
      <c r="J31">
        <f t="shared" si="1"/>
        <v>178</v>
      </c>
      <c r="K31" cm="1">
        <f t="array" ref="K31">_xlfn.IFS(Q31&lt;&gt;1,"",Q31=1,I31+(3*D31))</f>
        <v>731</v>
      </c>
      <c r="L31" cm="1">
        <f t="array" ref="L31">_xlfn.IFS(Q31&lt;&gt;1,"",COUNT($E$7:G31)&lt;=hcpng,"",COUNT($E$7:G31)&gt;=hcpng,K31)</f>
        <v>731</v>
      </c>
      <c r="M31" cm="1">
        <f t="array" ref="M31">_xlfn.IFS(Q31=1,SUM($E$7:G31),Q31&lt;&gt;1,"")</f>
        <v>11432</v>
      </c>
      <c r="N31" cm="1">
        <f t="array" ref="N31">_xlfn.IFS(Q31=1,COUNT($E$7:G31),Q31&lt;&gt;1,"")</f>
        <v>72</v>
      </c>
      <c r="O31">
        <f>IF(Q31=1,ROUND(AVERAGE($E$7:G31),2),"")</f>
        <v>158.78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248</v>
      </c>
      <c r="X31" cm="1">
        <f t="array" ref="X31">_xlfn.IFS(AND(Q31=1,COUNT($E$7:G31)&gt;hcpng),F31+D31,$A$7=1," ")</f>
        <v>275</v>
      </c>
      <c r="Y31" cm="1">
        <f t="array" ref="Y31">_xlfn.IFS(AND(Q31=1,COUNT($E$7:G31)&gt;hcpng),G31+D31,$A$7=1," ")</f>
        <v>208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158</v>
      </c>
      <c r="D32" s="16" cm="1">
        <f t="array" ref="D32">_xlfn.IFS(Q32&lt;&gt;1,"",Q32=1,TRUNC((230-C32)*0.9))</f>
        <v>64</v>
      </c>
      <c r="E32" s="14">
        <v>179</v>
      </c>
      <c r="F32" s="14">
        <v>178</v>
      </c>
      <c r="G32" s="14">
        <v>161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518</v>
      </c>
      <c r="J32">
        <f t="shared" si="1"/>
        <v>172</v>
      </c>
      <c r="K32" cm="1">
        <f t="array" ref="K32">_xlfn.IFS(Q32&lt;&gt;1,"",Q32=1,I32+(3*D32))</f>
        <v>710</v>
      </c>
      <c r="L32" cm="1">
        <f t="array" ref="L32">_xlfn.IFS(Q32&lt;&gt;1,"",COUNT($E$7:G32)&lt;=hcpng,"",COUNT($E$7:G32)&gt;=hcpng,K32)</f>
        <v>710</v>
      </c>
      <c r="M32" cm="1">
        <f t="array" ref="M32">_xlfn.IFS(Q32=1,SUM($E$7:G32),Q32&lt;&gt;1,"")</f>
        <v>11950</v>
      </c>
      <c r="N32" cm="1">
        <f t="array" ref="N32">_xlfn.IFS(Q32=1,COUNT($E$7:G32),Q32&lt;&gt;1,"")</f>
        <v>75</v>
      </c>
      <c r="O32">
        <f>IF(Q32=1,ROUND(AVERAGE($E$7:G32),2),"")</f>
        <v>159.33000000000001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243</v>
      </c>
      <c r="X32" cm="1">
        <f t="array" ref="X32">_xlfn.IFS(AND(Q32=1,COUNT($E$7:G32)&gt;hcpng),F32+D32,$A$7=1," ")</f>
        <v>242</v>
      </c>
      <c r="Y32" cm="1">
        <f t="array" ref="Y32">_xlfn.IFS(AND(Q32=1,COUNT($E$7:G32)&gt;hcpng),G32+D32,$A$7=1," ")</f>
        <v>225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159</v>
      </c>
      <c r="D33" s="16" cm="1">
        <f t="array" ref="D33">_xlfn.IFS(Q33&lt;&gt;1,"",Q33=1,TRUNC((230-C33)*0.9))</f>
        <v>63</v>
      </c>
      <c r="E33" s="14">
        <v>136</v>
      </c>
      <c r="F33" s="14">
        <v>178</v>
      </c>
      <c r="G33" s="14">
        <v>170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484</v>
      </c>
      <c r="J33">
        <f t="shared" si="1"/>
        <v>161</v>
      </c>
      <c r="K33" cm="1">
        <f t="array" ref="K33">_xlfn.IFS(Q33&lt;&gt;1,"",Q33=1,I33+(3*D33))</f>
        <v>673</v>
      </c>
      <c r="L33" cm="1">
        <f t="array" ref="L33">_xlfn.IFS(Q33&lt;&gt;1,"",COUNT($E$7:G33)&lt;=hcpng,"",COUNT($E$7:G33)&gt;=hcpng,K33)</f>
        <v>673</v>
      </c>
      <c r="M33" cm="1">
        <f t="array" ref="M33">_xlfn.IFS(Q33=1,SUM($E$7:G33),Q33&lt;&gt;1,"")</f>
        <v>12434</v>
      </c>
      <c r="N33" cm="1">
        <f t="array" ref="N33">_xlfn.IFS(Q33=1,COUNT($E$7:G33),Q33&lt;&gt;1,"")</f>
        <v>78</v>
      </c>
      <c r="O33">
        <f>IF(Q33=1,ROUND(AVERAGE($E$7:G33),2),"")</f>
        <v>159.41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199</v>
      </c>
      <c r="X33" cm="1">
        <f t="array" ref="X33">_xlfn.IFS(AND(Q33=1,COUNT($E$7:G33)&gt;hcpng),F33+D33,$A$7=1," ")</f>
        <v>241</v>
      </c>
      <c r="Y33" cm="1">
        <f t="array" ref="Y33">_xlfn.IFS(AND(Q33=1,COUNT($E$7:G33)&gt;hcpng),G33+D33,$A$7=1," ")</f>
        <v>233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159</v>
      </c>
      <c r="D34" s="16" cm="1">
        <f t="array" ref="D34">_xlfn.IFS(Q34&lt;&gt;1,"",Q34=1,TRUNC((230-C34)*0.9))</f>
        <v>63</v>
      </c>
      <c r="E34" s="14">
        <v>144</v>
      </c>
      <c r="F34" s="14">
        <v>107</v>
      </c>
      <c r="G34" s="14">
        <v>150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401</v>
      </c>
      <c r="J34">
        <f t="shared" si="1"/>
        <v>133</v>
      </c>
      <c r="K34" cm="1">
        <f t="array" ref="K34">_xlfn.IFS(Q34&lt;&gt;1,"",Q34=1,I34+(3*D34))</f>
        <v>590</v>
      </c>
      <c r="L34" cm="1">
        <f t="array" ref="L34">_xlfn.IFS(Q34&lt;&gt;1,"",COUNT($E$7:G34)&lt;=hcpng,"",COUNT($E$7:G34)&gt;=hcpng,K34)</f>
        <v>590</v>
      </c>
      <c r="M34" cm="1">
        <f t="array" ref="M34">_xlfn.IFS(Q34=1,SUM($E$7:G34),Q34&lt;&gt;1,"")</f>
        <v>12835</v>
      </c>
      <c r="N34" cm="1">
        <f t="array" ref="N34">_xlfn.IFS(Q34=1,COUNT($E$7:G34),Q34&lt;&gt;1,"")</f>
        <v>81</v>
      </c>
      <c r="O34">
        <f>IF(Q34=1,ROUND(AVERAGE($E$7:G34),2),"")</f>
        <v>158.46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207</v>
      </c>
      <c r="X34" cm="1">
        <f t="array" ref="X34">_xlfn.IFS(AND(Q34=1,COUNT($E$7:G34)&gt;hcpng),F34+D34,$A$7=1," ")</f>
        <v>170</v>
      </c>
      <c r="Y34" cm="1">
        <f t="array" ref="Y34">_xlfn.IFS(AND(Q34=1,COUNT($E$7:G34)&gt;hcpng),G34+D34,$A$7=1," ")</f>
        <v>213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158</v>
      </c>
      <c r="D35" s="16" cm="1">
        <f t="array" ref="D35">_xlfn.IFS(Q35&lt;&gt;1,"",Q35=1,TRUNC((230-C35)*0.9))</f>
        <v>64</v>
      </c>
      <c r="E35" s="14">
        <v>123</v>
      </c>
      <c r="F35" s="14">
        <v>181</v>
      </c>
      <c r="G35" s="14">
        <v>167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471</v>
      </c>
      <c r="J35">
        <f t="shared" si="1"/>
        <v>157</v>
      </c>
      <c r="K35" cm="1">
        <f t="array" ref="K35">_xlfn.IFS(Q35&lt;&gt;1,"",Q35=1,I35+(3*D35))</f>
        <v>663</v>
      </c>
      <c r="L35" cm="1">
        <f t="array" ref="L35">_xlfn.IFS(Q35&lt;&gt;1,"",COUNT($E$7:G35)&lt;=hcpng,"",COUNT($E$7:G35)&gt;=hcpng,K35)</f>
        <v>663</v>
      </c>
      <c r="M35" cm="1">
        <f t="array" ref="M35">_xlfn.IFS(Q35=1,SUM($E$7:G35),Q35&lt;&gt;1,"")</f>
        <v>13306</v>
      </c>
      <c r="N35" cm="1">
        <f t="array" ref="N35">_xlfn.IFS(Q35=1,COUNT($E$7:G35),Q35&lt;&gt;1,"")</f>
        <v>84</v>
      </c>
      <c r="O35">
        <f>IF(Q35=1,ROUND(AVERAGE($E$7:G35),2),"")</f>
        <v>158.4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187</v>
      </c>
      <c r="X35" cm="1">
        <f t="array" ref="X35">_xlfn.IFS(AND(Q35=1,COUNT($E$7:G35)&gt;hcpng),F35+D35,$A$7=1," ")</f>
        <v>245</v>
      </c>
      <c r="Y35" cm="1">
        <f t="array" ref="Y35">_xlfn.IFS(AND(Q35=1,COUNT($E$7:G35)&gt;hcpng),G35+D35,$A$7=1," ")</f>
        <v>231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158</v>
      </c>
      <c r="D36" s="16" cm="1">
        <f t="array" ref="D36">_xlfn.IFS(Q36&lt;&gt;1,"",Q36=1,TRUNC((230-C36)*0.9))</f>
        <v>64</v>
      </c>
      <c r="E36" s="14">
        <v>130</v>
      </c>
      <c r="F36" s="14">
        <v>121</v>
      </c>
      <c r="G36" s="14">
        <v>122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373</v>
      </c>
      <c r="J36">
        <f t="shared" si="1"/>
        <v>124</v>
      </c>
      <c r="K36" cm="1">
        <f t="array" ref="K36">_xlfn.IFS(Q36&lt;&gt;1,"",Q36=1,I36+(3*D36))</f>
        <v>565</v>
      </c>
      <c r="L36" cm="1">
        <f t="array" ref="L36">_xlfn.IFS(Q36&lt;&gt;1,"",COUNT($E$7:G36)&lt;=hcpng,"",COUNT($E$7:G36)&gt;=hcpng,K36)</f>
        <v>565</v>
      </c>
      <c r="M36" cm="1">
        <f t="array" ref="M36">_xlfn.IFS(Q36=1,SUM($E$7:G36),Q36&lt;&gt;1,"")</f>
        <v>13679</v>
      </c>
      <c r="N36" cm="1">
        <f t="array" ref="N36">_xlfn.IFS(Q36=1,COUNT($E$7:G36),Q36&lt;&gt;1,"")</f>
        <v>87</v>
      </c>
      <c r="O36">
        <f>IF(Q36=1,ROUND(AVERAGE($E$7:G36),2),"")</f>
        <v>157.22999999999999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194</v>
      </c>
      <c r="X36" cm="1">
        <f t="array" ref="X36">_xlfn.IFS(AND(Q36=1,COUNT($E$7:G36)&gt;hcpng),F36+D36,$A$7=1," ")</f>
        <v>185</v>
      </c>
      <c r="Y36" cm="1">
        <f t="array" ref="Y36">_xlfn.IFS(AND(Q36=1,COUNT($E$7:G36)&gt;hcpng),G36+D36,$A$7=1," ")</f>
        <v>186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155.21</v>
      </c>
      <c r="F37" s="18">
        <f>IF(COUNT(F7:F36)&gt;=1,ROUND(SUM(F7:F36)/COUNT(F7:F36),2),"")</f>
        <v>158.41</v>
      </c>
      <c r="G37" s="18">
        <f>IF(COUNT(G7:G36)&gt;=1,ROUND(SUM(G7:G36)/COUNT(G7:G36),2),"")</f>
        <v>158.07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5375-89AA-4544-972E-5F8B6CC2BEEE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7" width="0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21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96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O4" s="14"/>
      <c r="P4" s="14">
        <v>149</v>
      </c>
      <c r="Q4" s="14">
        <v>170</v>
      </c>
      <c r="W4" s="3" t="s">
        <v>34</v>
      </c>
      <c r="X4">
        <f>MAX(I7:I36)</f>
        <v>411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161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137</v>
      </c>
      <c r="D7" s="16" cm="1">
        <f t="array" ref="D7">_xlfn.IFS(Q7&lt;&gt;1,"",Q7=1,TRUNC((230-C7)*0.9))</f>
        <v>83</v>
      </c>
      <c r="E7" s="14">
        <v>142</v>
      </c>
      <c r="F7" s="14">
        <v>125</v>
      </c>
      <c r="G7" s="14">
        <v>144</v>
      </c>
      <c r="H7" s="17"/>
      <c r="I7">
        <f>IF(Q7=1,SUM(E7:G7),"")</f>
        <v>411</v>
      </c>
      <c r="J7">
        <f>IF(Q7=1,TRUNC(I7/COUNT(E7:G7),0),"")</f>
        <v>137</v>
      </c>
      <c r="K7" cm="1">
        <f t="array" ref="K7">_xlfn.IFS(Q7&lt;&gt;1,"",Q7=1,I7+(3*D7))</f>
        <v>660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411</v>
      </c>
      <c r="N7" cm="1">
        <f t="array" ref="N7">_xlfn.IFS(Q7=1,COUNT($E$7:G7),Q7&lt;&gt;1,"")</f>
        <v>3</v>
      </c>
      <c r="O7" cm="1">
        <f t="array" ref="O7">_xlfn.IFS(Q7=1,ROUND(SUM($E$7:G7)/COUNT($E$7:G7),2),Q7&lt;&gt;1,"")</f>
        <v>137</v>
      </c>
      <c r="P7" cm="1">
        <f t="array" ref="P7">_xlfn.IFS(Q7&lt;&gt;1,"",SUM($Q$7:Q7)=1,1,SUM($Q$7:Q7)&lt;&gt;1,"")</f>
        <v>1</v>
      </c>
      <c r="Q7">
        <f>IF(MAX(E7:G7)&lt;1,"",1)</f>
        <v>1</v>
      </c>
      <c r="R7">
        <f>IF(I7=$X$4,I7,"")</f>
        <v>411</v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137</v>
      </c>
      <c r="D8" s="16" cm="1">
        <f t="array" ref="D8">_xlfn.IFS(Q8&lt;&gt;1,"",Q8=1,TRUNC((230-C8)*0.9))</f>
        <v>83</v>
      </c>
      <c r="E8" s="14">
        <v>130</v>
      </c>
      <c r="F8" s="14">
        <v>110</v>
      </c>
      <c r="G8" s="14">
        <v>158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398</v>
      </c>
      <c r="J8">
        <f t="shared" ref="J8:J36" si="1">IF(Q8=1,TRUNC(I8/COUNT(E8:G8),0),"")</f>
        <v>132</v>
      </c>
      <c r="K8" cm="1">
        <f t="array" ref="K8">_xlfn.IFS(Q8&lt;&gt;1,"",Q8=1,I8+(3*D8))</f>
        <v>647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809</v>
      </c>
      <c r="N8" cm="1">
        <f t="array" ref="N8">_xlfn.IFS(Q8=1,COUNT($E$7:G8),Q8&lt;&gt;1,"")</f>
        <v>6</v>
      </c>
      <c r="O8" cm="1">
        <f t="array" ref="O8">_xlfn.IFS(Q8=1,ROUND(SUM($E$7:G8)/COUNT($E$7:G8),2),Q8&lt;&gt;1,"")</f>
        <v>134.83000000000001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 cm="1">
        <f t="array" ref="O9">_xlfn.IFS(Q9=1,ROUND(SUM($E$7:G9)/COUNT($E$7:G9),2),Q9&lt;&gt;1,"")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 cm="1">
        <f t="array" ref="O10">_xlfn.IFS(Q10=1,ROUND(SUM($E$7:G10)/COUNT($E$7:G10),2),Q10&lt;&gt;1,"")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134</v>
      </c>
      <c r="D11" s="16" cm="1">
        <f t="array" ref="D11">_xlfn.IFS(Q11&lt;&gt;1,"",Q11=1,TRUNC((230-C11)*0.9))</f>
        <v>86</v>
      </c>
      <c r="E11" s="14">
        <v>123</v>
      </c>
      <c r="F11" s="14">
        <v>123</v>
      </c>
      <c r="G11" s="14">
        <v>143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389</v>
      </c>
      <c r="J11">
        <f t="shared" si="1"/>
        <v>129</v>
      </c>
      <c r="K11" cm="1">
        <f t="array" ref="K11">_xlfn.IFS(Q11&lt;&gt;1,"",Q11=1,I11+(3*D11))</f>
        <v>647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1198</v>
      </c>
      <c r="N11" cm="1">
        <f t="array" ref="N11">_xlfn.IFS(Q11=1,COUNT($E$7:G11),Q11&lt;&gt;1,"")</f>
        <v>9</v>
      </c>
      <c r="O11" cm="1">
        <f t="array" ref="O11">_xlfn.IFS(Q11=1,ROUND(SUM($E$7:G11)/COUNT($E$7:G11),2),Q11&lt;&gt;1,"")</f>
        <v>133.11000000000001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133</v>
      </c>
      <c r="D12" s="16" cm="1">
        <f t="array" ref="D12">_xlfn.IFS(Q12&lt;&gt;1,"",Q12=1,TRUNC((230-C12)*0.9))</f>
        <v>87</v>
      </c>
      <c r="E12" s="14">
        <v>122</v>
      </c>
      <c r="F12" s="14">
        <v>97</v>
      </c>
      <c r="G12" s="14">
        <v>100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319</v>
      </c>
      <c r="J12">
        <f t="shared" si="1"/>
        <v>106</v>
      </c>
      <c r="K12" cm="1">
        <f t="array" ref="K12">_xlfn.IFS(Q12&lt;&gt;1,"",Q12=1,I12+(3*D12))</f>
        <v>580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1517</v>
      </c>
      <c r="N12" cm="1">
        <f t="array" ref="N12">_xlfn.IFS(Q12=1,COUNT($E$7:G12),Q12&lt;&gt;1,"")</f>
        <v>12</v>
      </c>
      <c r="O12" cm="1">
        <f t="array" ref="O12">_xlfn.IFS(Q12=1,ROUND(SUM($E$7:G12)/COUNT($E$7:G12),2),Q12&lt;&gt;1,"")</f>
        <v>126.42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 cm="1">
        <f t="array" ref="O13">_xlfn.IFS(Q13=1,ROUND(SUM($E$7:G13)/COUNT($E$7:G13),2),Q13&lt;&gt;1,"")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126</v>
      </c>
      <c r="D14" s="16" cm="1">
        <f t="array" ref="D14">_xlfn.IFS(Q14&lt;&gt;1,"",Q14=1,TRUNC((230-C14)*0.9))</f>
        <v>93</v>
      </c>
      <c r="E14" s="14">
        <v>132</v>
      </c>
      <c r="F14" s="14">
        <v>108</v>
      </c>
      <c r="G14" s="14">
        <v>107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347</v>
      </c>
      <c r="J14">
        <f t="shared" si="1"/>
        <v>115</v>
      </c>
      <c r="K14" cm="1">
        <f t="array" ref="K14">_xlfn.IFS(Q14&lt;&gt;1,"",Q14=1,I14+(3*D14))</f>
        <v>626</v>
      </c>
      <c r="L14" cm="1">
        <f t="array" ref="L14">_xlfn.IFS(Q14&lt;&gt;1,"",COUNT($E$7:G14)&lt;=hcpng,"",COUNT($E$7:G14)&gt;=hcpng,K14)</f>
        <v>626</v>
      </c>
      <c r="M14" cm="1">
        <f t="array" ref="M14">_xlfn.IFS(Q14=1,SUM($E$7:G14),Q14&lt;&gt;1,"")</f>
        <v>1864</v>
      </c>
      <c r="N14" cm="1">
        <f t="array" ref="N14">_xlfn.IFS(Q14=1,COUNT($E$7:G14),Q14&lt;&gt;1,"")</f>
        <v>15</v>
      </c>
      <c r="O14" cm="1">
        <f t="array" ref="O14">_xlfn.IFS(Q14=1,ROUND(SUM($E$7:G14)/COUNT($E$7:G14),2),Q14&lt;&gt;1,"")</f>
        <v>124.27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225</v>
      </c>
      <c r="X14" cm="1">
        <f t="array" ref="X14">_xlfn.IFS(AND(Q14=1,COUNT($E$7:G14)&gt;hcpng),F14+D14,$A$7=1," ")</f>
        <v>201</v>
      </c>
      <c r="Y14" cm="1">
        <f t="array" ref="Y14">_xlfn.IFS(AND(Q14=1,COUNT($E$7:G14)&gt;hcpng),G14+D14,$A$7=1," ")</f>
        <v>200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 cm="1">
        <f t="array" ref="O15">_xlfn.IFS(Q15=1,ROUND(SUM($E$7:G15)/COUNT($E$7:G15),2),Q15&lt;&gt;1,"")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124</v>
      </c>
      <c r="D16" s="16" cm="1">
        <f t="array" ref="D16">_xlfn.IFS(Q16&lt;&gt;1,"",Q16=1,TRUNC((230-C16)*0.9))</f>
        <v>95</v>
      </c>
      <c r="E16" s="14">
        <v>125</v>
      </c>
      <c r="F16" s="14">
        <v>118</v>
      </c>
      <c r="G16" s="14">
        <v>103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346</v>
      </c>
      <c r="J16">
        <f t="shared" si="1"/>
        <v>115</v>
      </c>
      <c r="K16" cm="1">
        <f t="array" ref="K16">_xlfn.IFS(Q16&lt;&gt;1,"",Q16=1,I16+(3*D16))</f>
        <v>631</v>
      </c>
      <c r="L16" cm="1">
        <f t="array" ref="L16">_xlfn.IFS(Q16&lt;&gt;1,"",COUNT($E$7:G16)&lt;=hcpng,"",COUNT($E$7:G16)&gt;=hcpng,K16)</f>
        <v>631</v>
      </c>
      <c r="M16" cm="1">
        <f t="array" ref="M16">_xlfn.IFS(Q16=1,SUM($E$7:G16),Q16&lt;&gt;1,"")</f>
        <v>2210</v>
      </c>
      <c r="N16" cm="1">
        <f t="array" ref="N16">_xlfn.IFS(Q16=1,COUNT($E$7:G16),Q16&lt;&gt;1,"")</f>
        <v>18</v>
      </c>
      <c r="O16" cm="1">
        <f t="array" ref="O16">_xlfn.IFS(Q16=1,ROUND(SUM($E$7:G16)/COUNT($E$7:G16),2),Q16&lt;&gt;1,"")</f>
        <v>122.78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220</v>
      </c>
      <c r="X16" cm="1">
        <f t="array" ref="X16">_xlfn.IFS(AND(Q16=1,COUNT($E$7:G16)&gt;hcpng),F16+D16,$A$7=1," ")</f>
        <v>213</v>
      </c>
      <c r="Y16" cm="1">
        <f t="array" ref="Y16">_xlfn.IFS(AND(Q16=1,COUNT($E$7:G16)&gt;hcpng),G16+D16,$A$7=1," ")</f>
        <v>198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 cm="1">
        <f t="array" ref="O17">_xlfn.IFS(Q17=1,ROUND(SUM($E$7:G17)/COUNT($E$7:G17),2),Q17&lt;&gt;1,"")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122</v>
      </c>
      <c r="D18" s="16" cm="1">
        <f t="array" ref="D18">_xlfn.IFS(Q18&lt;&gt;1,"",Q18=1,TRUNC((230-C18)*0.9))</f>
        <v>97</v>
      </c>
      <c r="E18" s="14">
        <v>119</v>
      </c>
      <c r="F18" s="14">
        <v>122</v>
      </c>
      <c r="G18" s="14">
        <v>133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374</v>
      </c>
      <c r="J18">
        <f t="shared" si="1"/>
        <v>124</v>
      </c>
      <c r="K18" cm="1">
        <f t="array" ref="K18">_xlfn.IFS(Q18&lt;&gt;1,"",Q18=1,I18+(3*D18))</f>
        <v>665</v>
      </c>
      <c r="L18" cm="1">
        <f t="array" ref="L18">_xlfn.IFS(Q18&lt;&gt;1,"",COUNT($E$7:G18)&lt;=hcpng,"",COUNT($E$7:G18)&gt;=hcpng,K18)</f>
        <v>665</v>
      </c>
      <c r="M18" cm="1">
        <f t="array" ref="M18">_xlfn.IFS(Q18=1,SUM($E$7:G18),Q18&lt;&gt;1,"")</f>
        <v>2584</v>
      </c>
      <c r="N18" cm="1">
        <f t="array" ref="N18">_xlfn.IFS(Q18=1,COUNT($E$7:G18),Q18&lt;&gt;1,"")</f>
        <v>21</v>
      </c>
      <c r="O18" cm="1">
        <f t="array" ref="O18">_xlfn.IFS(Q18=1,ROUND(SUM($E$7:G18)/COUNT($E$7:G18),2),Q18&lt;&gt;1,"")</f>
        <v>123.05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216</v>
      </c>
      <c r="X18" cm="1">
        <f t="array" ref="X18">_xlfn.IFS(AND(Q18=1,COUNT($E$7:G18)&gt;hcpng),F18+D18,$A$7=1," ")</f>
        <v>219</v>
      </c>
      <c r="Y18" cm="1">
        <f t="array" ref="Y18">_xlfn.IFS(AND(Q18=1,COUNT($E$7:G18)&gt;hcpng),G18+D18,$A$7=1," ")</f>
        <v>230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123</v>
      </c>
      <c r="D19" s="16" cm="1">
        <f t="array" ref="D19">_xlfn.IFS(Q19&lt;&gt;1,"",Q19=1,TRUNC((230-C19)*0.9))</f>
        <v>96</v>
      </c>
      <c r="E19" s="14">
        <v>113</v>
      </c>
      <c r="F19" s="14">
        <v>126</v>
      </c>
      <c r="G19" s="14">
        <v>125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364</v>
      </c>
      <c r="J19">
        <f t="shared" si="1"/>
        <v>121</v>
      </c>
      <c r="K19" cm="1">
        <f t="array" ref="K19">_xlfn.IFS(Q19&lt;&gt;1,"",Q19=1,I19+(3*D19))</f>
        <v>652</v>
      </c>
      <c r="L19" cm="1">
        <f t="array" ref="L19">_xlfn.IFS(Q19&lt;&gt;1,"",COUNT($E$7:G19)&lt;=hcpng,"",COUNT($E$7:G19)&gt;=hcpng,K19)</f>
        <v>652</v>
      </c>
      <c r="M19" cm="1">
        <f t="array" ref="M19">_xlfn.IFS(Q19=1,SUM($E$7:G19),Q19&lt;&gt;1,"")</f>
        <v>2948</v>
      </c>
      <c r="N19" cm="1">
        <f t="array" ref="N19">_xlfn.IFS(Q19=1,COUNT($E$7:G19),Q19&lt;&gt;1,"")</f>
        <v>24</v>
      </c>
      <c r="O19" cm="1">
        <f t="array" ref="O19">_xlfn.IFS(Q19=1,ROUND(SUM($E$7:G19)/COUNT($E$7:G19),2),Q19&lt;&gt;1,"")</f>
        <v>122.83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209</v>
      </c>
      <c r="X19" cm="1">
        <f t="array" ref="X19">_xlfn.IFS(AND(Q19=1,COUNT($E$7:G19)&gt;hcpng),F19+D19,$A$7=1," ")</f>
        <v>222</v>
      </c>
      <c r="Y19" cm="1">
        <f t="array" ref="Y19">_xlfn.IFS(AND(Q19=1,COUNT($E$7:G19)&gt;hcpng),G19+D19,$A$7=1," ")</f>
        <v>221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122</v>
      </c>
      <c r="D20" s="16" cm="1">
        <f t="array" ref="D20">_xlfn.IFS(Q20&lt;&gt;1,"",Q20=1,TRUNC((230-C20)*0.9))</f>
        <v>97</v>
      </c>
      <c r="E20" s="14">
        <v>131</v>
      </c>
      <c r="F20" s="14">
        <v>123</v>
      </c>
      <c r="G20" s="14">
        <v>100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354</v>
      </c>
      <c r="J20">
        <f t="shared" si="1"/>
        <v>118</v>
      </c>
      <c r="K20" cm="1">
        <f t="array" ref="K20">_xlfn.IFS(Q20&lt;&gt;1,"",Q20=1,I20+(3*D20))</f>
        <v>645</v>
      </c>
      <c r="L20" cm="1">
        <f t="array" ref="L20">_xlfn.IFS(Q20&lt;&gt;1,"",COUNT($E$7:G20)&lt;=hcpng,"",COUNT($E$7:G20)&gt;=hcpng,K20)</f>
        <v>645</v>
      </c>
      <c r="M20" cm="1">
        <f t="array" ref="M20">_xlfn.IFS(Q20=1,SUM($E$7:G20),Q20&lt;&gt;1,"")</f>
        <v>3302</v>
      </c>
      <c r="N20" cm="1">
        <f t="array" ref="N20">_xlfn.IFS(Q20=1,COUNT($E$7:G20),Q20&lt;&gt;1,"")</f>
        <v>27</v>
      </c>
      <c r="O20" cm="1">
        <f t="array" ref="O20">_xlfn.IFS(Q20=1,ROUND(SUM($E$7:G20)/COUNT($E$7:G20),2),Q20&lt;&gt;1,"")</f>
        <v>122.3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228</v>
      </c>
      <c r="X20" cm="1">
        <f t="array" ref="X20">_xlfn.IFS(AND(Q20=1,COUNT($E$7:G20)&gt;hcpng),F20+D20,$A$7=1," ")</f>
        <v>220</v>
      </c>
      <c r="Y20" cm="1">
        <f t="array" ref="Y20">_xlfn.IFS(AND(Q20=1,COUNT($E$7:G20)&gt;hcpng),G20+D20,$A$7=1," ")</f>
        <v>197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122</v>
      </c>
      <c r="D21" s="16" cm="1">
        <f t="array" ref="D21">_xlfn.IFS(Q21&lt;&gt;1,"",Q21=1,TRUNC((230-C21)*0.9))</f>
        <v>97</v>
      </c>
      <c r="E21" s="14">
        <v>137</v>
      </c>
      <c r="F21" s="14">
        <v>161</v>
      </c>
      <c r="G21" s="14">
        <v>94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392</v>
      </c>
      <c r="J21">
        <f t="shared" si="1"/>
        <v>130</v>
      </c>
      <c r="K21" cm="1">
        <f t="array" ref="K21">_xlfn.IFS(Q21&lt;&gt;1,"",Q21=1,I21+(3*D21))</f>
        <v>683</v>
      </c>
      <c r="L21" cm="1">
        <f t="array" ref="L21">_xlfn.IFS(Q21&lt;&gt;1,"",COUNT($E$7:G21)&lt;=hcpng,"",COUNT($E$7:G21)&gt;=hcpng,K21)</f>
        <v>683</v>
      </c>
      <c r="M21" cm="1">
        <f t="array" ref="M21">_xlfn.IFS(Q21=1,SUM($E$7:G21),Q21&lt;&gt;1,"")</f>
        <v>3694</v>
      </c>
      <c r="N21" cm="1">
        <f t="array" ref="N21">_xlfn.IFS(Q21=1,COUNT($E$7:G21),Q21&lt;&gt;1,"")</f>
        <v>30</v>
      </c>
      <c r="O21" cm="1">
        <f t="array" ref="O21">_xlfn.IFS(Q21=1,ROUND(SUM($E$7:G21)/COUNT($E$7:G21),2),Q21&lt;&gt;1,"")</f>
        <v>123.13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cm="1">
        <f t="array" ref="S21">_xlfn.IFS(E21=$X$5,E21,F21=$X$5,F21,G21=$X$5,G21,$A$7=1,"")</f>
        <v>161</v>
      </c>
      <c r="T21">
        <f t="shared" si="4"/>
        <v>683</v>
      </c>
      <c r="U21" cm="1">
        <f t="array" ref="U21">_xlfn.IFS(W21=$X$6,W21,X21=$X$6,X21,Y21=$X$6,Y21,$A$7=1,"")</f>
        <v>258</v>
      </c>
      <c r="W21" cm="1">
        <f t="array" ref="W21">_xlfn.IFS(AND(Q21=1,COUNT($E$7:G21)&gt;hcpng),E21+D21,$A$7=1," ")</f>
        <v>234</v>
      </c>
      <c r="X21" cm="1">
        <f t="array" ref="X21">_xlfn.IFS(AND(Q21=1,COUNT($E$7:G21)&gt;hcpng),F21+D21,$A$7=1," ")</f>
        <v>258</v>
      </c>
      <c r="Y21" cm="1">
        <f t="array" ref="Y21">_xlfn.IFS(AND(Q21=1,COUNT($E$7:G21)&gt;hcpng),G21+D21,$A$7=1," ")</f>
        <v>191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123</v>
      </c>
      <c r="D22" s="16" cm="1">
        <f t="array" ref="D22">_xlfn.IFS(Q22&lt;&gt;1,"",Q22=1,TRUNC((230-C22)*0.9))</f>
        <v>96</v>
      </c>
      <c r="E22" s="14">
        <v>123</v>
      </c>
      <c r="F22" s="14">
        <v>117</v>
      </c>
      <c r="G22" s="14">
        <v>118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358</v>
      </c>
      <c r="J22">
        <f t="shared" si="1"/>
        <v>119</v>
      </c>
      <c r="K22" cm="1">
        <f t="array" ref="K22">_xlfn.IFS(Q22&lt;&gt;1,"",Q22=1,I22+(3*D22))</f>
        <v>646</v>
      </c>
      <c r="L22" cm="1">
        <f t="array" ref="L22">_xlfn.IFS(Q22&lt;&gt;1,"",COUNT($E$7:G22)&lt;=hcpng,"",COUNT($E$7:G22)&gt;=hcpng,K22)</f>
        <v>646</v>
      </c>
      <c r="M22" cm="1">
        <f t="array" ref="M22">_xlfn.IFS(Q22=1,SUM($E$7:G22),Q22&lt;&gt;1,"")</f>
        <v>4052</v>
      </c>
      <c r="N22" cm="1">
        <f t="array" ref="N22">_xlfn.IFS(Q22=1,COUNT($E$7:G22),Q22&lt;&gt;1,"")</f>
        <v>33</v>
      </c>
      <c r="O22" cm="1">
        <f t="array" ref="O22">_xlfn.IFS(Q22=1,ROUND(SUM($E$7:G22)/COUNT($E$7:G22),2),Q22&lt;&gt;1,"")</f>
        <v>122.79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219</v>
      </c>
      <c r="X22" cm="1">
        <f t="array" ref="X22">_xlfn.IFS(AND(Q22=1,COUNT($E$7:G22)&gt;hcpng),F22+D22,$A$7=1," ")</f>
        <v>213</v>
      </c>
      <c r="Y22" cm="1">
        <f t="array" ref="Y22">_xlfn.IFS(AND(Q22=1,COUNT($E$7:G22)&gt;hcpng),G22+D22,$A$7=1," ")</f>
        <v>214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122</v>
      </c>
      <c r="D23" s="16" cm="1">
        <f t="array" ref="D23">_xlfn.IFS(Q23&lt;&gt;1,"",Q23=1,TRUNC((230-C23)*0.9))</f>
        <v>97</v>
      </c>
      <c r="E23" s="14">
        <v>96</v>
      </c>
      <c r="F23" s="14">
        <v>116</v>
      </c>
      <c r="G23" s="14">
        <v>127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339</v>
      </c>
      <c r="J23">
        <f t="shared" si="1"/>
        <v>113</v>
      </c>
      <c r="K23" cm="1">
        <f t="array" ref="K23">_xlfn.IFS(Q23&lt;&gt;1,"",Q23=1,I23+(3*D23))</f>
        <v>630</v>
      </c>
      <c r="L23" cm="1">
        <f t="array" ref="L23">_xlfn.IFS(Q23&lt;&gt;1,"",COUNT($E$7:G23)&lt;=hcpng,"",COUNT($E$7:G23)&gt;=hcpng,K23)</f>
        <v>630</v>
      </c>
      <c r="M23" cm="1">
        <f t="array" ref="M23">_xlfn.IFS(Q23=1,SUM($E$7:G23),Q23&lt;&gt;1,"")</f>
        <v>4391</v>
      </c>
      <c r="N23" cm="1">
        <f t="array" ref="N23">_xlfn.IFS(Q23=1,COUNT($E$7:G23),Q23&lt;&gt;1,"")</f>
        <v>36</v>
      </c>
      <c r="O23" cm="1">
        <f t="array" ref="O23">_xlfn.IFS(Q23=1,ROUND(SUM($E$7:G23)/COUNT($E$7:G23),2),Q23&lt;&gt;1,"")</f>
        <v>121.97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193</v>
      </c>
      <c r="X23" cm="1">
        <f t="array" ref="X23">_xlfn.IFS(AND(Q23=1,COUNT($E$7:G23)&gt;hcpng),F23+D23,$A$7=1," ")</f>
        <v>213</v>
      </c>
      <c r="Y23" cm="1">
        <f t="array" ref="Y23">_xlfn.IFS(AND(Q23=1,COUNT($E$7:G23)&gt;hcpng),G23+D23,$A$7=1," ")</f>
        <v>224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 cm="1">
        <f t="array" ref="O24">_xlfn.IFS(Q24=1,ROUND(SUM($E$7:G24)/COUNT($E$7:G24),2),Q24&lt;&gt;1,"")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 cm="1">
        <f t="array" ref="O25">_xlfn.IFS(Q25=1,ROUND(SUM($E$7:G25)/COUNT($E$7:G25),2),Q25&lt;&gt;1,"")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 cm="1">
        <f t="array" ref="O26">_xlfn.IFS(Q26=1,ROUND(SUM($E$7:G26)/COUNT($E$7:G26),2),Q26&lt;&gt;1,"")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121</v>
      </c>
      <c r="D27" s="16" cm="1">
        <f t="array" ref="D27">_xlfn.IFS(Q27&lt;&gt;1,"",Q27=1,TRUNC((230-C27)*0.9))</f>
        <v>98</v>
      </c>
      <c r="E27" s="14">
        <v>94</v>
      </c>
      <c r="F27" s="14">
        <v>97</v>
      </c>
      <c r="G27" s="14">
        <v>131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322</v>
      </c>
      <c r="J27">
        <f t="shared" si="1"/>
        <v>107</v>
      </c>
      <c r="K27" cm="1">
        <f t="array" ref="K27">_xlfn.IFS(Q27&lt;&gt;1,"",Q27=1,I27+(3*D27))</f>
        <v>616</v>
      </c>
      <c r="L27" cm="1">
        <f t="array" ref="L27">_xlfn.IFS(Q27&lt;&gt;1,"",COUNT($E$7:G27)&lt;=hcpng,"",COUNT($E$7:G27)&gt;=hcpng,K27)</f>
        <v>616</v>
      </c>
      <c r="M27" cm="1">
        <f t="array" ref="M27">_xlfn.IFS(Q27=1,SUM($E$7:G27),Q27&lt;&gt;1,"")</f>
        <v>4713</v>
      </c>
      <c r="N27" cm="1">
        <f t="array" ref="N27">_xlfn.IFS(Q27=1,COUNT($E$7:G27),Q27&lt;&gt;1,"")</f>
        <v>39</v>
      </c>
      <c r="O27" cm="1">
        <f t="array" ref="O27">_xlfn.IFS(Q27=1,ROUND(SUM($E$7:G27)/COUNT($E$7:G27),2),Q27&lt;&gt;1,"")</f>
        <v>120.85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192</v>
      </c>
      <c r="X27" cm="1">
        <f t="array" ref="X27">_xlfn.IFS(AND(Q27=1,COUNT($E$7:G27)&gt;hcpng),F27+D27,$A$7=1," ")</f>
        <v>195</v>
      </c>
      <c r="Y27" cm="1">
        <f t="array" ref="Y27">_xlfn.IFS(AND(Q27=1,COUNT($E$7:G27)&gt;hcpng),G27+D27,$A$7=1," ")</f>
        <v>229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 cm="1">
        <f t="array" ref="O28">_xlfn.IFS(Q28=1,ROUND(SUM($E$7:G28)/COUNT($E$7:G28),2),Q28&lt;&gt;1,"")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 cm="1">
        <f t="array" ref="O29">_xlfn.IFS(Q29=1,ROUND(SUM($E$7:G29)/COUNT($E$7:G29),2),Q29&lt;&gt;1,"")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 cm="1">
        <f t="array" ref="O30">_xlfn.IFS(Q30=1,ROUND(SUM($E$7:G30)/COUNT($E$7:G30),2),Q30&lt;&gt;1,"")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 cm="1">
        <f t="array" ref="O31">_xlfn.IFS(Q31=1,ROUND(SUM($E$7:G31)/COUNT($E$7:G31),2),Q31&lt;&gt;1,"")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 cm="1">
        <f t="array" ref="O32">_xlfn.IFS(Q32=1,ROUND(SUM($E$7:G32)/COUNT($E$7:G32),2),Q32&lt;&gt;1,"")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 cm="1">
        <f t="array" ref="O33">_xlfn.IFS(Q33=1,ROUND(SUM($E$7:G33)/COUNT($E$7:G33),2),Q33&lt;&gt;1,"")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 cm="1">
        <f t="array" ref="O34">_xlfn.IFS(Q34=1,ROUND(SUM($E$7:G34)/COUNT($E$7:G34),2),Q34&lt;&gt;1,"")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 cm="1">
        <f t="array" ref="O35">_xlfn.IFS(Q35=1,ROUND(SUM($E$7:G35)/COUNT($E$7:G35),2),Q35&lt;&gt;1,"")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 cm="1">
        <f t="array" ref="O36">_xlfn.IFS(Q36=1,ROUND(SUM($E$7:G36)/COUNT($E$7:G36),2),Q36&lt;&gt;1,"")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122.08</v>
      </c>
      <c r="F37" s="18">
        <f>IF(COUNT(F7:F36)&gt;=1,ROUND(SUM(F7:F36)/COUNT(F7:F36),2),"")</f>
        <v>118.69</v>
      </c>
      <c r="G37" s="18">
        <f>IF(COUNT(G7:G36)&gt;=1,ROUND(SUM(G7:G36)/COUNT(G7:G36),2),"")</f>
        <v>121.77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>
      <c r="E41" s="14"/>
      <c r="F41" s="14"/>
      <c r="G41" s="14"/>
    </row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1" priority="3">
      <formula>OR(AND($E7&gt;$C7,$F7&gt;$C7,$G7&gt;$C7,COUNT($E$7:$G7)&gt;12),AND($E7&gt;$C6,$F7&gt;$C6,$G7&gt;$C6,COUNT($E$7:$G7)&gt;12,$H6="#"))</formula>
    </cfRule>
  </conditionalFormatting>
  <conditionalFormatting sqref="E41:G41">
    <cfRule type="expression" dxfId="50" priority="1">
      <formula>OR(AND($E41&gt;$C41,$F41&gt;$C41,$G41&gt;$C41,COUNT($E$7:$G41)&gt;12),AND($E41&gt;$C40,$F41&gt;$C40,$G41&gt;$C40,COUNT($E$7:$G41)&gt;12,$H40="#"))</formula>
    </cfRule>
  </conditionalFormatting>
  <conditionalFormatting sqref="O4:Q4">
    <cfRule type="expression" dxfId="49" priority="2">
      <formula>OR(AND($E4&gt;$C4,$F4&gt;$C4,$G4&gt;$C4,COUNT($E4:$G$7)&gt;12),AND($E4&gt;$C3,$F4&gt;$C3,$G4&gt;$C3,COUNT($E4:$G$7)&gt;12,$H3="#"))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988C-D183-49D8-A4F7-627C692EE90E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7" t="s">
        <v>106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307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135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89</v>
      </c>
      <c r="D9" s="16" cm="1">
        <f t="array" ref="D9">_xlfn.IFS(Q9&lt;&gt;1,"",Q9=1,TRUNC((230-C9)*0.9))</f>
        <v>126</v>
      </c>
      <c r="E9" s="14">
        <v>86</v>
      </c>
      <c r="F9" s="14">
        <v>86</v>
      </c>
      <c r="G9" s="14">
        <v>97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269</v>
      </c>
      <c r="J9">
        <f t="shared" si="1"/>
        <v>89</v>
      </c>
      <c r="K9" cm="1">
        <f t="array" ref="K9">_xlfn.IFS(Q9&lt;&gt;1,"",Q9=1,I9+(3*D9))</f>
        <v>647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269</v>
      </c>
      <c r="N9" cm="1">
        <f t="array" ref="N9">_xlfn.IFS(Q9=1,COUNT($E$7:G9),Q9&lt;&gt;1,"")</f>
        <v>3</v>
      </c>
      <c r="O9">
        <f>IF(Q9=1,ROUND(AVERAGE($E$7:G9),2),"")</f>
        <v>89.67</v>
      </c>
      <c r="P9" cm="1">
        <f t="array" ref="P9">_xlfn.IFS(Q9&lt;&gt;1,"",SUM($Q$7:Q9)=1,1,SUM($Q$7:Q9)&lt;&gt;1,"")</f>
        <v>1</v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89</v>
      </c>
      <c r="D17" s="16" cm="1">
        <f t="array" ref="D17">_xlfn.IFS(Q17&lt;&gt;1,"",Q17=1,TRUNC((230-C17)*0.9))</f>
        <v>126</v>
      </c>
      <c r="E17" s="14">
        <v>101</v>
      </c>
      <c r="F17" s="14">
        <v>83</v>
      </c>
      <c r="G17" s="14">
        <v>105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289</v>
      </c>
      <c r="J17">
        <f t="shared" si="1"/>
        <v>96</v>
      </c>
      <c r="K17" cm="1">
        <f t="array" ref="K17">_xlfn.IFS(Q17&lt;&gt;1,"",Q17=1,I17+(3*D17))</f>
        <v>667</v>
      </c>
      <c r="L17" t="str" cm="1">
        <f t="array" ref="L17">_xlfn.IFS(Q17&lt;&gt;1,"",COUNT($E$7:G17)&lt;=hcpng,"",COUNT($E$7:G17)&gt;=hcpng,K17)</f>
        <v/>
      </c>
      <c r="M17" cm="1">
        <f t="array" ref="M17">_xlfn.IFS(Q17=1,SUM($E$7:G17),Q17&lt;&gt;1,"")</f>
        <v>558</v>
      </c>
      <c r="N17" cm="1">
        <f t="array" ref="N17">_xlfn.IFS(Q17=1,COUNT($E$7:G17),Q17&lt;&gt;1,"")</f>
        <v>6</v>
      </c>
      <c r="O17">
        <f>IF(Q17=1,ROUND(AVERAGE($E$7:G17),2),"")</f>
        <v>93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93</v>
      </c>
      <c r="D24" s="16" cm="1">
        <f t="array" ref="D24">_xlfn.IFS(Q24&lt;&gt;1,"",Q24=1,TRUNC((230-C24)*0.9))</f>
        <v>123</v>
      </c>
      <c r="E24" s="14">
        <v>81</v>
      </c>
      <c r="F24" s="14">
        <v>85</v>
      </c>
      <c r="G24" s="14">
        <v>91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257</v>
      </c>
      <c r="J24">
        <f t="shared" si="1"/>
        <v>85</v>
      </c>
      <c r="K24" cm="1">
        <f t="array" ref="K24">_xlfn.IFS(Q24&lt;&gt;1,"",Q24=1,I24+(3*D24))</f>
        <v>626</v>
      </c>
      <c r="L24" t="str" cm="1">
        <f t="array" ref="L24">_xlfn.IFS(Q24&lt;&gt;1,"",COUNT($E$7:G24)&lt;=hcpng,"",COUNT($E$7:G24)&gt;=hcpng,K24)</f>
        <v/>
      </c>
      <c r="M24" cm="1">
        <f t="array" ref="M24">_xlfn.IFS(Q24=1,SUM($E$7:G24),Q24&lt;&gt;1,"")</f>
        <v>815</v>
      </c>
      <c r="N24" cm="1">
        <f t="array" ref="N24">_xlfn.IFS(Q24=1,COUNT($E$7:G24),Q24&lt;&gt;1,"")</f>
        <v>9</v>
      </c>
      <c r="O24">
        <f>IF(Q24=1,ROUND(AVERAGE($E$7:G24),2),"")</f>
        <v>90.56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90</v>
      </c>
      <c r="D26" s="16" cm="1">
        <f t="array" ref="D26">_xlfn.IFS(Q26&lt;&gt;1,"",Q26=1,TRUNC((230-C26)*0.9))</f>
        <v>126</v>
      </c>
      <c r="E26" s="14">
        <v>116</v>
      </c>
      <c r="F26" s="14">
        <v>90</v>
      </c>
      <c r="G26" s="14">
        <v>98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304</v>
      </c>
      <c r="J26">
        <f t="shared" si="1"/>
        <v>101</v>
      </c>
      <c r="K26" cm="1">
        <f t="array" ref="K26">_xlfn.IFS(Q26&lt;&gt;1,"",Q26=1,I26+(3*D26))</f>
        <v>682</v>
      </c>
      <c r="L26" t="str" cm="1">
        <f t="array" ref="L26">_xlfn.IFS(Q26&lt;&gt;1,"",COUNT($E$7:G26)&lt;=hcpng,"",COUNT($E$7:G26)&gt;=hcpng,K26)</f>
        <v/>
      </c>
      <c r="M26" cm="1">
        <f t="array" ref="M26">_xlfn.IFS(Q26=1,SUM($E$7:G26),Q26&lt;&gt;1,"")</f>
        <v>1119</v>
      </c>
      <c r="N26" cm="1">
        <f t="array" ref="N26">_xlfn.IFS(Q26=1,COUNT($E$7:G26),Q26&lt;&gt;1,"")</f>
        <v>12</v>
      </c>
      <c r="O26">
        <f>IF(Q26=1,ROUND(AVERAGE($E$7:G26),2),"")</f>
        <v>93.25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93</v>
      </c>
      <c r="D28" s="16" cm="1">
        <f t="array" ref="D28">_xlfn.IFS(Q28&lt;&gt;1,"",Q28=1,TRUNC((230-C28)*0.9))</f>
        <v>123</v>
      </c>
      <c r="E28" s="14">
        <v>96</v>
      </c>
      <c r="F28" s="14">
        <v>76</v>
      </c>
      <c r="G28" s="14">
        <v>135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307</v>
      </c>
      <c r="J28">
        <f t="shared" si="1"/>
        <v>102</v>
      </c>
      <c r="K28" cm="1">
        <f t="array" ref="K28">_xlfn.IFS(Q28&lt;&gt;1,"",Q28=1,I28+(3*D28))</f>
        <v>676</v>
      </c>
      <c r="L28" cm="1">
        <f t="array" ref="L28">_xlfn.IFS(Q28&lt;&gt;1,"",COUNT($E$7:G28)&lt;=hcpng,"",COUNT($E$7:G28)&gt;=hcpng,K28)</f>
        <v>676</v>
      </c>
      <c r="M28" cm="1">
        <f t="array" ref="M28">_xlfn.IFS(Q28=1,SUM($E$7:G28),Q28&lt;&gt;1,"")</f>
        <v>1426</v>
      </c>
      <c r="N28" cm="1">
        <f t="array" ref="N28">_xlfn.IFS(Q28=1,COUNT($E$7:G28),Q28&lt;&gt;1,"")</f>
        <v>15</v>
      </c>
      <c r="O28">
        <f>IF(Q28=1,ROUND(AVERAGE($E$7:G28),2),"")</f>
        <v>95.07</v>
      </c>
      <c r="P28" t="str" cm="1">
        <f t="array" ref="P28">_xlfn.IFS(Q28&lt;&gt;1,"",SUM($Q$7:Q28)=1,1,SUM($Q$7:Q28)&lt;&gt;1,"")</f>
        <v/>
      </c>
      <c r="Q28">
        <f t="shared" si="2"/>
        <v>1</v>
      </c>
      <c r="R28">
        <f t="shared" si="3"/>
        <v>307</v>
      </c>
      <c r="S28" cm="1">
        <f t="array" ref="S28">_xlfn.IFS(E28=$X$5,E28,F28=$X$5,F28,G28=$X$5,G28,$A$7=1,"")</f>
        <v>135</v>
      </c>
      <c r="T28">
        <f t="shared" si="4"/>
        <v>676</v>
      </c>
      <c r="U28" cm="1">
        <f t="array" ref="U28">_xlfn.IFS(W28=$X$6,W28,X28=$X$6,X28,Y28=$X$6,Y28,$A$7=1,"")</f>
        <v>258</v>
      </c>
      <c r="W28" cm="1">
        <f t="array" ref="W28">_xlfn.IFS(AND(Q28=1,COUNT($E$7:G28)&gt;hcpng),E28+D28,$A$7=1," ")</f>
        <v>219</v>
      </c>
      <c r="X28" cm="1">
        <f t="array" ref="X28">_xlfn.IFS(AND(Q28=1,COUNT($E$7:G28)&gt;hcpng),F28+D28,$A$7=1," ")</f>
        <v>199</v>
      </c>
      <c r="Y28" cm="1">
        <f t="array" ref="Y28">_xlfn.IFS(AND(Q28=1,COUNT($E$7:G28)&gt;hcpng),G28+D28,$A$7=1," ")</f>
        <v>258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95</v>
      </c>
      <c r="D30" s="16" cm="1">
        <f t="array" ref="D30">_xlfn.IFS(Q30&lt;&gt;1,"",Q30=1,TRUNC((230-C30)*0.9))</f>
        <v>121</v>
      </c>
      <c r="E30" s="14">
        <v>70</v>
      </c>
      <c r="F30" s="14">
        <v>88</v>
      </c>
      <c r="G30" s="14">
        <v>93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251</v>
      </c>
      <c r="J30">
        <f t="shared" si="1"/>
        <v>83</v>
      </c>
      <c r="K30" cm="1">
        <f t="array" ref="K30">_xlfn.IFS(Q30&lt;&gt;1,"",Q30=1,I30+(3*D30))</f>
        <v>614</v>
      </c>
      <c r="L30" cm="1">
        <f t="array" ref="L30">_xlfn.IFS(Q30&lt;&gt;1,"",COUNT($E$7:G30)&lt;=hcpng,"",COUNT($E$7:G30)&gt;=hcpng,K30)</f>
        <v>614</v>
      </c>
      <c r="M30" cm="1">
        <f t="array" ref="M30">_xlfn.IFS(Q30=1,SUM($E$7:G30),Q30&lt;&gt;1,"")</f>
        <v>1677</v>
      </c>
      <c r="N30" cm="1">
        <f t="array" ref="N30">_xlfn.IFS(Q30=1,COUNT($E$7:G30),Q30&lt;&gt;1,"")</f>
        <v>18</v>
      </c>
      <c r="O30">
        <f>IF(Q30=1,ROUND(AVERAGE($E$7:G30),2),"")</f>
        <v>93.17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191</v>
      </c>
      <c r="X30" cm="1">
        <f t="array" ref="X30">_xlfn.IFS(AND(Q30=1,COUNT($E$7:G30)&gt;hcpng),F30+D30,$A$7=1," ")</f>
        <v>209</v>
      </c>
      <c r="Y30" cm="1">
        <f t="array" ref="Y30">_xlfn.IFS(AND(Q30=1,COUNT($E$7:G30)&gt;hcpng),G30+D30,$A$7=1," ")</f>
        <v>214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93</v>
      </c>
      <c r="D33" s="16" cm="1">
        <f t="array" ref="D33">_xlfn.IFS(Q33&lt;&gt;1,"",Q33=1,TRUNC((230-C33)*0.9))</f>
        <v>123</v>
      </c>
      <c r="E33" s="14">
        <v>90</v>
      </c>
      <c r="F33" s="14">
        <v>102</v>
      </c>
      <c r="G33" s="14">
        <v>85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277</v>
      </c>
      <c r="J33">
        <f t="shared" si="1"/>
        <v>92</v>
      </c>
      <c r="K33" cm="1">
        <f t="array" ref="K33">_xlfn.IFS(Q33&lt;&gt;1,"",Q33=1,I33+(3*D33))</f>
        <v>646</v>
      </c>
      <c r="L33" cm="1">
        <f t="array" ref="L33">_xlfn.IFS(Q33&lt;&gt;1,"",COUNT($E$7:G33)&lt;=hcpng,"",COUNT($E$7:G33)&gt;=hcpng,K33)</f>
        <v>646</v>
      </c>
      <c r="M33" cm="1">
        <f t="array" ref="M33">_xlfn.IFS(Q33=1,SUM($E$7:G33),Q33&lt;&gt;1,"")</f>
        <v>1954</v>
      </c>
      <c r="N33" cm="1">
        <f t="array" ref="N33">_xlfn.IFS(Q33=1,COUNT($E$7:G33),Q33&lt;&gt;1,"")</f>
        <v>21</v>
      </c>
      <c r="O33">
        <f>IF(Q33=1,ROUND(AVERAGE($E$7:G33),2),"")</f>
        <v>93.05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213</v>
      </c>
      <c r="X33" cm="1">
        <f t="array" ref="X33">_xlfn.IFS(AND(Q33=1,COUNT($E$7:G33)&gt;hcpng),F33+D33,$A$7=1," ")</f>
        <v>225</v>
      </c>
      <c r="Y33" cm="1">
        <f t="array" ref="Y33">_xlfn.IFS(AND(Q33=1,COUNT($E$7:G33)&gt;hcpng),G33+D33,$A$7=1," ")</f>
        <v>208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93</v>
      </c>
      <c r="D34" s="16" cm="1">
        <f t="array" ref="D34">_xlfn.IFS(Q34&lt;&gt;1,"",Q34=1,TRUNC((230-C34)*0.9))</f>
        <v>123</v>
      </c>
      <c r="E34" s="14">
        <v>81</v>
      </c>
      <c r="F34" s="14">
        <v>95</v>
      </c>
      <c r="G34" s="14">
        <v>114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290</v>
      </c>
      <c r="J34">
        <f t="shared" si="1"/>
        <v>96</v>
      </c>
      <c r="K34" cm="1">
        <f t="array" ref="K34">_xlfn.IFS(Q34&lt;&gt;1,"",Q34=1,I34+(3*D34))</f>
        <v>659</v>
      </c>
      <c r="L34" cm="1">
        <f t="array" ref="L34">_xlfn.IFS(Q34&lt;&gt;1,"",COUNT($E$7:G34)&lt;=hcpng,"",COUNT($E$7:G34)&gt;=hcpng,K34)</f>
        <v>659</v>
      </c>
      <c r="M34" cm="1">
        <f t="array" ref="M34">_xlfn.IFS(Q34=1,SUM($E$7:G34),Q34&lt;&gt;1,"")</f>
        <v>2244</v>
      </c>
      <c r="N34" cm="1">
        <f t="array" ref="N34">_xlfn.IFS(Q34=1,COUNT($E$7:G34),Q34&lt;&gt;1,"")</f>
        <v>24</v>
      </c>
      <c r="O34">
        <f>IF(Q34=1,ROUND(AVERAGE($E$7:G34),2),"")</f>
        <v>93.5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204</v>
      </c>
      <c r="X34" cm="1">
        <f t="array" ref="X34">_xlfn.IFS(AND(Q34=1,COUNT($E$7:G34)&gt;hcpng),F34+D34,$A$7=1," ")</f>
        <v>218</v>
      </c>
      <c r="Y34" cm="1">
        <f t="array" ref="Y34">_xlfn.IFS(AND(Q34=1,COUNT($E$7:G34)&gt;hcpng),G34+D34,$A$7=1," ")</f>
        <v>237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93</v>
      </c>
      <c r="D36" s="16" cm="1">
        <f t="array" ref="D36">_xlfn.IFS(Q36&lt;&gt;1,"",Q36=1,TRUNC((230-C36)*0.9))</f>
        <v>123</v>
      </c>
      <c r="E36" s="14">
        <v>120</v>
      </c>
      <c r="F36" s="14">
        <v>78</v>
      </c>
      <c r="G36" s="14">
        <v>95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293</v>
      </c>
      <c r="J36">
        <f t="shared" si="1"/>
        <v>97</v>
      </c>
      <c r="K36" cm="1">
        <f t="array" ref="K36">_xlfn.IFS(Q36&lt;&gt;1,"",Q36=1,I36+(3*D36))</f>
        <v>662</v>
      </c>
      <c r="L36" cm="1">
        <f t="array" ref="L36">_xlfn.IFS(Q36&lt;&gt;1,"",COUNT($E$7:G36)&lt;=hcpng,"",COUNT($E$7:G36)&gt;=hcpng,K36)</f>
        <v>662</v>
      </c>
      <c r="M36" cm="1">
        <f t="array" ref="M36">_xlfn.IFS(Q36=1,SUM($E$7:G36),Q36&lt;&gt;1,"")</f>
        <v>2537</v>
      </c>
      <c r="N36" cm="1">
        <f t="array" ref="N36">_xlfn.IFS(Q36=1,COUNT($E$7:G36),Q36&lt;&gt;1,"")</f>
        <v>27</v>
      </c>
      <c r="O36">
        <f>IF(Q36=1,ROUND(AVERAGE($E$7:G36),2),"")</f>
        <v>93.96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243</v>
      </c>
      <c r="X36" cm="1">
        <f t="array" ref="X36">_xlfn.IFS(AND(Q36=1,COUNT($E$7:G36)&gt;hcpng),F36+D36,$A$7=1," ")</f>
        <v>201</v>
      </c>
      <c r="Y36" cm="1">
        <f t="array" ref="Y36">_xlfn.IFS(AND(Q36=1,COUNT($E$7:G36)&gt;hcpng),G36+D36,$A$7=1," ")</f>
        <v>218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93.44</v>
      </c>
      <c r="F37" s="18">
        <f>IF(COUNT(F7:F36)&gt;=1,ROUND(SUM(F7:F36)/COUNT(F7:F36),2),"")</f>
        <v>87</v>
      </c>
      <c r="G37" s="18">
        <f>IF(COUNT(G7:G36)&gt;=1,ROUND(SUM(G7:G36)/COUNT(G7:G36),2),"")</f>
        <v>101.44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8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F39C-AEA7-4E24-9179-7CA7BC811D76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6" t="s">
        <v>44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YES</v>
      </c>
      <c r="K3" t="str" cm="1">
        <f t="array" ref="K3">_xlfn.IFS(MAX('UTL1'!D7:D36)&gt;B2,"",AND(SUM(Q7:Q36)&lt;30,SUM(Q7:Q36)=B2),"So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148</v>
      </c>
      <c r="C4" s="7"/>
      <c r="D4" s="7"/>
      <c r="E4" s="7"/>
      <c r="F4" s="7"/>
      <c r="G4" s="7"/>
      <c r="W4" s="3" t="s">
        <v>34</v>
      </c>
      <c r="X4">
        <f>MAX(I7:I36)</f>
        <v>489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187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148</v>
      </c>
      <c r="D7" s="16" cm="1">
        <f t="array" ref="D7">_xlfn.IFS(Q7&lt;&gt;1,"",Q7=1,TRUNC((230-C7)*0.9))</f>
        <v>73</v>
      </c>
      <c r="E7" s="14">
        <v>121</v>
      </c>
      <c r="F7" s="14">
        <v>157</v>
      </c>
      <c r="G7" s="14">
        <v>143</v>
      </c>
      <c r="H7" s="17"/>
      <c r="I7">
        <f>IF(Q7=1,SUM(E7:G7),"")</f>
        <v>421</v>
      </c>
      <c r="J7">
        <f>IF(Q7=1,TRUNC(AVERAGE(E7:G7),0),"")</f>
        <v>140</v>
      </c>
      <c r="K7" cm="1">
        <f t="array" ref="K7">_xlfn.IFS(Q7&lt;&gt;1,"",Q7=1,I7+(3*D7))</f>
        <v>640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421</v>
      </c>
      <c r="N7" cm="1">
        <f t="array" ref="N7">_xlfn.IFS(Q7=1,COUNT($E$7:G7),Q7&lt;&gt;1,"")</f>
        <v>3</v>
      </c>
      <c r="O7">
        <f>IF(Q7=1,ROUND(AVERAGE($E$7:G7),2),"")</f>
        <v>140.33000000000001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148</v>
      </c>
      <c r="D8" s="16" cm="1">
        <f t="array" ref="D8">_xlfn.IFS(Q8&lt;&gt;1,"",Q8=1,TRUNC((230-C8)*0.9))</f>
        <v>73</v>
      </c>
      <c r="E8" s="14">
        <v>144</v>
      </c>
      <c r="F8" s="14">
        <v>121</v>
      </c>
      <c r="G8" s="14">
        <v>154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419</v>
      </c>
      <c r="J8">
        <f t="shared" ref="J8:J36" si="1">IF(Q8=1,TRUNC(AVERAGE(E8:G8),0),"")</f>
        <v>139</v>
      </c>
      <c r="K8" cm="1">
        <f t="array" ref="K8">_xlfn.IFS(Q8&lt;&gt;1,"",Q8=1,I8+(3*D8))</f>
        <v>638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840</v>
      </c>
      <c r="N8" cm="1">
        <f t="array" ref="N8">_xlfn.IFS(Q8=1,COUNT($E$7:G8),Q8&lt;&gt;1,"")</f>
        <v>6</v>
      </c>
      <c r="O8">
        <f>IF(Q8=1,ROUND(AVERAGE($E$7:G8),2),"")</f>
        <v>140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148</v>
      </c>
      <c r="D9" s="16" cm="1">
        <f t="array" ref="D9">_xlfn.IFS(Q9&lt;&gt;1,"",Q9=1,TRUNC((230-C9)*0.9))</f>
        <v>73</v>
      </c>
      <c r="E9" s="14">
        <v>168</v>
      </c>
      <c r="F9" s="14">
        <v>157</v>
      </c>
      <c r="G9" s="14">
        <v>148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473</v>
      </c>
      <c r="J9">
        <f t="shared" si="1"/>
        <v>157</v>
      </c>
      <c r="K9" cm="1">
        <f t="array" ref="K9">_xlfn.IFS(Q9&lt;&gt;1,"",Q9=1,I9+(3*D9))</f>
        <v>692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1313</v>
      </c>
      <c r="N9" cm="1">
        <f t="array" ref="N9">_xlfn.IFS(Q9=1,COUNT($E$7:G9),Q9&lt;&gt;1,"")</f>
        <v>9</v>
      </c>
      <c r="O9">
        <f>IF(Q9=1,ROUND(AVERAGE($E$7:G9),2),"")</f>
        <v>145.88999999999999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145</v>
      </c>
      <c r="D10" s="16" cm="1">
        <f t="array" ref="D10">_xlfn.IFS(Q10&lt;&gt;1,"",Q10=1,TRUNC((230-C10)*0.9))</f>
        <v>76</v>
      </c>
      <c r="E10" s="14">
        <v>154</v>
      </c>
      <c r="F10" s="14">
        <v>174</v>
      </c>
      <c r="G10" s="14">
        <v>145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473</v>
      </c>
      <c r="J10">
        <f t="shared" si="1"/>
        <v>157</v>
      </c>
      <c r="K10" cm="1">
        <f t="array" ref="K10">_xlfn.IFS(Q10&lt;&gt;1,"",Q10=1,I10+(3*D10))</f>
        <v>701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1786</v>
      </c>
      <c r="N10" cm="1">
        <f t="array" ref="N10">_xlfn.IFS(Q10=1,COUNT($E$7:G10),Q10&lt;&gt;1,"")</f>
        <v>12</v>
      </c>
      <c r="O10">
        <f>IF(Q10=1,ROUND(AVERAGE($E$7:G10),2),"")</f>
        <v>148.83000000000001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148</v>
      </c>
      <c r="D11" s="16" cm="1">
        <f t="array" ref="D11">_xlfn.IFS(Q11&lt;&gt;1,"",Q11=1,TRUNC((230-C11)*0.9))</f>
        <v>73</v>
      </c>
      <c r="E11" s="14">
        <v>131</v>
      </c>
      <c r="F11" s="14">
        <v>164</v>
      </c>
      <c r="G11" s="14">
        <v>138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433</v>
      </c>
      <c r="J11">
        <f t="shared" si="1"/>
        <v>144</v>
      </c>
      <c r="K11" cm="1">
        <f t="array" ref="K11">_xlfn.IFS(Q11&lt;&gt;1,"",Q11=1,I11+(3*D11))</f>
        <v>652</v>
      </c>
      <c r="L11" cm="1">
        <f t="array" ref="L11">_xlfn.IFS(Q11&lt;&gt;1,"",COUNT($E$7:G11)&lt;=hcpng,"",COUNT($E$7:G11)&gt;=hcpng,K11)</f>
        <v>652</v>
      </c>
      <c r="M11" cm="1">
        <f t="array" ref="M11">_xlfn.IFS(Q11=1,SUM($E$7:G11),Q11&lt;&gt;1,"")</f>
        <v>2219</v>
      </c>
      <c r="N11" cm="1">
        <f t="array" ref="N11">_xlfn.IFS(Q11=1,COUNT($E$7:G11),Q11&lt;&gt;1,"")</f>
        <v>15</v>
      </c>
      <c r="O11">
        <f>IF(Q11=1,ROUND(AVERAGE($E$7:G11),2),"")</f>
        <v>147.93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204</v>
      </c>
      <c r="X11" cm="1">
        <f t="array" ref="X11">_xlfn.IFS(AND(Q11=1,COUNT($E$7:G11)&gt;hcpng),F11+D11,$A$7=1," ")</f>
        <v>237</v>
      </c>
      <c r="Y11" cm="1">
        <f t="array" ref="Y11">_xlfn.IFS(AND(Q11=1,COUNT($E$7:G11)&gt;hcpng),G11+D11,$A$7=1," ")</f>
        <v>211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147</v>
      </c>
      <c r="D12" s="16" cm="1">
        <f t="array" ref="D12">_xlfn.IFS(Q12&lt;&gt;1,"",Q12=1,TRUNC((230-C12)*0.9))</f>
        <v>74</v>
      </c>
      <c r="E12" s="14">
        <v>147</v>
      </c>
      <c r="F12" s="14">
        <v>125</v>
      </c>
      <c r="G12" s="14">
        <v>125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397</v>
      </c>
      <c r="J12">
        <f t="shared" si="1"/>
        <v>132</v>
      </c>
      <c r="K12" cm="1">
        <f t="array" ref="K12">_xlfn.IFS(Q12&lt;&gt;1,"",Q12=1,I12+(3*D12))</f>
        <v>619</v>
      </c>
      <c r="L12" cm="1">
        <f t="array" ref="L12">_xlfn.IFS(Q12&lt;&gt;1,"",COUNT($E$7:G12)&lt;=hcpng,"",COUNT($E$7:G12)&gt;=hcpng,K12)</f>
        <v>619</v>
      </c>
      <c r="M12" cm="1">
        <f t="array" ref="M12">_xlfn.IFS(Q12=1,SUM($E$7:G12),Q12&lt;&gt;1,"")</f>
        <v>2616</v>
      </c>
      <c r="N12" cm="1">
        <f t="array" ref="N12">_xlfn.IFS(Q12=1,COUNT($E$7:G12),Q12&lt;&gt;1,"")</f>
        <v>18</v>
      </c>
      <c r="O12">
        <f>IF(Q12=1,ROUND(AVERAGE($E$7:G12),2),"")</f>
        <v>145.33000000000001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221</v>
      </c>
      <c r="X12" cm="1">
        <f t="array" ref="X12">_xlfn.IFS(AND(Q12=1,COUNT($E$7:G12)&gt;hcpng),F12+D12,$A$7=1," ")</f>
        <v>199</v>
      </c>
      <c r="Y12" cm="1">
        <f t="array" ref="Y12">_xlfn.IFS(AND(Q12=1,COUNT($E$7:G12)&gt;hcpng),G12+D12,$A$7=1," ")</f>
        <v>199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145</v>
      </c>
      <c r="D13" s="16" cm="1">
        <f t="array" ref="D13">_xlfn.IFS(Q13&lt;&gt;1,"",Q13=1,TRUNC((230-C13)*0.9))</f>
        <v>76</v>
      </c>
      <c r="E13" s="14">
        <v>171</v>
      </c>
      <c r="F13" s="14">
        <v>138</v>
      </c>
      <c r="G13" s="14">
        <v>180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489</v>
      </c>
      <c r="J13">
        <f t="shared" si="1"/>
        <v>163</v>
      </c>
      <c r="K13" cm="1">
        <f t="array" ref="K13">_xlfn.IFS(Q13&lt;&gt;1,"",Q13=1,I13+(3*D13))</f>
        <v>717</v>
      </c>
      <c r="L13" cm="1">
        <f t="array" ref="L13">_xlfn.IFS(Q13&lt;&gt;1,"",COUNT($E$7:G13)&lt;=hcpng,"",COUNT($E$7:G13)&gt;=hcpng,K13)</f>
        <v>717</v>
      </c>
      <c r="M13" cm="1">
        <f t="array" ref="M13">_xlfn.IFS(Q13=1,SUM($E$7:G13),Q13&lt;&gt;1,"")</f>
        <v>3105</v>
      </c>
      <c r="N13" cm="1">
        <f t="array" ref="N13">_xlfn.IFS(Q13=1,COUNT($E$7:G13),Q13&lt;&gt;1,"")</f>
        <v>21</v>
      </c>
      <c r="O13">
        <f>IF(Q13=1,ROUND(AVERAGE($E$7:G13),2),"")</f>
        <v>147.86000000000001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>
        <f t="shared" si="3"/>
        <v>489</v>
      </c>
      <c r="S13" t="str" cm="1">
        <f t="array" ref="S13">_xlfn.IFS(E13=$X$5,E13,F13=$X$5,F13,G13=$X$5,G13,$A$7=1,"")</f>
        <v/>
      </c>
      <c r="T13">
        <f t="shared" si="4"/>
        <v>717</v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247</v>
      </c>
      <c r="X13" cm="1">
        <f t="array" ref="X13">_xlfn.IFS(AND(Q13=1,COUNT($E$7:G13)&gt;hcpng),F13+D13,$A$7=1," ")</f>
        <v>214</v>
      </c>
      <c r="Y13" cm="1">
        <f t="array" ref="Y13">_xlfn.IFS(AND(Q13=1,COUNT($E$7:G13)&gt;hcpng),G13+D13,$A$7=1," ")</f>
        <v>256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147</v>
      </c>
      <c r="D14" s="16" cm="1">
        <f t="array" ref="D14">_xlfn.IFS(Q14&lt;&gt;1,"",Q14=1,TRUNC((230-C14)*0.9))</f>
        <v>74</v>
      </c>
      <c r="E14" s="14">
        <v>142</v>
      </c>
      <c r="F14" s="14">
        <v>149</v>
      </c>
      <c r="G14" s="14">
        <v>131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422</v>
      </c>
      <c r="J14">
        <f t="shared" si="1"/>
        <v>140</v>
      </c>
      <c r="K14" cm="1">
        <f t="array" ref="K14">_xlfn.IFS(Q14&lt;&gt;1,"",Q14=1,I14+(3*D14))</f>
        <v>644</v>
      </c>
      <c r="L14" cm="1">
        <f t="array" ref="L14">_xlfn.IFS(Q14&lt;&gt;1,"",COUNT($E$7:G14)&lt;=hcpng,"",COUNT($E$7:G14)&gt;=hcpng,K14)</f>
        <v>644</v>
      </c>
      <c r="M14" cm="1">
        <f t="array" ref="M14">_xlfn.IFS(Q14=1,SUM($E$7:G14),Q14&lt;&gt;1,"")</f>
        <v>3527</v>
      </c>
      <c r="N14" cm="1">
        <f t="array" ref="N14">_xlfn.IFS(Q14=1,COUNT($E$7:G14),Q14&lt;&gt;1,"")</f>
        <v>24</v>
      </c>
      <c r="O14">
        <f>IF(Q14=1,ROUND(AVERAGE($E$7:G14),2),"")</f>
        <v>146.96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216</v>
      </c>
      <c r="X14" cm="1">
        <f t="array" ref="X14">_xlfn.IFS(AND(Q14=1,COUNT($E$7:G14)&gt;hcpng),F14+D14,$A$7=1," ")</f>
        <v>223</v>
      </c>
      <c r="Y14" cm="1">
        <f t="array" ref="Y14">_xlfn.IFS(AND(Q14=1,COUNT($E$7:G14)&gt;hcpng),G14+D14,$A$7=1," ")</f>
        <v>205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146</v>
      </c>
      <c r="D15" s="16" cm="1">
        <f t="array" ref="D15">_xlfn.IFS(Q15&lt;&gt;1,"",Q15=1,TRUNC((230-C15)*0.9))</f>
        <v>75</v>
      </c>
      <c r="E15" s="14">
        <v>106</v>
      </c>
      <c r="F15" s="14">
        <v>125</v>
      </c>
      <c r="G15" s="14">
        <v>134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365</v>
      </c>
      <c r="J15">
        <f t="shared" si="1"/>
        <v>121</v>
      </c>
      <c r="K15" cm="1">
        <f t="array" ref="K15">_xlfn.IFS(Q15&lt;&gt;1,"",Q15=1,I15+(3*D15))</f>
        <v>590</v>
      </c>
      <c r="L15" cm="1">
        <f t="array" ref="L15">_xlfn.IFS(Q15&lt;&gt;1,"",COUNT($E$7:G15)&lt;=hcpng,"",COUNT($E$7:G15)&gt;=hcpng,K15)</f>
        <v>590</v>
      </c>
      <c r="M15" cm="1">
        <f t="array" ref="M15">_xlfn.IFS(Q15=1,SUM($E$7:G15),Q15&lt;&gt;1,"")</f>
        <v>3892</v>
      </c>
      <c r="N15" cm="1">
        <f t="array" ref="N15">_xlfn.IFS(Q15=1,COUNT($E$7:G15),Q15&lt;&gt;1,"")</f>
        <v>27</v>
      </c>
      <c r="O15">
        <f>IF(Q15=1,ROUND(AVERAGE($E$7:G15),2),"")</f>
        <v>144.15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181</v>
      </c>
      <c r="X15" cm="1">
        <f t="array" ref="X15">_xlfn.IFS(AND(Q15=1,COUNT($E$7:G15)&gt;hcpng),F15+D15,$A$7=1," ")</f>
        <v>200</v>
      </c>
      <c r="Y15" cm="1">
        <f t="array" ref="Y15">_xlfn.IFS(AND(Q15=1,COUNT($E$7:G15)&gt;hcpng),G15+D15,$A$7=1," ")</f>
        <v>209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144</v>
      </c>
      <c r="D16" s="16" cm="1">
        <f t="array" ref="D16">_xlfn.IFS(Q16&lt;&gt;1,"",Q16=1,TRUNC((230-C16)*0.9))</f>
        <v>77</v>
      </c>
      <c r="E16" s="14">
        <v>118</v>
      </c>
      <c r="F16" s="14">
        <v>169</v>
      </c>
      <c r="G16" s="14">
        <v>174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461</v>
      </c>
      <c r="J16">
        <f t="shared" si="1"/>
        <v>153</v>
      </c>
      <c r="K16" cm="1">
        <f t="array" ref="K16">_xlfn.IFS(Q16&lt;&gt;1,"",Q16=1,I16+(3*D16))</f>
        <v>692</v>
      </c>
      <c r="L16" cm="1">
        <f t="array" ref="L16">_xlfn.IFS(Q16&lt;&gt;1,"",COUNT($E$7:G16)&lt;=hcpng,"",COUNT($E$7:G16)&gt;=hcpng,K16)</f>
        <v>692</v>
      </c>
      <c r="M16" cm="1">
        <f t="array" ref="M16">_xlfn.IFS(Q16=1,SUM($E$7:G16),Q16&lt;&gt;1,"")</f>
        <v>4353</v>
      </c>
      <c r="N16" cm="1">
        <f t="array" ref="N16">_xlfn.IFS(Q16=1,COUNT($E$7:G16),Q16&lt;&gt;1,"")</f>
        <v>30</v>
      </c>
      <c r="O16">
        <f>IF(Q16=1,ROUND(AVERAGE($E$7:G16),2),"")</f>
        <v>145.1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195</v>
      </c>
      <c r="X16" cm="1">
        <f t="array" ref="X16">_xlfn.IFS(AND(Q16=1,COUNT($E$7:G16)&gt;hcpng),F16+D16,$A$7=1," ")</f>
        <v>246</v>
      </c>
      <c r="Y16" cm="1">
        <f t="array" ref="Y16">_xlfn.IFS(AND(Q16=1,COUNT($E$7:G16)&gt;hcpng),G16+D16,$A$7=1," ")</f>
        <v>251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145</v>
      </c>
      <c r="D17" s="16" cm="1">
        <f t="array" ref="D17">_xlfn.IFS(Q17&lt;&gt;1,"",Q17=1,TRUNC((230-C17)*0.9))</f>
        <v>76</v>
      </c>
      <c r="E17" s="14">
        <v>107</v>
      </c>
      <c r="F17" s="14">
        <v>108</v>
      </c>
      <c r="G17" s="14">
        <v>161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376</v>
      </c>
      <c r="J17">
        <f t="shared" si="1"/>
        <v>125</v>
      </c>
      <c r="K17" cm="1">
        <f t="array" ref="K17">_xlfn.IFS(Q17&lt;&gt;1,"",Q17=1,I17+(3*D17))</f>
        <v>604</v>
      </c>
      <c r="L17" cm="1">
        <f t="array" ref="L17">_xlfn.IFS(Q17&lt;&gt;1,"",COUNT($E$7:G17)&lt;=hcpng,"",COUNT($E$7:G17)&gt;=hcpng,K17)</f>
        <v>604</v>
      </c>
      <c r="M17" cm="1">
        <f t="array" ref="M17">_xlfn.IFS(Q17=1,SUM($E$7:G17),Q17&lt;&gt;1,"")</f>
        <v>4729</v>
      </c>
      <c r="N17" cm="1">
        <f t="array" ref="N17">_xlfn.IFS(Q17=1,COUNT($E$7:G17),Q17&lt;&gt;1,"")</f>
        <v>33</v>
      </c>
      <c r="O17">
        <f>IF(Q17=1,ROUND(AVERAGE($E$7:G17),2),"")</f>
        <v>143.30000000000001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183</v>
      </c>
      <c r="X17" cm="1">
        <f t="array" ref="X17">_xlfn.IFS(AND(Q17=1,COUNT($E$7:G17)&gt;hcpng),F17+D17,$A$7=1," ")</f>
        <v>184</v>
      </c>
      <c r="Y17" cm="1">
        <f t="array" ref="Y17">_xlfn.IFS(AND(Q17=1,COUNT($E$7:G17)&gt;hcpng),G17+D17,$A$7=1," ")</f>
        <v>237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143</v>
      </c>
      <c r="D18" s="16" cm="1">
        <f t="array" ref="D18">_xlfn.IFS(Q18&lt;&gt;1,"",Q18=1,TRUNC((230-C18)*0.9))</f>
        <v>78</v>
      </c>
      <c r="E18" s="14">
        <v>140</v>
      </c>
      <c r="F18" s="14">
        <v>154</v>
      </c>
      <c r="G18" s="14">
        <v>121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415</v>
      </c>
      <c r="J18">
        <f t="shared" si="1"/>
        <v>138</v>
      </c>
      <c r="K18" cm="1">
        <f t="array" ref="K18">_xlfn.IFS(Q18&lt;&gt;1,"",Q18=1,I18+(3*D18))</f>
        <v>649</v>
      </c>
      <c r="L18" cm="1">
        <f t="array" ref="L18">_xlfn.IFS(Q18&lt;&gt;1,"",COUNT($E$7:G18)&lt;=hcpng,"",COUNT($E$7:G18)&gt;=hcpng,K18)</f>
        <v>649</v>
      </c>
      <c r="M18" cm="1">
        <f t="array" ref="M18">_xlfn.IFS(Q18=1,SUM($E$7:G18),Q18&lt;&gt;1,"")</f>
        <v>5144</v>
      </c>
      <c r="N18" cm="1">
        <f t="array" ref="N18">_xlfn.IFS(Q18=1,COUNT($E$7:G18),Q18&lt;&gt;1,"")</f>
        <v>36</v>
      </c>
      <c r="O18">
        <f>IF(Q18=1,ROUND(AVERAGE($E$7:G18),2),"")</f>
        <v>142.88999999999999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218</v>
      </c>
      <c r="X18" cm="1">
        <f t="array" ref="X18">_xlfn.IFS(AND(Q18=1,COUNT($E$7:G18)&gt;hcpng),F18+D18,$A$7=1," ")</f>
        <v>232</v>
      </c>
      <c r="Y18" cm="1">
        <f t="array" ref="Y18">_xlfn.IFS(AND(Q18=1,COUNT($E$7:G18)&gt;hcpng),G18+D18,$A$7=1," ")</f>
        <v>199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142</v>
      </c>
      <c r="D19" s="16" cm="1">
        <f t="array" ref="D19">_xlfn.IFS(Q19&lt;&gt;1,"",Q19=1,TRUNC((230-C19)*0.9))</f>
        <v>79</v>
      </c>
      <c r="E19" s="14">
        <v>160</v>
      </c>
      <c r="F19" s="14">
        <v>156</v>
      </c>
      <c r="G19" s="14">
        <v>141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457</v>
      </c>
      <c r="J19">
        <f t="shared" si="1"/>
        <v>152</v>
      </c>
      <c r="K19" cm="1">
        <f t="array" ref="K19">_xlfn.IFS(Q19&lt;&gt;1,"",Q19=1,I19+(3*D19))</f>
        <v>694</v>
      </c>
      <c r="L19" cm="1">
        <f t="array" ref="L19">_xlfn.IFS(Q19&lt;&gt;1,"",COUNT($E$7:G19)&lt;=hcpng,"",COUNT($E$7:G19)&gt;=hcpng,K19)</f>
        <v>694</v>
      </c>
      <c r="M19" cm="1">
        <f t="array" ref="M19">_xlfn.IFS(Q19=1,SUM($E$7:G19),Q19&lt;&gt;1,"")</f>
        <v>5601</v>
      </c>
      <c r="N19" cm="1">
        <f t="array" ref="N19">_xlfn.IFS(Q19=1,COUNT($E$7:G19),Q19&lt;&gt;1,"")</f>
        <v>39</v>
      </c>
      <c r="O19">
        <f>IF(Q19=1,ROUND(AVERAGE($E$7:G19),2),"")</f>
        <v>143.62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239</v>
      </c>
      <c r="X19" cm="1">
        <f t="array" ref="X19">_xlfn.IFS(AND(Q19=1,COUNT($E$7:G19)&gt;hcpng),F19+D19,$A$7=1," ")</f>
        <v>235</v>
      </c>
      <c r="Y19" cm="1">
        <f t="array" ref="Y19">_xlfn.IFS(AND(Q19=1,COUNT($E$7:G19)&gt;hcpng),G19+D19,$A$7=1," ")</f>
        <v>220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143</v>
      </c>
      <c r="D20" s="16" cm="1">
        <f t="array" ref="D20">_xlfn.IFS(Q20&lt;&gt;1,"",Q20=1,TRUNC((230-C20)*0.9))</f>
        <v>78</v>
      </c>
      <c r="E20" s="14">
        <v>143</v>
      </c>
      <c r="F20" s="14">
        <v>118</v>
      </c>
      <c r="G20" s="14">
        <v>179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440</v>
      </c>
      <c r="J20">
        <f t="shared" si="1"/>
        <v>146</v>
      </c>
      <c r="K20" cm="1">
        <f t="array" ref="K20">_xlfn.IFS(Q20&lt;&gt;1,"",Q20=1,I20+(3*D20))</f>
        <v>674</v>
      </c>
      <c r="L20" cm="1">
        <f t="array" ref="L20">_xlfn.IFS(Q20&lt;&gt;1,"",COUNT($E$7:G20)&lt;=hcpng,"",COUNT($E$7:G20)&gt;=hcpng,K20)</f>
        <v>674</v>
      </c>
      <c r="M20" cm="1">
        <f t="array" ref="M20">_xlfn.IFS(Q20=1,SUM($E$7:G20),Q20&lt;&gt;1,"")</f>
        <v>6041</v>
      </c>
      <c r="N20" cm="1">
        <f t="array" ref="N20">_xlfn.IFS(Q20=1,COUNT($E$7:G20),Q20&lt;&gt;1,"")</f>
        <v>42</v>
      </c>
      <c r="O20">
        <f>IF(Q20=1,ROUND(AVERAGE($E$7:G20),2),"")</f>
        <v>143.83000000000001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221</v>
      </c>
      <c r="X20" cm="1">
        <f t="array" ref="X20">_xlfn.IFS(AND(Q20=1,COUNT($E$7:G20)&gt;hcpng),F20+D20,$A$7=1," ")</f>
        <v>196</v>
      </c>
      <c r="Y20" cm="1">
        <f t="array" ref="Y20">_xlfn.IFS(AND(Q20=1,COUNT($E$7:G20)&gt;hcpng),G20+D20,$A$7=1," ")</f>
        <v>257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143</v>
      </c>
      <c r="D21" s="16" cm="1">
        <f t="array" ref="D21">_xlfn.IFS(Q21&lt;&gt;1,"",Q21=1,TRUNC((230-C21)*0.9))</f>
        <v>78</v>
      </c>
      <c r="E21" s="14">
        <v>125</v>
      </c>
      <c r="F21" s="14">
        <v>166</v>
      </c>
      <c r="G21" s="14">
        <v>118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409</v>
      </c>
      <c r="J21">
        <f t="shared" si="1"/>
        <v>136</v>
      </c>
      <c r="K21" cm="1">
        <f t="array" ref="K21">_xlfn.IFS(Q21&lt;&gt;1,"",Q21=1,I21+(3*D21))</f>
        <v>643</v>
      </c>
      <c r="L21" cm="1">
        <f t="array" ref="L21">_xlfn.IFS(Q21&lt;&gt;1,"",COUNT($E$7:G21)&lt;=hcpng,"",COUNT($E$7:G21)&gt;=hcpng,K21)</f>
        <v>643</v>
      </c>
      <c r="M21" cm="1">
        <f t="array" ref="M21">_xlfn.IFS(Q21=1,SUM($E$7:G21),Q21&lt;&gt;1,"")</f>
        <v>6450</v>
      </c>
      <c r="N21" cm="1">
        <f t="array" ref="N21">_xlfn.IFS(Q21=1,COUNT($E$7:G21),Q21&lt;&gt;1,"")</f>
        <v>45</v>
      </c>
      <c r="O21">
        <f>IF(Q21=1,ROUND(AVERAGE($E$7:G21),2),"")</f>
        <v>143.33000000000001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203</v>
      </c>
      <c r="X21" cm="1">
        <f t="array" ref="X21">_xlfn.IFS(AND(Q21=1,COUNT($E$7:G21)&gt;hcpng),F21+D21,$A$7=1," ")</f>
        <v>244</v>
      </c>
      <c r="Y21" cm="1">
        <f t="array" ref="Y21">_xlfn.IFS(AND(Q21=1,COUNT($E$7:G21)&gt;hcpng),G21+D21,$A$7=1," ")</f>
        <v>196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143</v>
      </c>
      <c r="D22" s="16" cm="1">
        <f t="array" ref="D22">_xlfn.IFS(Q22&lt;&gt;1,"",Q22=1,TRUNC((230-C22)*0.9))</f>
        <v>78</v>
      </c>
      <c r="E22" s="14">
        <v>130</v>
      </c>
      <c r="F22" s="14">
        <v>142</v>
      </c>
      <c r="G22" s="14">
        <v>112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384</v>
      </c>
      <c r="J22">
        <f t="shared" si="1"/>
        <v>128</v>
      </c>
      <c r="K22" cm="1">
        <f t="array" ref="K22">_xlfn.IFS(Q22&lt;&gt;1,"",Q22=1,I22+(3*D22))</f>
        <v>618</v>
      </c>
      <c r="L22" cm="1">
        <f t="array" ref="L22">_xlfn.IFS(Q22&lt;&gt;1,"",COUNT($E$7:G22)&lt;=hcpng,"",COUNT($E$7:G22)&gt;=hcpng,K22)</f>
        <v>618</v>
      </c>
      <c r="M22" cm="1">
        <f t="array" ref="M22">_xlfn.IFS(Q22=1,SUM($E$7:G22),Q22&lt;&gt;1,"")</f>
        <v>6834</v>
      </c>
      <c r="N22" cm="1">
        <f t="array" ref="N22">_xlfn.IFS(Q22=1,COUNT($E$7:G22),Q22&lt;&gt;1,"")</f>
        <v>48</v>
      </c>
      <c r="O22">
        <f>IF(Q22=1,ROUND(AVERAGE($E$7:G22),2),"")</f>
        <v>142.38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208</v>
      </c>
      <c r="X22" cm="1">
        <f t="array" ref="X22">_xlfn.IFS(AND(Q22=1,COUNT($E$7:G22)&gt;hcpng),F22+D22,$A$7=1," ")</f>
        <v>220</v>
      </c>
      <c r="Y22" cm="1">
        <f t="array" ref="Y22">_xlfn.IFS(AND(Q22=1,COUNT($E$7:G22)&gt;hcpng),G22+D22,$A$7=1," ")</f>
        <v>190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142</v>
      </c>
      <c r="D23" s="16" cm="1">
        <f t="array" ref="D23">_xlfn.IFS(Q23&lt;&gt;1,"",Q23=1,TRUNC((230-C23)*0.9))</f>
        <v>79</v>
      </c>
      <c r="E23" s="14">
        <v>171</v>
      </c>
      <c r="F23" s="14">
        <v>114</v>
      </c>
      <c r="G23" s="14">
        <v>169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454</v>
      </c>
      <c r="J23">
        <f t="shared" si="1"/>
        <v>151</v>
      </c>
      <c r="K23" cm="1">
        <f t="array" ref="K23">_xlfn.IFS(Q23&lt;&gt;1,"",Q23=1,I23+(3*D23))</f>
        <v>691</v>
      </c>
      <c r="L23" cm="1">
        <f t="array" ref="L23">_xlfn.IFS(Q23&lt;&gt;1,"",COUNT($E$7:G23)&lt;=hcpng,"",COUNT($E$7:G23)&gt;=hcpng,K23)</f>
        <v>691</v>
      </c>
      <c r="M23" cm="1">
        <f t="array" ref="M23">_xlfn.IFS(Q23=1,SUM($E$7:G23),Q23&lt;&gt;1,"")</f>
        <v>7288</v>
      </c>
      <c r="N23" cm="1">
        <f t="array" ref="N23">_xlfn.IFS(Q23=1,COUNT($E$7:G23),Q23&lt;&gt;1,"")</f>
        <v>51</v>
      </c>
      <c r="O23">
        <f>IF(Q23=1,ROUND(AVERAGE($E$7:G23),2),"")</f>
        <v>142.9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250</v>
      </c>
      <c r="X23" cm="1">
        <f t="array" ref="X23">_xlfn.IFS(AND(Q23=1,COUNT($E$7:G23)&gt;hcpng),F23+D23,$A$7=1," ")</f>
        <v>193</v>
      </c>
      <c r="Y23" cm="1">
        <f t="array" ref="Y23">_xlfn.IFS(AND(Q23=1,COUNT($E$7:G23)&gt;hcpng),G23+D23,$A$7=1," ")</f>
        <v>248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142</v>
      </c>
      <c r="D24" s="16" cm="1">
        <f t="array" ref="D24">_xlfn.IFS(Q24&lt;&gt;1,"",Q24=1,TRUNC((230-C24)*0.9))</f>
        <v>79</v>
      </c>
      <c r="E24" s="14">
        <v>132</v>
      </c>
      <c r="F24" s="14">
        <v>186</v>
      </c>
      <c r="G24" s="14">
        <v>128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446</v>
      </c>
      <c r="J24">
        <f t="shared" si="1"/>
        <v>148</v>
      </c>
      <c r="K24" cm="1">
        <f t="array" ref="K24">_xlfn.IFS(Q24&lt;&gt;1,"",Q24=1,I24+(3*D24))</f>
        <v>683</v>
      </c>
      <c r="L24" cm="1">
        <f t="array" ref="L24">_xlfn.IFS(Q24&lt;&gt;1,"",COUNT($E$7:G24)&lt;=hcpng,"",COUNT($E$7:G24)&gt;=hcpng,K24)</f>
        <v>683</v>
      </c>
      <c r="M24" cm="1">
        <f t="array" ref="M24">_xlfn.IFS(Q24=1,SUM($E$7:G24),Q24&lt;&gt;1,"")</f>
        <v>7734</v>
      </c>
      <c r="N24" cm="1">
        <f t="array" ref="N24">_xlfn.IFS(Q24=1,COUNT($E$7:G24),Q24&lt;&gt;1,"")</f>
        <v>54</v>
      </c>
      <c r="O24">
        <f>IF(Q24=1,ROUND(AVERAGE($E$7:G24),2),"")</f>
        <v>143.22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cm="1">
        <f t="array" ref="U24">_xlfn.IFS(W24=$X$6,W24,X24=$X$6,X24,Y24=$X$6,Y24,$A$7=1,"")</f>
        <v>265</v>
      </c>
      <c r="W24" cm="1">
        <f t="array" ref="W24">_xlfn.IFS(AND(Q24=1,COUNT($E$7:G24)&gt;hcpng),E24+D24,$A$7=1," ")</f>
        <v>211</v>
      </c>
      <c r="X24" cm="1">
        <f t="array" ref="X24">_xlfn.IFS(AND(Q24=1,COUNT($E$7:G24)&gt;hcpng),F24+D24,$A$7=1," ")</f>
        <v>265</v>
      </c>
      <c r="Y24" cm="1">
        <f t="array" ref="Y24">_xlfn.IFS(AND(Q24=1,COUNT($E$7:G24)&gt;hcpng),G24+D24,$A$7=1," ")</f>
        <v>207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143</v>
      </c>
      <c r="D25" s="16" cm="1">
        <f t="array" ref="D25">_xlfn.IFS(Q25&lt;&gt;1,"",Q25=1,TRUNC((230-C25)*0.9))</f>
        <v>78</v>
      </c>
      <c r="E25" s="14">
        <v>153</v>
      </c>
      <c r="F25" s="14">
        <v>135</v>
      </c>
      <c r="G25" s="14">
        <v>144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432</v>
      </c>
      <c r="J25">
        <f t="shared" si="1"/>
        <v>144</v>
      </c>
      <c r="K25" cm="1">
        <f t="array" ref="K25">_xlfn.IFS(Q25&lt;&gt;1,"",Q25=1,I25+(3*D25))</f>
        <v>666</v>
      </c>
      <c r="L25" cm="1">
        <f t="array" ref="L25">_xlfn.IFS(Q25&lt;&gt;1,"",COUNT($E$7:G25)&lt;=hcpng,"",COUNT($E$7:G25)&gt;=hcpng,K25)</f>
        <v>666</v>
      </c>
      <c r="M25" cm="1">
        <f t="array" ref="M25">_xlfn.IFS(Q25=1,SUM($E$7:G25),Q25&lt;&gt;1,"")</f>
        <v>8166</v>
      </c>
      <c r="N25" cm="1">
        <f t="array" ref="N25">_xlfn.IFS(Q25=1,COUNT($E$7:G25),Q25&lt;&gt;1,"")</f>
        <v>57</v>
      </c>
      <c r="O25">
        <f>IF(Q25=1,ROUND(AVERAGE($E$7:G25),2),"")</f>
        <v>143.26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231</v>
      </c>
      <c r="X25" cm="1">
        <f t="array" ref="X25">_xlfn.IFS(AND(Q25=1,COUNT($E$7:G25)&gt;hcpng),F25+D25,$A$7=1," ")</f>
        <v>213</v>
      </c>
      <c r="Y25" cm="1">
        <f t="array" ref="Y25">_xlfn.IFS(AND(Q25=1,COUNT($E$7:G25)&gt;hcpng),G25+D25,$A$7=1," ")</f>
        <v>222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143</v>
      </c>
      <c r="D26" s="16" cm="1">
        <f t="array" ref="D26">_xlfn.IFS(Q26&lt;&gt;1,"",Q26=1,TRUNC((230-C26)*0.9))</f>
        <v>78</v>
      </c>
      <c r="E26" s="14">
        <v>133</v>
      </c>
      <c r="F26" s="14">
        <v>136</v>
      </c>
      <c r="G26" s="14">
        <v>120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389</v>
      </c>
      <c r="J26">
        <f t="shared" si="1"/>
        <v>129</v>
      </c>
      <c r="K26" cm="1">
        <f t="array" ref="K26">_xlfn.IFS(Q26&lt;&gt;1,"",Q26=1,I26+(3*D26))</f>
        <v>623</v>
      </c>
      <c r="L26" cm="1">
        <f t="array" ref="L26">_xlfn.IFS(Q26&lt;&gt;1,"",COUNT($E$7:G26)&lt;=hcpng,"",COUNT($E$7:G26)&gt;=hcpng,K26)</f>
        <v>623</v>
      </c>
      <c r="M26" cm="1">
        <f t="array" ref="M26">_xlfn.IFS(Q26=1,SUM($E$7:G26),Q26&lt;&gt;1,"")</f>
        <v>8555</v>
      </c>
      <c r="N26" cm="1">
        <f t="array" ref="N26">_xlfn.IFS(Q26=1,COUNT($E$7:G26),Q26&lt;&gt;1,"")</f>
        <v>60</v>
      </c>
      <c r="O26">
        <f>IF(Q26=1,ROUND(AVERAGE($E$7:G26),2),"")</f>
        <v>142.58000000000001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211</v>
      </c>
      <c r="X26" cm="1">
        <f t="array" ref="X26">_xlfn.IFS(AND(Q26=1,COUNT($E$7:G26)&gt;hcpng),F26+D26,$A$7=1," ")</f>
        <v>214</v>
      </c>
      <c r="Y26" cm="1">
        <f t="array" ref="Y26">_xlfn.IFS(AND(Q26=1,COUNT($E$7:G26)&gt;hcpng),G26+D26,$A$7=1," ")</f>
        <v>198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142</v>
      </c>
      <c r="D27" s="16" cm="1">
        <f t="array" ref="D27">_xlfn.IFS(Q27&lt;&gt;1,"",Q27=1,TRUNC((230-C27)*0.9))</f>
        <v>79</v>
      </c>
      <c r="E27" s="14">
        <v>173</v>
      </c>
      <c r="F27" s="14">
        <v>143</v>
      </c>
      <c r="G27" s="14">
        <v>159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475</v>
      </c>
      <c r="J27">
        <f t="shared" si="1"/>
        <v>158</v>
      </c>
      <c r="K27" cm="1">
        <f t="array" ref="K27">_xlfn.IFS(Q27&lt;&gt;1,"",Q27=1,I27+(3*D27))</f>
        <v>712</v>
      </c>
      <c r="L27" cm="1">
        <f t="array" ref="L27">_xlfn.IFS(Q27&lt;&gt;1,"",COUNT($E$7:G27)&lt;=hcpng,"",COUNT($E$7:G27)&gt;=hcpng,K27)</f>
        <v>712</v>
      </c>
      <c r="M27" cm="1">
        <f t="array" ref="M27">_xlfn.IFS(Q27=1,SUM($E$7:G27),Q27&lt;&gt;1,"")</f>
        <v>9030</v>
      </c>
      <c r="N27" cm="1">
        <f t="array" ref="N27">_xlfn.IFS(Q27=1,COUNT($E$7:G27),Q27&lt;&gt;1,"")</f>
        <v>63</v>
      </c>
      <c r="O27">
        <f>IF(Q27=1,ROUND(AVERAGE($E$7:G27),2),"")</f>
        <v>143.33000000000001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252</v>
      </c>
      <c r="X27" cm="1">
        <f t="array" ref="X27">_xlfn.IFS(AND(Q27=1,COUNT($E$7:G27)&gt;hcpng),F27+D27,$A$7=1," ")</f>
        <v>222</v>
      </c>
      <c r="Y27" cm="1">
        <f t="array" ref="Y27">_xlfn.IFS(AND(Q27=1,COUNT($E$7:G27)&gt;hcpng),G27+D27,$A$7=1," ")</f>
        <v>238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143</v>
      </c>
      <c r="D28" s="16" cm="1">
        <f t="array" ref="D28">_xlfn.IFS(Q28&lt;&gt;1,"",Q28=1,TRUNC((230-C28)*0.9))</f>
        <v>78</v>
      </c>
      <c r="E28" s="14">
        <v>135</v>
      </c>
      <c r="F28" s="14">
        <v>136</v>
      </c>
      <c r="G28" s="14">
        <v>141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412</v>
      </c>
      <c r="J28">
        <f t="shared" si="1"/>
        <v>137</v>
      </c>
      <c r="K28" cm="1">
        <f t="array" ref="K28">_xlfn.IFS(Q28&lt;&gt;1,"",Q28=1,I28+(3*D28))</f>
        <v>646</v>
      </c>
      <c r="L28" cm="1">
        <f t="array" ref="L28">_xlfn.IFS(Q28&lt;&gt;1,"",COUNT($E$7:G28)&lt;=hcpng,"",COUNT($E$7:G28)&gt;=hcpng,K28)</f>
        <v>646</v>
      </c>
      <c r="M28" cm="1">
        <f t="array" ref="M28">_xlfn.IFS(Q28=1,SUM($E$7:G28),Q28&lt;&gt;1,"")</f>
        <v>9442</v>
      </c>
      <c r="N28" cm="1">
        <f t="array" ref="N28">_xlfn.IFS(Q28=1,COUNT($E$7:G28),Q28&lt;&gt;1,"")</f>
        <v>66</v>
      </c>
      <c r="O28">
        <f>IF(Q28=1,ROUND(AVERAGE($E$7:G28),2),"")</f>
        <v>143.06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213</v>
      </c>
      <c r="X28" cm="1">
        <f t="array" ref="X28">_xlfn.IFS(AND(Q28=1,COUNT($E$7:G28)&gt;hcpng),F28+D28,$A$7=1," ")</f>
        <v>214</v>
      </c>
      <c r="Y28" cm="1">
        <f t="array" ref="Y28">_xlfn.IFS(AND(Q28=1,COUNT($E$7:G28)&gt;hcpng),G28+D28,$A$7=1," ")</f>
        <v>219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143</v>
      </c>
      <c r="D29" s="16" cm="1">
        <f t="array" ref="D29">_xlfn.IFS(Q29&lt;&gt;1,"",Q29=1,TRUNC((230-C29)*0.9))</f>
        <v>78</v>
      </c>
      <c r="E29" s="14">
        <v>170</v>
      </c>
      <c r="F29" s="14">
        <v>147</v>
      </c>
      <c r="G29" s="14">
        <v>166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483</v>
      </c>
      <c r="J29">
        <f t="shared" si="1"/>
        <v>161</v>
      </c>
      <c r="K29" cm="1">
        <f t="array" ref="K29">_xlfn.IFS(Q29&lt;&gt;1,"",Q29=1,I29+(3*D29))</f>
        <v>717</v>
      </c>
      <c r="L29" cm="1">
        <f t="array" ref="L29">_xlfn.IFS(Q29&lt;&gt;1,"",COUNT($E$7:G29)&lt;=hcpng,"",COUNT($E$7:G29)&gt;=hcpng,K29)</f>
        <v>717</v>
      </c>
      <c r="M29" cm="1">
        <f t="array" ref="M29">_xlfn.IFS(Q29=1,SUM($E$7:G29),Q29&lt;&gt;1,"")</f>
        <v>9925</v>
      </c>
      <c r="N29" cm="1">
        <f t="array" ref="N29">_xlfn.IFS(Q29=1,COUNT($E$7:G29),Q29&lt;&gt;1,"")</f>
        <v>69</v>
      </c>
      <c r="O29">
        <f>IF(Q29=1,ROUND(AVERAGE($E$7:G29),2),"")</f>
        <v>143.84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>
        <f t="shared" si="4"/>
        <v>717</v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248</v>
      </c>
      <c r="X29" cm="1">
        <f t="array" ref="X29">_xlfn.IFS(AND(Q29=1,COUNT($E$7:G29)&gt;hcpng),F29+D29,$A$7=1," ")</f>
        <v>225</v>
      </c>
      <c r="Y29" cm="1">
        <f t="array" ref="Y29">_xlfn.IFS(AND(Q29=1,COUNT($E$7:G29)&gt;hcpng),G29+D29,$A$7=1," ")</f>
        <v>244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143</v>
      </c>
      <c r="D30" s="16" cm="1">
        <f t="array" ref="D30">_xlfn.IFS(Q30&lt;&gt;1,"",Q30=1,TRUNC((230-C30)*0.9))</f>
        <v>78</v>
      </c>
      <c r="E30" s="14">
        <v>141</v>
      </c>
      <c r="F30" s="14">
        <v>177</v>
      </c>
      <c r="G30" s="14">
        <v>140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458</v>
      </c>
      <c r="J30">
        <f t="shared" si="1"/>
        <v>152</v>
      </c>
      <c r="K30" cm="1">
        <f t="array" ref="K30">_xlfn.IFS(Q30&lt;&gt;1,"",Q30=1,I30+(3*D30))</f>
        <v>692</v>
      </c>
      <c r="L30" cm="1">
        <f t="array" ref="L30">_xlfn.IFS(Q30&lt;&gt;1,"",COUNT($E$7:G30)&lt;=hcpng,"",COUNT($E$7:G30)&gt;=hcpng,K30)</f>
        <v>692</v>
      </c>
      <c r="M30" cm="1">
        <f t="array" ref="M30">_xlfn.IFS(Q30=1,SUM($E$7:G30),Q30&lt;&gt;1,"")</f>
        <v>10383</v>
      </c>
      <c r="N30" cm="1">
        <f t="array" ref="N30">_xlfn.IFS(Q30=1,COUNT($E$7:G30),Q30&lt;&gt;1,"")</f>
        <v>72</v>
      </c>
      <c r="O30">
        <f>IF(Q30=1,ROUND(AVERAGE($E$7:G30),2),"")</f>
        <v>144.21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219</v>
      </c>
      <c r="X30" cm="1">
        <f t="array" ref="X30">_xlfn.IFS(AND(Q30=1,COUNT($E$7:G30)&gt;hcpng),F30+D30,$A$7=1," ")</f>
        <v>255</v>
      </c>
      <c r="Y30" cm="1">
        <f t="array" ref="Y30">_xlfn.IFS(AND(Q30=1,COUNT($E$7:G30)&gt;hcpng),G30+D30,$A$7=1," ")</f>
        <v>218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144</v>
      </c>
      <c r="D31" s="16" cm="1">
        <f t="array" ref="D31">_xlfn.IFS(Q31&lt;&gt;1,"",Q31=1,TRUNC((230-C31)*0.9))</f>
        <v>77</v>
      </c>
      <c r="E31" s="14">
        <v>130</v>
      </c>
      <c r="F31" s="14">
        <v>151</v>
      </c>
      <c r="G31" s="14">
        <v>126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407</v>
      </c>
      <c r="J31">
        <f t="shared" si="1"/>
        <v>135</v>
      </c>
      <c r="K31" cm="1">
        <f t="array" ref="K31">_xlfn.IFS(Q31&lt;&gt;1,"",Q31=1,I31+(3*D31))</f>
        <v>638</v>
      </c>
      <c r="L31" cm="1">
        <f t="array" ref="L31">_xlfn.IFS(Q31&lt;&gt;1,"",COUNT($E$7:G31)&lt;=hcpng,"",COUNT($E$7:G31)&gt;=hcpng,K31)</f>
        <v>638</v>
      </c>
      <c r="M31" cm="1">
        <f t="array" ref="M31">_xlfn.IFS(Q31=1,SUM($E$7:G31),Q31&lt;&gt;1,"")</f>
        <v>10790</v>
      </c>
      <c r="N31" cm="1">
        <f t="array" ref="N31">_xlfn.IFS(Q31=1,COUNT($E$7:G31),Q31&lt;&gt;1,"")</f>
        <v>75</v>
      </c>
      <c r="O31">
        <f>IF(Q31=1,ROUND(AVERAGE($E$7:G31),2),"")</f>
        <v>143.87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207</v>
      </c>
      <c r="X31" cm="1">
        <f t="array" ref="X31">_xlfn.IFS(AND(Q31=1,COUNT($E$7:G31)&gt;hcpng),F31+D31,$A$7=1," ")</f>
        <v>228</v>
      </c>
      <c r="Y31" cm="1">
        <f t="array" ref="Y31">_xlfn.IFS(AND(Q31=1,COUNT($E$7:G31)&gt;hcpng),G31+D31,$A$7=1," ")</f>
        <v>203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143</v>
      </c>
      <c r="D32" s="16" cm="1">
        <f t="array" ref="D32">_xlfn.IFS(Q32&lt;&gt;1,"",Q32=1,TRUNC((230-C32)*0.9))</f>
        <v>78</v>
      </c>
      <c r="E32" s="14">
        <v>129</v>
      </c>
      <c r="F32" s="14">
        <v>134</v>
      </c>
      <c r="G32" s="14">
        <v>149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412</v>
      </c>
      <c r="J32">
        <f t="shared" si="1"/>
        <v>137</v>
      </c>
      <c r="K32" cm="1">
        <f t="array" ref="K32">_xlfn.IFS(Q32&lt;&gt;1,"",Q32=1,I32+(3*D32))</f>
        <v>646</v>
      </c>
      <c r="L32" cm="1">
        <f t="array" ref="L32">_xlfn.IFS(Q32&lt;&gt;1,"",COUNT($E$7:G32)&lt;=hcpng,"",COUNT($E$7:G32)&gt;=hcpng,K32)</f>
        <v>646</v>
      </c>
      <c r="M32" cm="1">
        <f t="array" ref="M32">_xlfn.IFS(Q32=1,SUM($E$7:G32),Q32&lt;&gt;1,"")</f>
        <v>11202</v>
      </c>
      <c r="N32" cm="1">
        <f t="array" ref="N32">_xlfn.IFS(Q32=1,COUNT($E$7:G32),Q32&lt;&gt;1,"")</f>
        <v>78</v>
      </c>
      <c r="O32">
        <f>IF(Q32=1,ROUND(AVERAGE($E$7:G32),2),"")</f>
        <v>143.62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207</v>
      </c>
      <c r="X32" cm="1">
        <f t="array" ref="X32">_xlfn.IFS(AND(Q32=1,COUNT($E$7:G32)&gt;hcpng),F32+D32,$A$7=1," ")</f>
        <v>212</v>
      </c>
      <c r="Y32" cm="1">
        <f t="array" ref="Y32">_xlfn.IFS(AND(Q32=1,COUNT($E$7:G32)&gt;hcpng),G32+D32,$A$7=1," ")</f>
        <v>227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143</v>
      </c>
      <c r="D33" s="16" cm="1">
        <f t="array" ref="D33">_xlfn.IFS(Q33&lt;&gt;1,"",Q33=1,TRUNC((230-C33)*0.9))</f>
        <v>78</v>
      </c>
      <c r="E33" s="14">
        <v>182</v>
      </c>
      <c r="F33" s="14">
        <v>153</v>
      </c>
      <c r="G33" s="14">
        <v>113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448</v>
      </c>
      <c r="J33">
        <f t="shared" si="1"/>
        <v>149</v>
      </c>
      <c r="K33" cm="1">
        <f t="array" ref="K33">_xlfn.IFS(Q33&lt;&gt;1,"",Q33=1,I33+(3*D33))</f>
        <v>682</v>
      </c>
      <c r="L33" cm="1">
        <f t="array" ref="L33">_xlfn.IFS(Q33&lt;&gt;1,"",COUNT($E$7:G33)&lt;=hcpng,"",COUNT($E$7:G33)&gt;=hcpng,K33)</f>
        <v>682</v>
      </c>
      <c r="M33" cm="1">
        <f t="array" ref="M33">_xlfn.IFS(Q33=1,SUM($E$7:G33),Q33&lt;&gt;1,"")</f>
        <v>11650</v>
      </c>
      <c r="N33" cm="1">
        <f t="array" ref="N33">_xlfn.IFS(Q33=1,COUNT($E$7:G33),Q33&lt;&gt;1,"")</f>
        <v>81</v>
      </c>
      <c r="O33">
        <f>IF(Q33=1,ROUND(AVERAGE($E$7:G33),2),"")</f>
        <v>143.83000000000001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260</v>
      </c>
      <c r="X33" cm="1">
        <f t="array" ref="X33">_xlfn.IFS(AND(Q33=1,COUNT($E$7:G33)&gt;hcpng),F33+D33,$A$7=1," ")</f>
        <v>231</v>
      </c>
      <c r="Y33" cm="1">
        <f t="array" ref="Y33">_xlfn.IFS(AND(Q33=1,COUNT($E$7:G33)&gt;hcpng),G33+D33,$A$7=1," ")</f>
        <v>191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143</v>
      </c>
      <c r="D34" s="16" cm="1">
        <f t="array" ref="D34">_xlfn.IFS(Q34&lt;&gt;1,"",Q34=1,TRUNC((230-C34)*0.9))</f>
        <v>78</v>
      </c>
      <c r="E34" s="14">
        <v>171</v>
      </c>
      <c r="F34" s="14">
        <v>143</v>
      </c>
      <c r="G34" s="14">
        <v>135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449</v>
      </c>
      <c r="J34">
        <f t="shared" si="1"/>
        <v>149</v>
      </c>
      <c r="K34" cm="1">
        <f t="array" ref="K34">_xlfn.IFS(Q34&lt;&gt;1,"",Q34=1,I34+(3*D34))</f>
        <v>683</v>
      </c>
      <c r="L34" cm="1">
        <f t="array" ref="L34">_xlfn.IFS(Q34&lt;&gt;1,"",COUNT($E$7:G34)&lt;=hcpng,"",COUNT($E$7:G34)&gt;=hcpng,K34)</f>
        <v>683</v>
      </c>
      <c r="M34" cm="1">
        <f t="array" ref="M34">_xlfn.IFS(Q34=1,SUM($E$7:G34),Q34&lt;&gt;1,"")</f>
        <v>12099</v>
      </c>
      <c r="N34" cm="1">
        <f t="array" ref="N34">_xlfn.IFS(Q34=1,COUNT($E$7:G34),Q34&lt;&gt;1,"")</f>
        <v>84</v>
      </c>
      <c r="O34">
        <f>IF(Q34=1,ROUND(AVERAGE($E$7:G34),2),"")</f>
        <v>144.04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249</v>
      </c>
      <c r="X34" cm="1">
        <f t="array" ref="X34">_xlfn.IFS(AND(Q34=1,COUNT($E$7:G34)&gt;hcpng),F34+D34,$A$7=1," ")</f>
        <v>221</v>
      </c>
      <c r="Y34" cm="1">
        <f t="array" ref="Y34">_xlfn.IFS(AND(Q34=1,COUNT($E$7:G34)&gt;hcpng),G34+D34,$A$7=1," ")</f>
        <v>213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144</v>
      </c>
      <c r="D35" s="16" cm="1">
        <f t="array" ref="D35">_xlfn.IFS(Q35&lt;&gt;1,"",Q35=1,TRUNC((230-C35)*0.9))</f>
        <v>77</v>
      </c>
      <c r="E35" s="14">
        <v>133</v>
      </c>
      <c r="F35" s="14">
        <v>140</v>
      </c>
      <c r="G35" s="14">
        <v>132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405</v>
      </c>
      <c r="J35">
        <f t="shared" si="1"/>
        <v>135</v>
      </c>
      <c r="K35" cm="1">
        <f t="array" ref="K35">_xlfn.IFS(Q35&lt;&gt;1,"",Q35=1,I35+(3*D35))</f>
        <v>636</v>
      </c>
      <c r="L35" cm="1">
        <f t="array" ref="L35">_xlfn.IFS(Q35&lt;&gt;1,"",COUNT($E$7:G35)&lt;=hcpng,"",COUNT($E$7:G35)&gt;=hcpng,K35)</f>
        <v>636</v>
      </c>
      <c r="M35" cm="1">
        <f t="array" ref="M35">_xlfn.IFS(Q35=1,SUM($E$7:G35),Q35&lt;&gt;1,"")</f>
        <v>12504</v>
      </c>
      <c r="N35" cm="1">
        <f t="array" ref="N35">_xlfn.IFS(Q35=1,COUNT($E$7:G35),Q35&lt;&gt;1,"")</f>
        <v>87</v>
      </c>
      <c r="O35">
        <f>IF(Q35=1,ROUND(AVERAGE($E$7:G35),2),"")</f>
        <v>143.72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210</v>
      </c>
      <c r="X35" cm="1">
        <f t="array" ref="X35">_xlfn.IFS(AND(Q35=1,COUNT($E$7:G35)&gt;hcpng),F35+D35,$A$7=1," ")</f>
        <v>217</v>
      </c>
      <c r="Y35" cm="1">
        <f t="array" ref="Y35">_xlfn.IFS(AND(Q35=1,COUNT($E$7:G35)&gt;hcpng),G35+D35,$A$7=1," ")</f>
        <v>209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143</v>
      </c>
      <c r="D36" s="16" cm="1">
        <f t="array" ref="D36">_xlfn.IFS(Q36&lt;&gt;1,"",Q36=1,TRUNC((230-C36)*0.9))</f>
        <v>78</v>
      </c>
      <c r="E36" s="14">
        <v>113</v>
      </c>
      <c r="F36" s="14">
        <v>187</v>
      </c>
      <c r="G36" s="14">
        <v>157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457</v>
      </c>
      <c r="J36">
        <f t="shared" si="1"/>
        <v>152</v>
      </c>
      <c r="K36" cm="1">
        <f t="array" ref="K36">_xlfn.IFS(Q36&lt;&gt;1,"",Q36=1,I36+(3*D36))</f>
        <v>691</v>
      </c>
      <c r="L36" cm="1">
        <f t="array" ref="L36">_xlfn.IFS(Q36&lt;&gt;1,"",COUNT($E$7:G36)&lt;=hcpng,"",COUNT($E$7:G36)&gt;=hcpng,K36)</f>
        <v>691</v>
      </c>
      <c r="M36" cm="1">
        <f t="array" ref="M36">_xlfn.IFS(Q36=1,SUM($E$7:G36),Q36&lt;&gt;1,"")</f>
        <v>12961</v>
      </c>
      <c r="N36" cm="1">
        <f t="array" ref="N36">_xlfn.IFS(Q36=1,COUNT($E$7:G36),Q36&lt;&gt;1,"")</f>
        <v>90</v>
      </c>
      <c r="O36">
        <f>IF(Q36=1,ROUND(AVERAGE($E$7:G36),2),"")</f>
        <v>144.01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cm="1">
        <f t="array" ref="S36">_xlfn.IFS(E36=$X$5,E36,F36=$X$5,F36,G36=$X$5,G36,$A$7=1,"")</f>
        <v>187</v>
      </c>
      <c r="T36" t="str">
        <f t="shared" si="4"/>
        <v/>
      </c>
      <c r="U36" cm="1">
        <f t="array" ref="U36">_xlfn.IFS(W36=$X$6,W36,X36=$X$6,X36,Y36=$X$6,Y36,$A$7=1,"")</f>
        <v>265</v>
      </c>
      <c r="W36" cm="1">
        <f t="array" ref="W36">_xlfn.IFS(AND(Q36=1,COUNT($E$7:G36)&gt;hcpng),E36+D36,$A$7=1," ")</f>
        <v>191</v>
      </c>
      <c r="X36" cm="1">
        <f t="array" ref="X36">_xlfn.IFS(AND(Q36=1,COUNT($E$7:G36)&gt;hcpng),F36+D36,$A$7=1," ")</f>
        <v>265</v>
      </c>
      <c r="Y36" cm="1">
        <f t="array" ref="Y36">_xlfn.IFS(AND(Q36=1,COUNT($E$7:G36)&gt;hcpng),G36+D36,$A$7=1," ")</f>
        <v>235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142.43</v>
      </c>
      <c r="F37" s="18">
        <f>IF(COUNT(F7:F36)&gt;=1,ROUND(SUM(F7:F36)/COUNT(F7:F36),2),"")</f>
        <v>146.83000000000001</v>
      </c>
      <c r="G37" s="18">
        <f>IF(COUNT(G7:G36)&gt;=1,ROUND(SUM(G7:G36)/COUNT(G7:G36),2),"")</f>
        <v>142.77000000000001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16F1-480C-4CC1-A44E-48DDD9498E92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28</v>
      </c>
    </row>
    <row r="3" spans="1:27" ht="14.45" customHeight="1" x14ac:dyDescent="0.25">
      <c r="A3" s="7" t="s">
        <v>7</v>
      </c>
      <c r="B3" s="26" t="s">
        <v>45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155</v>
      </c>
      <c r="C4" s="7"/>
      <c r="D4" s="7"/>
      <c r="E4" s="7"/>
      <c r="F4" s="7"/>
      <c r="G4" s="7"/>
      <c r="W4" s="3" t="s">
        <v>34</v>
      </c>
      <c r="X4">
        <f>MAX(I7:I36)</f>
        <v>563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213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286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155</v>
      </c>
      <c r="D7" s="16" cm="1">
        <f t="array" ref="D7">_xlfn.IFS(Q7&lt;&gt;1,"",Q7=1,TRUNC((230-C7)*0.9))</f>
        <v>67</v>
      </c>
      <c r="E7" s="14">
        <v>165</v>
      </c>
      <c r="F7" s="14">
        <v>147</v>
      </c>
      <c r="G7" s="14">
        <v>146</v>
      </c>
      <c r="H7" s="17"/>
      <c r="I7">
        <f>IF(Q7=1,SUM(E7:G7),"")</f>
        <v>458</v>
      </c>
      <c r="J7">
        <f>IF(Q7=1,TRUNC(AVERAGE(E7:G7),0),"")</f>
        <v>152</v>
      </c>
      <c r="K7" cm="1">
        <f t="array" ref="K7">_xlfn.IFS(Q7&lt;&gt;1,"",Q7=1,I7+(3*D7))</f>
        <v>659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458</v>
      </c>
      <c r="N7" cm="1">
        <f t="array" ref="N7">_xlfn.IFS(Q7=1,COUNT($E$7:G7),Q7&lt;&gt;1,"")</f>
        <v>3</v>
      </c>
      <c r="O7">
        <f>IF(Q7=1,ROUND(AVERAGE($E$7:G7),2),"")</f>
        <v>152.66999999999999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6" cm="1">
        <f t="array" ref="D8">_xlfn.IFS(Q8&lt;&gt;1,"",Q8=1,TRUNC((230-C8)*0.9))</f>
        <v>67</v>
      </c>
      <c r="E8" s="14">
        <v>137</v>
      </c>
      <c r="F8" s="14">
        <v>143</v>
      </c>
      <c r="G8" s="14">
        <v>139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419</v>
      </c>
      <c r="J8">
        <f t="shared" ref="J8:J36" si="1">IF(Q8=1,TRUNC(AVERAGE(E8:G8),0),"")</f>
        <v>139</v>
      </c>
      <c r="K8" cm="1">
        <f t="array" ref="K8">_xlfn.IFS(Q8&lt;&gt;1,"",Q8=1,I8+(3*D8))</f>
        <v>620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877</v>
      </c>
      <c r="N8" cm="1">
        <f t="array" ref="N8">_xlfn.IFS(Q8=1,COUNT($E$7:G8),Q8&lt;&gt;1,"")</f>
        <v>6</v>
      </c>
      <c r="O8">
        <f>IF(Q8=1,ROUND(AVERAGE($E$7:G8),2),"")</f>
        <v>146.16999999999999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6" cm="1">
        <f t="array" ref="D9">_xlfn.IFS(Q9&lt;&gt;1,"",Q9=1,TRUNC((230-C9)*0.9))</f>
        <v>67</v>
      </c>
      <c r="E9" s="14">
        <v>122</v>
      </c>
      <c r="F9" s="14">
        <v>169</v>
      </c>
      <c r="G9" s="14">
        <v>151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442</v>
      </c>
      <c r="J9">
        <f t="shared" si="1"/>
        <v>147</v>
      </c>
      <c r="K9" cm="1">
        <f t="array" ref="K9">_xlfn.IFS(Q9&lt;&gt;1,"",Q9=1,I9+(3*D9))</f>
        <v>643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1319</v>
      </c>
      <c r="N9" cm="1">
        <f t="array" ref="N9">_xlfn.IFS(Q9=1,COUNT($E$7:G9),Q9&lt;&gt;1,"")</f>
        <v>9</v>
      </c>
      <c r="O9">
        <f>IF(Q9=1,ROUND(AVERAGE($E$7:G9),2),"")</f>
        <v>146.56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146</v>
      </c>
      <c r="D10" s="16" cm="1">
        <f t="array" ref="D10">_xlfn.IFS(Q10&lt;&gt;1,"",Q10=1,TRUNC((230-C10)*0.9))</f>
        <v>75</v>
      </c>
      <c r="E10" s="14">
        <v>147</v>
      </c>
      <c r="F10" s="14">
        <v>154</v>
      </c>
      <c r="G10" s="14">
        <v>138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439</v>
      </c>
      <c r="J10">
        <f t="shared" si="1"/>
        <v>146</v>
      </c>
      <c r="K10" cm="1">
        <f t="array" ref="K10">_xlfn.IFS(Q10&lt;&gt;1,"",Q10=1,I10+(3*D10))</f>
        <v>664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1758</v>
      </c>
      <c r="N10" cm="1">
        <f t="array" ref="N10">_xlfn.IFS(Q10=1,COUNT($E$7:G10),Q10&lt;&gt;1,"")</f>
        <v>12</v>
      </c>
      <c r="O10">
        <f>IF(Q10=1,ROUND(AVERAGE($E$7:G10),2),"")</f>
        <v>146.5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146</v>
      </c>
      <c r="D11" s="16" cm="1">
        <f t="array" ref="D11">_xlfn.IFS(Q11&lt;&gt;1,"",Q11=1,TRUNC((230-C11)*0.9))</f>
        <v>75</v>
      </c>
      <c r="E11" s="14">
        <v>211</v>
      </c>
      <c r="F11" s="14">
        <v>156</v>
      </c>
      <c r="G11" s="14">
        <v>137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504</v>
      </c>
      <c r="J11">
        <f t="shared" si="1"/>
        <v>168</v>
      </c>
      <c r="K11" cm="1">
        <f t="array" ref="K11">_xlfn.IFS(Q11&lt;&gt;1,"",Q11=1,I11+(3*D11))</f>
        <v>729</v>
      </c>
      <c r="L11" cm="1">
        <f t="array" ref="L11">_xlfn.IFS(Q11&lt;&gt;1,"",COUNT($E$7:G11)&lt;=hcpng,"",COUNT($E$7:G11)&gt;=hcpng,K11)</f>
        <v>729</v>
      </c>
      <c r="M11" cm="1">
        <f t="array" ref="M11">_xlfn.IFS(Q11=1,SUM($E$7:G11),Q11&lt;&gt;1,"")</f>
        <v>2262</v>
      </c>
      <c r="N11" cm="1">
        <f t="array" ref="N11">_xlfn.IFS(Q11=1,COUNT($E$7:G11),Q11&lt;&gt;1,"")</f>
        <v>15</v>
      </c>
      <c r="O11">
        <f>IF(Q11=1,ROUND(AVERAGE($E$7:G11),2),"")</f>
        <v>150.80000000000001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cm="1">
        <f t="array" ref="U11">_xlfn.IFS(W11=$X$6,W11,X11=$X$6,X11,Y11=$X$6,Y11,$A$7=1,"")</f>
        <v>286</v>
      </c>
      <c r="W11" cm="1">
        <f t="array" ref="W11">_xlfn.IFS(AND(Q11=1,COUNT($E$7:G11)&gt;hcpng),E11+D11,$A$7=1," ")</f>
        <v>286</v>
      </c>
      <c r="X11" cm="1">
        <f t="array" ref="X11">_xlfn.IFS(AND(Q11=1,COUNT($E$7:G11)&gt;hcpng),F11+D11,$A$7=1," ")</f>
        <v>231</v>
      </c>
      <c r="Y11" cm="1">
        <f t="array" ref="Y11">_xlfn.IFS(AND(Q11=1,COUNT($E$7:G11)&gt;hcpng),G11+D11,$A$7=1," ")</f>
        <v>212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150</v>
      </c>
      <c r="D12" s="16" cm="1">
        <f t="array" ref="D12">_xlfn.IFS(Q12&lt;&gt;1,"",Q12=1,TRUNC((230-C12)*0.9))</f>
        <v>72</v>
      </c>
      <c r="E12" s="14">
        <v>137</v>
      </c>
      <c r="F12" s="14">
        <v>170</v>
      </c>
      <c r="G12" s="14">
        <v>160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467</v>
      </c>
      <c r="J12">
        <f t="shared" si="1"/>
        <v>155</v>
      </c>
      <c r="K12" cm="1">
        <f t="array" ref="K12">_xlfn.IFS(Q12&lt;&gt;1,"",Q12=1,I12+(3*D12))</f>
        <v>683</v>
      </c>
      <c r="L12" cm="1">
        <f t="array" ref="L12">_xlfn.IFS(Q12&lt;&gt;1,"",COUNT($E$7:G12)&lt;=hcpng,"",COUNT($E$7:G12)&gt;=hcpng,K12)</f>
        <v>683</v>
      </c>
      <c r="M12" cm="1">
        <f t="array" ref="M12">_xlfn.IFS(Q12=1,SUM($E$7:G12),Q12&lt;&gt;1,"")</f>
        <v>2729</v>
      </c>
      <c r="N12" cm="1">
        <f t="array" ref="N12">_xlfn.IFS(Q12=1,COUNT($E$7:G12),Q12&lt;&gt;1,"")</f>
        <v>18</v>
      </c>
      <c r="O12">
        <f>IF(Q12=1,ROUND(AVERAGE($E$7:G12),2),"")</f>
        <v>151.61000000000001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209</v>
      </c>
      <c r="X12" cm="1">
        <f t="array" ref="X12">_xlfn.IFS(AND(Q12=1,COUNT($E$7:G12)&gt;hcpng),F12+D12,$A$7=1," ")</f>
        <v>242</v>
      </c>
      <c r="Y12" cm="1">
        <f t="array" ref="Y12">_xlfn.IFS(AND(Q12=1,COUNT($E$7:G12)&gt;hcpng),G12+D12,$A$7=1," ")</f>
        <v>232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151</v>
      </c>
      <c r="D13" s="16" cm="1">
        <f t="array" ref="D13">_xlfn.IFS(Q13&lt;&gt;1,"",Q13=1,TRUNC((230-C13)*0.9))</f>
        <v>71</v>
      </c>
      <c r="E13" s="14">
        <v>127</v>
      </c>
      <c r="F13" s="14">
        <v>157</v>
      </c>
      <c r="G13" s="14">
        <v>127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411</v>
      </c>
      <c r="J13">
        <f t="shared" si="1"/>
        <v>137</v>
      </c>
      <c r="K13" cm="1">
        <f t="array" ref="K13">_xlfn.IFS(Q13&lt;&gt;1,"",Q13=1,I13+(3*D13))</f>
        <v>624</v>
      </c>
      <c r="L13" cm="1">
        <f t="array" ref="L13">_xlfn.IFS(Q13&lt;&gt;1,"",COUNT($E$7:G13)&lt;=hcpng,"",COUNT($E$7:G13)&gt;=hcpng,K13)</f>
        <v>624</v>
      </c>
      <c r="M13" cm="1">
        <f t="array" ref="M13">_xlfn.IFS(Q13=1,SUM($E$7:G13),Q13&lt;&gt;1,"")</f>
        <v>3140</v>
      </c>
      <c r="N13" cm="1">
        <f t="array" ref="N13">_xlfn.IFS(Q13=1,COUNT($E$7:G13),Q13&lt;&gt;1,"")</f>
        <v>21</v>
      </c>
      <c r="O13">
        <f>IF(Q13=1,ROUND(AVERAGE($E$7:G13),2),"")</f>
        <v>149.52000000000001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198</v>
      </c>
      <c r="X13" cm="1">
        <f t="array" ref="X13">_xlfn.IFS(AND(Q13=1,COUNT($E$7:G13)&gt;hcpng),F13+D13,$A$7=1," ")</f>
        <v>228</v>
      </c>
      <c r="Y13" cm="1">
        <f t="array" ref="Y13">_xlfn.IFS(AND(Q13=1,COUNT($E$7:G13)&gt;hcpng),G13+D13,$A$7=1," ")</f>
        <v>198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149</v>
      </c>
      <c r="D14" s="16" cm="1">
        <f t="array" ref="D14">_xlfn.IFS(Q14&lt;&gt;1,"",Q14=1,TRUNC((230-C14)*0.9))</f>
        <v>72</v>
      </c>
      <c r="E14" s="14">
        <v>148</v>
      </c>
      <c r="F14" s="14">
        <v>149</v>
      </c>
      <c r="G14" s="14">
        <v>182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479</v>
      </c>
      <c r="J14">
        <f t="shared" si="1"/>
        <v>159</v>
      </c>
      <c r="K14" cm="1">
        <f t="array" ref="K14">_xlfn.IFS(Q14&lt;&gt;1,"",Q14=1,I14+(3*D14))</f>
        <v>695</v>
      </c>
      <c r="L14" cm="1">
        <f t="array" ref="L14">_xlfn.IFS(Q14&lt;&gt;1,"",COUNT($E$7:G14)&lt;=hcpng,"",COUNT($E$7:G14)&gt;=hcpng,K14)</f>
        <v>695</v>
      </c>
      <c r="M14" cm="1">
        <f t="array" ref="M14">_xlfn.IFS(Q14=1,SUM($E$7:G14),Q14&lt;&gt;1,"")</f>
        <v>3619</v>
      </c>
      <c r="N14" cm="1">
        <f t="array" ref="N14">_xlfn.IFS(Q14=1,COUNT($E$7:G14),Q14&lt;&gt;1,"")</f>
        <v>24</v>
      </c>
      <c r="O14">
        <f>IF(Q14=1,ROUND(AVERAGE($E$7:G14),2),"")</f>
        <v>150.79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220</v>
      </c>
      <c r="X14" cm="1">
        <f t="array" ref="X14">_xlfn.IFS(AND(Q14=1,COUNT($E$7:G14)&gt;hcpng),F14+D14,$A$7=1," ")</f>
        <v>221</v>
      </c>
      <c r="Y14" cm="1">
        <f t="array" ref="Y14">_xlfn.IFS(AND(Q14=1,COUNT($E$7:G14)&gt;hcpng),G14+D14,$A$7=1," ")</f>
        <v>254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150</v>
      </c>
      <c r="D15" s="16" cm="1">
        <f t="array" ref="D15">_xlfn.IFS(Q15&lt;&gt;1,"",Q15=1,TRUNC((230-C15)*0.9))</f>
        <v>72</v>
      </c>
      <c r="E15" s="14">
        <v>171</v>
      </c>
      <c r="F15" s="14">
        <v>191</v>
      </c>
      <c r="G15" s="14">
        <v>201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0"/>
        <v>563</v>
      </c>
      <c r="J15">
        <f t="shared" si="1"/>
        <v>187</v>
      </c>
      <c r="K15" cm="1">
        <f t="array" ref="K15">_xlfn.IFS(Q15&lt;&gt;1,"",Q15=1,I15+(3*D15))</f>
        <v>779</v>
      </c>
      <c r="L15" cm="1">
        <f t="array" ref="L15">_xlfn.IFS(Q15&lt;&gt;1,"",COUNT($E$7:G15)&lt;=hcpng,"",COUNT($E$7:G15)&gt;=hcpng,K15)</f>
        <v>779</v>
      </c>
      <c r="M15" cm="1">
        <f t="array" ref="M15">_xlfn.IFS(Q15=1,SUM($E$7:G15),Q15&lt;&gt;1,"")</f>
        <v>4182</v>
      </c>
      <c r="N15" cm="1">
        <f t="array" ref="N15">_xlfn.IFS(Q15=1,COUNT($E$7:G15),Q15&lt;&gt;1,"")</f>
        <v>27</v>
      </c>
      <c r="O15">
        <f>IF(Q15=1,ROUND(AVERAGE($E$7:G15),2),"")</f>
        <v>154.88999999999999</v>
      </c>
      <c r="P15" t="str" cm="1">
        <f t="array" ref="P15">_xlfn.IFS(Q15&lt;&gt;1,"",SUM($Q$7:Q15)=1,1,SUM($Q$7:Q15)&lt;&gt;1,"")</f>
        <v/>
      </c>
      <c r="Q15">
        <f t="shared" si="2"/>
        <v>1</v>
      </c>
      <c r="R15">
        <f t="shared" si="3"/>
        <v>563</v>
      </c>
      <c r="S15" t="str" cm="1">
        <f t="array" ref="S15">_xlfn.IFS(E15=$X$5,E15,F15=$X$5,F15,G15=$X$5,G15,$A$7=1,"")</f>
        <v/>
      </c>
      <c r="T15">
        <f t="shared" si="4"/>
        <v>779</v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243</v>
      </c>
      <c r="X15" cm="1">
        <f t="array" ref="X15">_xlfn.IFS(AND(Q15=1,COUNT($E$7:G15)&gt;hcpng),F15+D15,$A$7=1," ")</f>
        <v>263</v>
      </c>
      <c r="Y15" cm="1">
        <f t="array" ref="Y15">_xlfn.IFS(AND(Q15=1,COUNT($E$7:G15)&gt;hcpng),G15+D15,$A$7=1," ")</f>
        <v>273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154</v>
      </c>
      <c r="D16" s="16" cm="1">
        <f t="array" ref="D16">_xlfn.IFS(Q16&lt;&gt;1,"",Q16=1,TRUNC((230-C16)*0.9))</f>
        <v>68</v>
      </c>
      <c r="E16" s="14">
        <v>139</v>
      </c>
      <c r="F16" s="14">
        <v>140</v>
      </c>
      <c r="G16" s="14">
        <v>135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414</v>
      </c>
      <c r="J16">
        <f t="shared" si="1"/>
        <v>138</v>
      </c>
      <c r="K16" cm="1">
        <f t="array" ref="K16">_xlfn.IFS(Q16&lt;&gt;1,"",Q16=1,I16+(3*D16))</f>
        <v>618</v>
      </c>
      <c r="L16" cm="1">
        <f t="array" ref="L16">_xlfn.IFS(Q16&lt;&gt;1,"",COUNT($E$7:G16)&lt;=hcpng,"",COUNT($E$7:G16)&gt;=hcpng,K16)</f>
        <v>618</v>
      </c>
      <c r="M16" cm="1">
        <f t="array" ref="M16">_xlfn.IFS(Q16=1,SUM($E$7:G16),Q16&lt;&gt;1,"")</f>
        <v>4596</v>
      </c>
      <c r="N16" cm="1">
        <f t="array" ref="N16">_xlfn.IFS(Q16=1,COUNT($E$7:G16),Q16&lt;&gt;1,"")</f>
        <v>30</v>
      </c>
      <c r="O16">
        <f>IF(Q16=1,ROUND(AVERAGE($E$7:G16),2),"")</f>
        <v>153.19999999999999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207</v>
      </c>
      <c r="X16" cm="1">
        <f t="array" ref="X16">_xlfn.IFS(AND(Q16=1,COUNT($E$7:G16)&gt;hcpng),F16+D16,$A$7=1," ")</f>
        <v>208</v>
      </c>
      <c r="Y16" cm="1">
        <f t="array" ref="Y16">_xlfn.IFS(AND(Q16=1,COUNT($E$7:G16)&gt;hcpng),G16+D16,$A$7=1," ")</f>
        <v>203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153</v>
      </c>
      <c r="D17" s="16" cm="1">
        <f t="array" ref="D17">_xlfn.IFS(Q17&lt;&gt;1,"",Q17=1,TRUNC((230-C17)*0.9))</f>
        <v>69</v>
      </c>
      <c r="E17" s="14">
        <v>145</v>
      </c>
      <c r="F17" s="14">
        <v>150</v>
      </c>
      <c r="G17" s="14">
        <v>172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467</v>
      </c>
      <c r="J17">
        <f t="shared" si="1"/>
        <v>155</v>
      </c>
      <c r="K17" cm="1">
        <f t="array" ref="K17">_xlfn.IFS(Q17&lt;&gt;1,"",Q17=1,I17+(3*D17))</f>
        <v>674</v>
      </c>
      <c r="L17" cm="1">
        <f t="array" ref="L17">_xlfn.IFS(Q17&lt;&gt;1,"",COUNT($E$7:G17)&lt;=hcpng,"",COUNT($E$7:G17)&gt;=hcpng,K17)</f>
        <v>674</v>
      </c>
      <c r="M17" cm="1">
        <f t="array" ref="M17">_xlfn.IFS(Q17=1,SUM($E$7:G17),Q17&lt;&gt;1,"")</f>
        <v>5063</v>
      </c>
      <c r="N17" cm="1">
        <f t="array" ref="N17">_xlfn.IFS(Q17=1,COUNT($E$7:G17),Q17&lt;&gt;1,"")</f>
        <v>33</v>
      </c>
      <c r="O17">
        <f>IF(Q17=1,ROUND(AVERAGE($E$7:G17),2),"")</f>
        <v>153.41999999999999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214</v>
      </c>
      <c r="X17" cm="1">
        <f t="array" ref="X17">_xlfn.IFS(AND(Q17=1,COUNT($E$7:G17)&gt;hcpng),F17+D17,$A$7=1," ")</f>
        <v>219</v>
      </c>
      <c r="Y17" cm="1">
        <f t="array" ref="Y17">_xlfn.IFS(AND(Q17=1,COUNT($E$7:G17)&gt;hcpng),G17+D17,$A$7=1," ")</f>
        <v>241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153</v>
      </c>
      <c r="D18" s="16" cm="1">
        <f t="array" ref="D18">_xlfn.IFS(Q18&lt;&gt;1,"",Q18=1,TRUNC((230-C18)*0.9))</f>
        <v>69</v>
      </c>
      <c r="E18" s="14">
        <v>154</v>
      </c>
      <c r="F18" s="14">
        <v>153</v>
      </c>
      <c r="G18" s="14">
        <v>183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490</v>
      </c>
      <c r="J18">
        <f t="shared" si="1"/>
        <v>163</v>
      </c>
      <c r="K18" cm="1">
        <f t="array" ref="K18">_xlfn.IFS(Q18&lt;&gt;1,"",Q18=1,I18+(3*D18))</f>
        <v>697</v>
      </c>
      <c r="L18" cm="1">
        <f t="array" ref="L18">_xlfn.IFS(Q18&lt;&gt;1,"",COUNT($E$7:G18)&lt;=hcpng,"",COUNT($E$7:G18)&gt;=hcpng,K18)</f>
        <v>697</v>
      </c>
      <c r="M18" cm="1">
        <f t="array" ref="M18">_xlfn.IFS(Q18=1,SUM($E$7:G18),Q18&lt;&gt;1,"")</f>
        <v>5553</v>
      </c>
      <c r="N18" cm="1">
        <f t="array" ref="N18">_xlfn.IFS(Q18=1,COUNT($E$7:G18),Q18&lt;&gt;1,"")</f>
        <v>36</v>
      </c>
      <c r="O18">
        <f>IF(Q18=1,ROUND(AVERAGE($E$7:G18),2),"")</f>
        <v>154.25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223</v>
      </c>
      <c r="X18" cm="1">
        <f t="array" ref="X18">_xlfn.IFS(AND(Q18=1,COUNT($E$7:G18)&gt;hcpng),F18+D18,$A$7=1," ")</f>
        <v>222</v>
      </c>
      <c r="Y18" cm="1">
        <f t="array" ref="Y18">_xlfn.IFS(AND(Q18=1,COUNT($E$7:G18)&gt;hcpng),G18+D18,$A$7=1," ")</f>
        <v>252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154</v>
      </c>
      <c r="D19" s="16" cm="1">
        <f t="array" ref="D19">_xlfn.IFS(Q19&lt;&gt;1,"",Q19=1,TRUNC((230-C19)*0.9))</f>
        <v>68</v>
      </c>
      <c r="E19" s="14">
        <v>179</v>
      </c>
      <c r="F19" s="14">
        <v>119</v>
      </c>
      <c r="G19" s="14">
        <v>182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480</v>
      </c>
      <c r="J19">
        <f t="shared" si="1"/>
        <v>160</v>
      </c>
      <c r="K19" cm="1">
        <f t="array" ref="K19">_xlfn.IFS(Q19&lt;&gt;1,"",Q19=1,I19+(3*D19))</f>
        <v>684</v>
      </c>
      <c r="L19" cm="1">
        <f t="array" ref="L19">_xlfn.IFS(Q19&lt;&gt;1,"",COUNT($E$7:G19)&lt;=hcpng,"",COUNT($E$7:G19)&gt;=hcpng,K19)</f>
        <v>684</v>
      </c>
      <c r="M19" cm="1">
        <f t="array" ref="M19">_xlfn.IFS(Q19=1,SUM($E$7:G19),Q19&lt;&gt;1,"")</f>
        <v>6033</v>
      </c>
      <c r="N19" cm="1">
        <f t="array" ref="N19">_xlfn.IFS(Q19=1,COUNT($E$7:G19),Q19&lt;&gt;1,"")</f>
        <v>39</v>
      </c>
      <c r="O19">
        <f>IF(Q19=1,ROUND(AVERAGE($E$7:G19),2),"")</f>
        <v>154.69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247</v>
      </c>
      <c r="X19" cm="1">
        <f t="array" ref="X19">_xlfn.IFS(AND(Q19=1,COUNT($E$7:G19)&gt;hcpng),F19+D19,$A$7=1," ")</f>
        <v>187</v>
      </c>
      <c r="Y19" cm="1">
        <f t="array" ref="Y19">_xlfn.IFS(AND(Q19=1,COUNT($E$7:G19)&gt;hcpng),G19+D19,$A$7=1," ")</f>
        <v>250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6" cm="1">
        <f t="array" ref="D20">_xlfn.IFS(Q20&lt;&gt;1,"",Q20=1,TRUNC((230-C20)*0.9))</f>
        <v>68</v>
      </c>
      <c r="E20" s="14">
        <v>129</v>
      </c>
      <c r="F20" s="14">
        <v>156</v>
      </c>
      <c r="G20" s="14">
        <v>152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437</v>
      </c>
      <c r="J20">
        <f t="shared" si="1"/>
        <v>145</v>
      </c>
      <c r="K20" cm="1">
        <f t="array" ref="K20">_xlfn.IFS(Q20&lt;&gt;1,"",Q20=1,I20+(3*D20))</f>
        <v>641</v>
      </c>
      <c r="L20" cm="1">
        <f t="array" ref="L20">_xlfn.IFS(Q20&lt;&gt;1,"",COUNT($E$7:G20)&lt;=hcpng,"",COUNT($E$7:G20)&gt;=hcpng,K20)</f>
        <v>641</v>
      </c>
      <c r="M20" cm="1">
        <f t="array" ref="M20">_xlfn.IFS(Q20=1,SUM($E$7:G20),Q20&lt;&gt;1,"")</f>
        <v>6470</v>
      </c>
      <c r="N20" cm="1">
        <f t="array" ref="N20">_xlfn.IFS(Q20=1,COUNT($E$7:G20),Q20&lt;&gt;1,"")</f>
        <v>42</v>
      </c>
      <c r="O20">
        <f>IF(Q20=1,ROUND(AVERAGE($E$7:G20),2),"")</f>
        <v>154.05000000000001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197</v>
      </c>
      <c r="X20" cm="1">
        <f t="array" ref="X20">_xlfn.IFS(AND(Q20=1,COUNT($E$7:G20)&gt;hcpng),F20+D20,$A$7=1," ")</f>
        <v>224</v>
      </c>
      <c r="Y20" cm="1">
        <f t="array" ref="Y20">_xlfn.IFS(AND(Q20=1,COUNT($E$7:G20)&gt;hcpng),G20+D20,$A$7=1," ")</f>
        <v>220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154</v>
      </c>
      <c r="D21" s="16" cm="1">
        <f t="array" ref="D21">_xlfn.IFS(Q21&lt;&gt;1,"",Q21=1,TRUNC((230-C21)*0.9))</f>
        <v>68</v>
      </c>
      <c r="E21" s="14">
        <v>142</v>
      </c>
      <c r="F21" s="14">
        <v>138</v>
      </c>
      <c r="G21" s="14">
        <v>132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412</v>
      </c>
      <c r="J21">
        <f t="shared" si="1"/>
        <v>137</v>
      </c>
      <c r="K21" cm="1">
        <f t="array" ref="K21">_xlfn.IFS(Q21&lt;&gt;1,"",Q21=1,I21+(3*D21))</f>
        <v>616</v>
      </c>
      <c r="L21" cm="1">
        <f t="array" ref="L21">_xlfn.IFS(Q21&lt;&gt;1,"",COUNT($E$7:G21)&lt;=hcpng,"",COUNT($E$7:G21)&gt;=hcpng,K21)</f>
        <v>616</v>
      </c>
      <c r="M21" cm="1">
        <f t="array" ref="M21">_xlfn.IFS(Q21=1,SUM($E$7:G21),Q21&lt;&gt;1,"")</f>
        <v>6882</v>
      </c>
      <c r="N21" cm="1">
        <f t="array" ref="N21">_xlfn.IFS(Q21=1,COUNT($E$7:G21),Q21&lt;&gt;1,"")</f>
        <v>45</v>
      </c>
      <c r="O21">
        <f>IF(Q21=1,ROUND(AVERAGE($E$7:G21),2),"")</f>
        <v>152.93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210</v>
      </c>
      <c r="X21" cm="1">
        <f t="array" ref="X21">_xlfn.IFS(AND(Q21=1,COUNT($E$7:G21)&gt;hcpng),F21+D21,$A$7=1," ")</f>
        <v>206</v>
      </c>
      <c r="Y21" cm="1">
        <f t="array" ref="Y21">_xlfn.IFS(AND(Q21=1,COUNT($E$7:G21)&gt;hcpng),G21+D21,$A$7=1," ")</f>
        <v>200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152</v>
      </c>
      <c r="D22" s="16" cm="1">
        <f t="array" ref="D22">_xlfn.IFS(Q22&lt;&gt;1,"",Q22=1,TRUNC((230-C22)*0.9))</f>
        <v>70</v>
      </c>
      <c r="E22" s="14">
        <v>189</v>
      </c>
      <c r="F22" s="14">
        <v>167</v>
      </c>
      <c r="G22" s="14">
        <v>194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550</v>
      </c>
      <c r="J22">
        <f t="shared" si="1"/>
        <v>183</v>
      </c>
      <c r="K22" cm="1">
        <f t="array" ref="K22">_xlfn.IFS(Q22&lt;&gt;1,"",Q22=1,I22+(3*D22))</f>
        <v>760</v>
      </c>
      <c r="L22" cm="1">
        <f t="array" ref="L22">_xlfn.IFS(Q22&lt;&gt;1,"",COUNT($E$7:G22)&lt;=hcpng,"",COUNT($E$7:G22)&gt;=hcpng,K22)</f>
        <v>760</v>
      </c>
      <c r="M22" cm="1">
        <f t="array" ref="M22">_xlfn.IFS(Q22=1,SUM($E$7:G22),Q22&lt;&gt;1,"")</f>
        <v>7432</v>
      </c>
      <c r="N22" cm="1">
        <f t="array" ref="N22">_xlfn.IFS(Q22=1,COUNT($E$7:G22),Q22&lt;&gt;1,"")</f>
        <v>48</v>
      </c>
      <c r="O22">
        <f>IF(Q22=1,ROUND(AVERAGE($E$7:G22),2),"")</f>
        <v>154.83000000000001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259</v>
      </c>
      <c r="X22" cm="1">
        <f t="array" ref="X22">_xlfn.IFS(AND(Q22=1,COUNT($E$7:G22)&gt;hcpng),F22+D22,$A$7=1," ")</f>
        <v>237</v>
      </c>
      <c r="Y22" cm="1">
        <f t="array" ref="Y22">_xlfn.IFS(AND(Q22=1,COUNT($E$7:G22)&gt;hcpng),G22+D22,$A$7=1," ")</f>
        <v>264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154</v>
      </c>
      <c r="D23" s="16" cm="1">
        <f t="array" ref="D23">_xlfn.IFS(Q23&lt;&gt;1,"",Q23=1,TRUNC((230-C23)*0.9))</f>
        <v>68</v>
      </c>
      <c r="E23" s="14">
        <v>143</v>
      </c>
      <c r="F23" s="14">
        <v>131</v>
      </c>
      <c r="G23" s="14">
        <v>193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467</v>
      </c>
      <c r="J23">
        <f t="shared" si="1"/>
        <v>155</v>
      </c>
      <c r="K23" cm="1">
        <f t="array" ref="K23">_xlfn.IFS(Q23&lt;&gt;1,"",Q23=1,I23+(3*D23))</f>
        <v>671</v>
      </c>
      <c r="L23" cm="1">
        <f t="array" ref="L23">_xlfn.IFS(Q23&lt;&gt;1,"",COUNT($E$7:G23)&lt;=hcpng,"",COUNT($E$7:G23)&gt;=hcpng,K23)</f>
        <v>671</v>
      </c>
      <c r="M23" cm="1">
        <f t="array" ref="M23">_xlfn.IFS(Q23=1,SUM($E$7:G23),Q23&lt;&gt;1,"")</f>
        <v>7899</v>
      </c>
      <c r="N23" cm="1">
        <f t="array" ref="N23">_xlfn.IFS(Q23=1,COUNT($E$7:G23),Q23&lt;&gt;1,"")</f>
        <v>51</v>
      </c>
      <c r="O23">
        <f>IF(Q23=1,ROUND(AVERAGE($E$7:G23),2),"")</f>
        <v>154.88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211</v>
      </c>
      <c r="X23" cm="1">
        <f t="array" ref="X23">_xlfn.IFS(AND(Q23=1,COUNT($E$7:G23)&gt;hcpng),F23+D23,$A$7=1," ")</f>
        <v>199</v>
      </c>
      <c r="Y23" cm="1">
        <f t="array" ref="Y23">_xlfn.IFS(AND(Q23=1,COUNT($E$7:G23)&gt;hcpng),G23+D23,$A$7=1," ")</f>
        <v>261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154</v>
      </c>
      <c r="D24" s="16" cm="1">
        <f t="array" ref="D24">_xlfn.IFS(Q24&lt;&gt;1,"",Q24=1,TRUNC((230-C24)*0.9))</f>
        <v>68</v>
      </c>
      <c r="E24" s="14">
        <v>164</v>
      </c>
      <c r="F24" s="14">
        <v>147</v>
      </c>
      <c r="G24" s="14">
        <v>142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453</v>
      </c>
      <c r="J24">
        <f t="shared" si="1"/>
        <v>151</v>
      </c>
      <c r="K24" cm="1">
        <f t="array" ref="K24">_xlfn.IFS(Q24&lt;&gt;1,"",Q24=1,I24+(3*D24))</f>
        <v>657</v>
      </c>
      <c r="L24" cm="1">
        <f t="array" ref="L24">_xlfn.IFS(Q24&lt;&gt;1,"",COUNT($E$7:G24)&lt;=hcpng,"",COUNT($E$7:G24)&gt;=hcpng,K24)</f>
        <v>657</v>
      </c>
      <c r="M24" cm="1">
        <f t="array" ref="M24">_xlfn.IFS(Q24=1,SUM($E$7:G24),Q24&lt;&gt;1,"")</f>
        <v>8352</v>
      </c>
      <c r="N24" cm="1">
        <f t="array" ref="N24">_xlfn.IFS(Q24=1,COUNT($E$7:G24),Q24&lt;&gt;1,"")</f>
        <v>54</v>
      </c>
      <c r="O24">
        <f>IF(Q24=1,ROUND(AVERAGE($E$7:G24),2),"")</f>
        <v>154.66999999999999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232</v>
      </c>
      <c r="X24" cm="1">
        <f t="array" ref="X24">_xlfn.IFS(AND(Q24=1,COUNT($E$7:G24)&gt;hcpng),F24+D24,$A$7=1," ")</f>
        <v>215</v>
      </c>
      <c r="Y24" cm="1">
        <f t="array" ref="Y24">_xlfn.IFS(AND(Q24=1,COUNT($E$7:G24)&gt;hcpng),G24+D24,$A$7=1," ")</f>
        <v>210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154</v>
      </c>
      <c r="D25" s="16" cm="1">
        <f t="array" ref="D25">_xlfn.IFS(Q25&lt;&gt;1,"",Q25=1,TRUNC((230-C25)*0.9))</f>
        <v>68</v>
      </c>
      <c r="E25" s="14">
        <v>161</v>
      </c>
      <c r="F25" s="14">
        <v>137</v>
      </c>
      <c r="G25" s="14">
        <v>143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441</v>
      </c>
      <c r="J25">
        <f t="shared" si="1"/>
        <v>147</v>
      </c>
      <c r="K25" cm="1">
        <f t="array" ref="K25">_xlfn.IFS(Q25&lt;&gt;1,"",Q25=1,I25+(3*D25))</f>
        <v>645</v>
      </c>
      <c r="L25" cm="1">
        <f t="array" ref="L25">_xlfn.IFS(Q25&lt;&gt;1,"",COUNT($E$7:G25)&lt;=hcpng,"",COUNT($E$7:G25)&gt;=hcpng,K25)</f>
        <v>645</v>
      </c>
      <c r="M25" cm="1">
        <f t="array" ref="M25">_xlfn.IFS(Q25=1,SUM($E$7:G25),Q25&lt;&gt;1,"")</f>
        <v>8793</v>
      </c>
      <c r="N25" cm="1">
        <f t="array" ref="N25">_xlfn.IFS(Q25=1,COUNT($E$7:G25),Q25&lt;&gt;1,"")</f>
        <v>57</v>
      </c>
      <c r="O25">
        <f>IF(Q25=1,ROUND(AVERAGE($E$7:G25),2),"")</f>
        <v>154.26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229</v>
      </c>
      <c r="X25" cm="1">
        <f t="array" ref="X25">_xlfn.IFS(AND(Q25=1,COUNT($E$7:G25)&gt;hcpng),F25+D25,$A$7=1," ")</f>
        <v>205</v>
      </c>
      <c r="Y25" cm="1">
        <f t="array" ref="Y25">_xlfn.IFS(AND(Q25=1,COUNT($E$7:G25)&gt;hcpng),G25+D25,$A$7=1," ")</f>
        <v>211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154</v>
      </c>
      <c r="D26" s="16" cm="1">
        <f t="array" ref="D26">_xlfn.IFS(Q26&lt;&gt;1,"",Q26=1,TRUNC((230-C26)*0.9))</f>
        <v>68</v>
      </c>
      <c r="E26" s="14">
        <v>166</v>
      </c>
      <c r="F26" s="14">
        <v>174</v>
      </c>
      <c r="G26" s="14">
        <v>141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481</v>
      </c>
      <c r="J26">
        <f t="shared" si="1"/>
        <v>160</v>
      </c>
      <c r="K26" cm="1">
        <f t="array" ref="K26">_xlfn.IFS(Q26&lt;&gt;1,"",Q26=1,I26+(3*D26))</f>
        <v>685</v>
      </c>
      <c r="L26" cm="1">
        <f t="array" ref="L26">_xlfn.IFS(Q26&lt;&gt;1,"",COUNT($E$7:G26)&lt;=hcpng,"",COUNT($E$7:G26)&gt;=hcpng,K26)</f>
        <v>685</v>
      </c>
      <c r="M26" cm="1">
        <f t="array" ref="M26">_xlfn.IFS(Q26=1,SUM($E$7:G26),Q26&lt;&gt;1,"")</f>
        <v>9274</v>
      </c>
      <c r="N26" cm="1">
        <f t="array" ref="N26">_xlfn.IFS(Q26=1,COUNT($E$7:G26),Q26&lt;&gt;1,"")</f>
        <v>60</v>
      </c>
      <c r="O26">
        <f>IF(Q26=1,ROUND(AVERAGE($E$7:G26),2),"")</f>
        <v>154.57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234</v>
      </c>
      <c r="X26" cm="1">
        <f t="array" ref="X26">_xlfn.IFS(AND(Q26=1,COUNT($E$7:G26)&gt;hcpng),F26+D26,$A$7=1," ")</f>
        <v>242</v>
      </c>
      <c r="Y26" cm="1">
        <f t="array" ref="Y26">_xlfn.IFS(AND(Q26=1,COUNT($E$7:G26)&gt;hcpng),G26+D26,$A$7=1," ")</f>
        <v>209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6" cm="1">
        <f t="array" ref="D27">_xlfn.IFS(Q27&lt;&gt;1,"",Q27=1,TRUNC((230-C27)*0.9))</f>
        <v>68</v>
      </c>
      <c r="E27" s="14">
        <v>160</v>
      </c>
      <c r="F27" s="14">
        <v>158</v>
      </c>
      <c r="G27" s="14">
        <v>127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445</v>
      </c>
      <c r="J27">
        <f t="shared" si="1"/>
        <v>148</v>
      </c>
      <c r="K27" cm="1">
        <f t="array" ref="K27">_xlfn.IFS(Q27&lt;&gt;1,"",Q27=1,I27+(3*D27))</f>
        <v>649</v>
      </c>
      <c r="L27" cm="1">
        <f t="array" ref="L27">_xlfn.IFS(Q27&lt;&gt;1,"",COUNT($E$7:G27)&lt;=hcpng,"",COUNT($E$7:G27)&gt;=hcpng,K27)</f>
        <v>649</v>
      </c>
      <c r="M27" cm="1">
        <f t="array" ref="M27">_xlfn.IFS(Q27=1,SUM($E$7:G27),Q27&lt;&gt;1,"")</f>
        <v>9719</v>
      </c>
      <c r="N27" cm="1">
        <f t="array" ref="N27">_xlfn.IFS(Q27=1,COUNT($E$7:G27),Q27&lt;&gt;1,"")</f>
        <v>63</v>
      </c>
      <c r="O27">
        <f>IF(Q27=1,ROUND(AVERAGE($E$7:G27),2),"")</f>
        <v>154.27000000000001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228</v>
      </c>
      <c r="X27" cm="1">
        <f t="array" ref="X27">_xlfn.IFS(AND(Q27=1,COUNT($E$7:G27)&gt;hcpng),F27+D27,$A$7=1," ")</f>
        <v>226</v>
      </c>
      <c r="Y27" cm="1">
        <f t="array" ref="Y27">_xlfn.IFS(AND(Q27=1,COUNT($E$7:G27)&gt;hcpng),G27+D27,$A$7=1," ")</f>
        <v>195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154</v>
      </c>
      <c r="D28" s="16" cm="1">
        <f t="array" ref="D28">_xlfn.IFS(Q28&lt;&gt;1,"",Q28=1,TRUNC((230-C28)*0.9))</f>
        <v>68</v>
      </c>
      <c r="E28" s="14">
        <v>113</v>
      </c>
      <c r="F28" s="14">
        <v>144</v>
      </c>
      <c r="G28" s="14">
        <v>136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393</v>
      </c>
      <c r="J28">
        <f t="shared" si="1"/>
        <v>131</v>
      </c>
      <c r="K28" cm="1">
        <f t="array" ref="K28">_xlfn.IFS(Q28&lt;&gt;1,"",Q28=1,I28+(3*D28))</f>
        <v>597</v>
      </c>
      <c r="L28" cm="1">
        <f t="array" ref="L28">_xlfn.IFS(Q28&lt;&gt;1,"",COUNT($E$7:G28)&lt;=hcpng,"",COUNT($E$7:G28)&gt;=hcpng,K28)</f>
        <v>597</v>
      </c>
      <c r="M28" cm="1">
        <f t="array" ref="M28">_xlfn.IFS(Q28=1,SUM($E$7:G28),Q28&lt;&gt;1,"")</f>
        <v>10112</v>
      </c>
      <c r="N28" cm="1">
        <f t="array" ref="N28">_xlfn.IFS(Q28=1,COUNT($E$7:G28),Q28&lt;&gt;1,"")</f>
        <v>66</v>
      </c>
      <c r="O28">
        <f>IF(Q28=1,ROUND(AVERAGE($E$7:G28),2),"")</f>
        <v>153.21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181</v>
      </c>
      <c r="X28" cm="1">
        <f t="array" ref="X28">_xlfn.IFS(AND(Q28=1,COUNT($E$7:G28)&gt;hcpng),F28+D28,$A$7=1," ")</f>
        <v>212</v>
      </c>
      <c r="Y28" cm="1">
        <f t="array" ref="Y28">_xlfn.IFS(AND(Q28=1,COUNT($E$7:G28)&gt;hcpng),G28+D28,$A$7=1," ")</f>
        <v>204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153</v>
      </c>
      <c r="D29" s="16" cm="1">
        <f t="array" ref="D29">_xlfn.IFS(Q29&lt;&gt;1,"",Q29=1,TRUNC((230-C29)*0.9))</f>
        <v>69</v>
      </c>
      <c r="E29" s="14">
        <v>160</v>
      </c>
      <c r="F29" s="14">
        <v>142</v>
      </c>
      <c r="G29" s="14">
        <v>169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471</v>
      </c>
      <c r="J29">
        <f t="shared" si="1"/>
        <v>157</v>
      </c>
      <c r="K29" cm="1">
        <f t="array" ref="K29">_xlfn.IFS(Q29&lt;&gt;1,"",Q29=1,I29+(3*D29))</f>
        <v>678</v>
      </c>
      <c r="L29" cm="1">
        <f t="array" ref="L29">_xlfn.IFS(Q29&lt;&gt;1,"",COUNT($E$7:G29)&lt;=hcpng,"",COUNT($E$7:G29)&gt;=hcpng,K29)</f>
        <v>678</v>
      </c>
      <c r="M29" cm="1">
        <f t="array" ref="M29">_xlfn.IFS(Q29=1,SUM($E$7:G29),Q29&lt;&gt;1,"")</f>
        <v>10583</v>
      </c>
      <c r="N29" cm="1">
        <f t="array" ref="N29">_xlfn.IFS(Q29=1,COUNT($E$7:G29),Q29&lt;&gt;1,"")</f>
        <v>69</v>
      </c>
      <c r="O29">
        <f>IF(Q29=1,ROUND(AVERAGE($E$7:G29),2),"")</f>
        <v>153.38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229</v>
      </c>
      <c r="X29" cm="1">
        <f t="array" ref="X29">_xlfn.IFS(AND(Q29=1,COUNT($E$7:G29)&gt;hcpng),F29+D29,$A$7=1," ")</f>
        <v>211</v>
      </c>
      <c r="Y29" cm="1">
        <f t="array" ref="Y29">_xlfn.IFS(AND(Q29=1,COUNT($E$7:G29)&gt;hcpng),G29+D29,$A$7=1," ")</f>
        <v>238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153</v>
      </c>
      <c r="D30" s="16" cm="1">
        <f t="array" ref="D30">_xlfn.IFS(Q30&lt;&gt;1,"",Q30=1,TRUNC((230-C30)*0.9))</f>
        <v>69</v>
      </c>
      <c r="E30" s="14">
        <v>178</v>
      </c>
      <c r="F30" s="14">
        <v>163</v>
      </c>
      <c r="G30" s="14">
        <v>165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506</v>
      </c>
      <c r="J30">
        <f t="shared" si="1"/>
        <v>168</v>
      </c>
      <c r="K30" cm="1">
        <f t="array" ref="K30">_xlfn.IFS(Q30&lt;&gt;1,"",Q30=1,I30+(3*D30))</f>
        <v>713</v>
      </c>
      <c r="L30" cm="1">
        <f t="array" ref="L30">_xlfn.IFS(Q30&lt;&gt;1,"",COUNT($E$7:G30)&lt;=hcpng,"",COUNT($E$7:G30)&gt;=hcpng,K30)</f>
        <v>713</v>
      </c>
      <c r="M30" cm="1">
        <f t="array" ref="M30">_xlfn.IFS(Q30=1,SUM($E$7:G30),Q30&lt;&gt;1,"")</f>
        <v>11089</v>
      </c>
      <c r="N30" cm="1">
        <f t="array" ref="N30">_xlfn.IFS(Q30=1,COUNT($E$7:G30),Q30&lt;&gt;1,"")</f>
        <v>72</v>
      </c>
      <c r="O30">
        <f>IF(Q30=1,ROUND(AVERAGE($E$7:G30),2),"")</f>
        <v>154.01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247</v>
      </c>
      <c r="X30" cm="1">
        <f t="array" ref="X30">_xlfn.IFS(AND(Q30=1,COUNT($E$7:G30)&gt;hcpng),F30+D30,$A$7=1," ")</f>
        <v>232</v>
      </c>
      <c r="Y30" cm="1">
        <f t="array" ref="Y30">_xlfn.IFS(AND(Q30=1,COUNT($E$7:G30)&gt;hcpng),G30+D30,$A$7=1," ")</f>
        <v>234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154</v>
      </c>
      <c r="D31" s="16" cm="1">
        <f t="array" ref="D31">_xlfn.IFS(Q31&lt;&gt;1,"",Q31=1,TRUNC((230-C31)*0.9))</f>
        <v>68</v>
      </c>
      <c r="E31" s="14">
        <v>124</v>
      </c>
      <c r="F31" s="14">
        <v>181</v>
      </c>
      <c r="G31" s="14">
        <v>165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470</v>
      </c>
      <c r="J31">
        <f t="shared" si="1"/>
        <v>156</v>
      </c>
      <c r="K31" cm="1">
        <f t="array" ref="K31">_xlfn.IFS(Q31&lt;&gt;1,"",Q31=1,I31+(3*D31))</f>
        <v>674</v>
      </c>
      <c r="L31" cm="1">
        <f t="array" ref="L31">_xlfn.IFS(Q31&lt;&gt;1,"",COUNT($E$7:G31)&lt;=hcpng,"",COUNT($E$7:G31)&gt;=hcpng,K31)</f>
        <v>674</v>
      </c>
      <c r="M31" cm="1">
        <f t="array" ref="M31">_xlfn.IFS(Q31=1,SUM($E$7:G31),Q31&lt;&gt;1,"")</f>
        <v>11559</v>
      </c>
      <c r="N31" cm="1">
        <f t="array" ref="N31">_xlfn.IFS(Q31=1,COUNT($E$7:G31),Q31&lt;&gt;1,"")</f>
        <v>75</v>
      </c>
      <c r="O31">
        <f>IF(Q31=1,ROUND(AVERAGE($E$7:G31),2),"")</f>
        <v>154.12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192</v>
      </c>
      <c r="X31" cm="1">
        <f t="array" ref="X31">_xlfn.IFS(AND(Q31=1,COUNT($E$7:G31)&gt;hcpng),F31+D31,$A$7=1," ")</f>
        <v>249</v>
      </c>
      <c r="Y31" cm="1">
        <f t="array" ref="Y31">_xlfn.IFS(AND(Q31=1,COUNT($E$7:G31)&gt;hcpng),G31+D31,$A$7=1," ")</f>
        <v>233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154</v>
      </c>
      <c r="D32" s="16" cm="1">
        <f t="array" ref="D32">_xlfn.IFS(Q32&lt;&gt;1,"",Q32=1,TRUNC((230-C32)*0.9))</f>
        <v>68</v>
      </c>
      <c r="E32" s="14">
        <v>167</v>
      </c>
      <c r="F32" s="14">
        <v>147</v>
      </c>
      <c r="G32" s="14">
        <v>191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505</v>
      </c>
      <c r="J32">
        <f t="shared" si="1"/>
        <v>168</v>
      </c>
      <c r="K32" cm="1">
        <f t="array" ref="K32">_xlfn.IFS(Q32&lt;&gt;1,"",Q32=1,I32+(3*D32))</f>
        <v>709</v>
      </c>
      <c r="L32" cm="1">
        <f t="array" ref="L32">_xlfn.IFS(Q32&lt;&gt;1,"",COUNT($E$7:G32)&lt;=hcpng,"",COUNT($E$7:G32)&gt;=hcpng,K32)</f>
        <v>709</v>
      </c>
      <c r="M32" cm="1">
        <f t="array" ref="M32">_xlfn.IFS(Q32=1,SUM($E$7:G32),Q32&lt;&gt;1,"")</f>
        <v>12064</v>
      </c>
      <c r="N32" cm="1">
        <f t="array" ref="N32">_xlfn.IFS(Q32=1,COUNT($E$7:G32),Q32&lt;&gt;1,"")</f>
        <v>78</v>
      </c>
      <c r="O32">
        <f>IF(Q32=1,ROUND(AVERAGE($E$7:G32),2),"")</f>
        <v>154.66999999999999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235</v>
      </c>
      <c r="X32" cm="1">
        <f t="array" ref="X32">_xlfn.IFS(AND(Q32=1,COUNT($E$7:G32)&gt;hcpng),F32+D32,$A$7=1," ")</f>
        <v>215</v>
      </c>
      <c r="Y32" cm="1">
        <f t="array" ref="Y32">_xlfn.IFS(AND(Q32=1,COUNT($E$7:G32)&gt;hcpng),G32+D32,$A$7=1," ")</f>
        <v>259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154</v>
      </c>
      <c r="D34" s="16" cm="1">
        <f t="array" ref="D34">_xlfn.IFS(Q34&lt;&gt;1,"",Q34=1,TRUNC((230-C34)*0.9))</f>
        <v>68</v>
      </c>
      <c r="E34" s="14">
        <v>157</v>
      </c>
      <c r="F34" s="14">
        <v>162</v>
      </c>
      <c r="G34" s="14">
        <v>213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532</v>
      </c>
      <c r="J34">
        <f t="shared" si="1"/>
        <v>177</v>
      </c>
      <c r="K34" cm="1">
        <f t="array" ref="K34">_xlfn.IFS(Q34&lt;&gt;1,"",Q34=1,I34+(3*D34))</f>
        <v>736</v>
      </c>
      <c r="L34" cm="1">
        <f t="array" ref="L34">_xlfn.IFS(Q34&lt;&gt;1,"",COUNT($E$7:G34)&lt;=hcpng,"",COUNT($E$7:G34)&gt;=hcpng,K34)</f>
        <v>736</v>
      </c>
      <c r="M34" cm="1">
        <f t="array" ref="M34">_xlfn.IFS(Q34=1,SUM($E$7:G34),Q34&lt;&gt;1,"")</f>
        <v>12596</v>
      </c>
      <c r="N34" cm="1">
        <f t="array" ref="N34">_xlfn.IFS(Q34=1,COUNT($E$7:G34),Q34&lt;&gt;1,"")</f>
        <v>81</v>
      </c>
      <c r="O34">
        <f>IF(Q34=1,ROUND(AVERAGE($E$7:G34),2),"")</f>
        <v>155.51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cm="1">
        <f t="array" ref="S34">_xlfn.IFS(E34=$X$5,E34,F34=$X$5,F34,G34=$X$5,G34,$A$7=1,"")</f>
        <v>213</v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225</v>
      </c>
      <c r="X34" cm="1">
        <f t="array" ref="X34">_xlfn.IFS(AND(Q34=1,COUNT($E$7:G34)&gt;hcpng),F34+D34,$A$7=1," ")</f>
        <v>230</v>
      </c>
      <c r="Y34" cm="1">
        <f t="array" ref="Y34">_xlfn.IFS(AND(Q34=1,COUNT($E$7:G34)&gt;hcpng),G34+D34,$A$7=1," ")</f>
        <v>281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155</v>
      </c>
      <c r="D35" s="16" cm="1">
        <f t="array" ref="D35">_xlfn.IFS(Q35&lt;&gt;1,"",Q35=1,TRUNC((230-C35)*0.9))</f>
        <v>67</v>
      </c>
      <c r="E35" s="14">
        <v>167</v>
      </c>
      <c r="F35" s="14">
        <v>165</v>
      </c>
      <c r="G35" s="14">
        <v>181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513</v>
      </c>
      <c r="J35">
        <f t="shared" si="1"/>
        <v>171</v>
      </c>
      <c r="K35" cm="1">
        <f t="array" ref="K35">_xlfn.IFS(Q35&lt;&gt;1,"",Q35=1,I35+(3*D35))</f>
        <v>714</v>
      </c>
      <c r="L35" cm="1">
        <f t="array" ref="L35">_xlfn.IFS(Q35&lt;&gt;1,"",COUNT($E$7:G35)&lt;=hcpng,"",COUNT($E$7:G35)&gt;=hcpng,K35)</f>
        <v>714</v>
      </c>
      <c r="M35" cm="1">
        <f t="array" ref="M35">_xlfn.IFS(Q35=1,SUM($E$7:G35),Q35&lt;&gt;1,"")</f>
        <v>13109</v>
      </c>
      <c r="N35" cm="1">
        <f t="array" ref="N35">_xlfn.IFS(Q35=1,COUNT($E$7:G35),Q35&lt;&gt;1,"")</f>
        <v>84</v>
      </c>
      <c r="O35">
        <f>IF(Q35=1,ROUND(AVERAGE($E$7:G35),2),"")</f>
        <v>156.06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234</v>
      </c>
      <c r="X35" cm="1">
        <f t="array" ref="X35">_xlfn.IFS(AND(Q35=1,COUNT($E$7:G35)&gt;hcpng),F35+D35,$A$7=1," ")</f>
        <v>232</v>
      </c>
      <c r="Y35" cm="1">
        <f t="array" ref="Y35">_xlfn.IFS(AND(Q35=1,COUNT($E$7:G35)&gt;hcpng),G35+D35,$A$7=1," ")</f>
        <v>248</v>
      </c>
      <c r="Z35">
        <f t="shared" si="5"/>
        <v>29</v>
      </c>
      <c r="AA35" cm="1">
        <f t="array" ref="AA35">_xlfn.IFS(COUNTIFS(H35,"#",H34,"#"),A34,COUNTIFS(H35,2,H34,"#"),A34,$A$7=1,"")</f>
        <v>28</v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156</v>
      </c>
      <c r="D36" s="16" cm="1">
        <f t="array" ref="D36">_xlfn.IFS(Q36&lt;&gt;1,"",Q36=1,TRUNC((230-C36)*0.9))</f>
        <v>66</v>
      </c>
      <c r="E36" s="14">
        <v>133</v>
      </c>
      <c r="F36" s="14">
        <v>171</v>
      </c>
      <c r="G36" s="14">
        <v>192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496</v>
      </c>
      <c r="J36">
        <f t="shared" si="1"/>
        <v>165</v>
      </c>
      <c r="K36" cm="1">
        <f t="array" ref="K36">_xlfn.IFS(Q36&lt;&gt;1,"",Q36=1,I36+(3*D36))</f>
        <v>694</v>
      </c>
      <c r="L36" cm="1">
        <f t="array" ref="L36">_xlfn.IFS(Q36&lt;&gt;1,"",COUNT($E$7:G36)&lt;=hcpng,"",COUNT($E$7:G36)&gt;=hcpng,K36)</f>
        <v>694</v>
      </c>
      <c r="M36" cm="1">
        <f t="array" ref="M36">_xlfn.IFS(Q36=1,SUM($E$7:G36),Q36&lt;&gt;1,"")</f>
        <v>13605</v>
      </c>
      <c r="N36" cm="1">
        <f t="array" ref="N36">_xlfn.IFS(Q36=1,COUNT($E$7:G36),Q36&lt;&gt;1,"")</f>
        <v>87</v>
      </c>
      <c r="O36">
        <f>IF(Q36=1,ROUND(AVERAGE($E$7:G36),2),"")</f>
        <v>156.38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199</v>
      </c>
      <c r="X36" cm="1">
        <f t="array" ref="X36">_xlfn.IFS(AND(Q36=1,COUNT($E$7:G36)&gt;hcpng),F36+D36,$A$7=1," ")</f>
        <v>237</v>
      </c>
      <c r="Y36" cm="1">
        <f t="array" ref="Y36">_xlfn.IFS(AND(Q36=1,COUNT($E$7:G36)&gt;hcpng),G36+D36,$A$7=1," ")</f>
        <v>258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152.93</v>
      </c>
      <c r="F37" s="18">
        <f>IF(COUNT(F7:F36)&gt;=1,ROUND(SUM(F7:F36)/COUNT(F7:F36),2),"")</f>
        <v>154.52000000000001</v>
      </c>
      <c r="G37" s="18">
        <f>IF(COUNT(G7:G36)&gt;=1,ROUND(SUM(G7:G36)/COUNT(G7:G36),2),"")</f>
        <v>161.69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672A-D547-428B-BEC5-32A3679E1157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46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154</v>
      </c>
      <c r="C4" s="7"/>
      <c r="D4" s="7"/>
      <c r="E4" s="7"/>
      <c r="F4" s="7"/>
      <c r="G4" s="7"/>
      <c r="W4" s="3" t="s">
        <v>34</v>
      </c>
      <c r="X4">
        <f>MAX(I7:I36)</f>
        <v>525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205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154</v>
      </c>
      <c r="D7" s="16" cm="1">
        <f t="array" ref="D7">_xlfn.IFS(Q7&lt;&gt;1,"",Q7=1,TRUNC((230-C7)*0.9))</f>
        <v>68</v>
      </c>
      <c r="E7" s="14">
        <v>130</v>
      </c>
      <c r="F7" s="14">
        <v>147</v>
      </c>
      <c r="G7" s="14">
        <v>152</v>
      </c>
      <c r="H7" s="17"/>
      <c r="I7">
        <f>IF(Q7=1,SUM(E7:G7),"")</f>
        <v>429</v>
      </c>
      <c r="J7">
        <f>IF(Q7=1,TRUNC(AVERAGE(E7:G7),0),"")</f>
        <v>143</v>
      </c>
      <c r="K7" cm="1">
        <f t="array" ref="K7">_xlfn.IFS(Q7&lt;&gt;1,"",Q7=1,I7+(3*D7))</f>
        <v>633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429</v>
      </c>
      <c r="N7" cm="1">
        <f t="array" ref="N7">_xlfn.IFS(Q7=1,COUNT($E$7:G7),Q7&lt;&gt;1,"")</f>
        <v>3</v>
      </c>
      <c r="O7">
        <f>IF(Q7=1,ROUND(AVERAGE($E$7:G7),2),"")</f>
        <v>143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154</v>
      </c>
      <c r="D8" s="16" cm="1">
        <f t="array" ref="D8">_xlfn.IFS(Q8&lt;&gt;1,"",Q8=1,TRUNC((230-C8)*0.9))</f>
        <v>68</v>
      </c>
      <c r="E8" s="14">
        <v>166</v>
      </c>
      <c r="F8" s="14">
        <v>98</v>
      </c>
      <c r="G8" s="14">
        <v>140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404</v>
      </c>
      <c r="J8">
        <f t="shared" ref="J8:J36" si="1">IF(Q8=1,TRUNC(AVERAGE(E8:G8),0),"")</f>
        <v>134</v>
      </c>
      <c r="K8" cm="1">
        <f t="array" ref="K8">_xlfn.IFS(Q8&lt;&gt;1,"",Q8=1,I8+(3*D8))</f>
        <v>608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833</v>
      </c>
      <c r="N8" cm="1">
        <f t="array" ref="N8">_xlfn.IFS(Q8=1,COUNT($E$7:G8),Q8&lt;&gt;1,"")</f>
        <v>6</v>
      </c>
      <c r="O8">
        <f>IF(Q8=1,ROUND(AVERAGE($E$7:G8),2),"")</f>
        <v>138.83000000000001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154</v>
      </c>
      <c r="D9" s="16" cm="1">
        <f t="array" ref="D9">_xlfn.IFS(Q9&lt;&gt;1,"",Q9=1,TRUNC((230-C9)*0.9))</f>
        <v>68</v>
      </c>
      <c r="E9" s="14">
        <v>177</v>
      </c>
      <c r="F9" s="14">
        <v>165</v>
      </c>
      <c r="G9" s="14">
        <v>183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525</v>
      </c>
      <c r="J9">
        <f t="shared" si="1"/>
        <v>175</v>
      </c>
      <c r="K9" cm="1">
        <f t="array" ref="K9">_xlfn.IFS(Q9&lt;&gt;1,"",Q9=1,I9+(3*D9))</f>
        <v>729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1358</v>
      </c>
      <c r="N9" cm="1">
        <f t="array" ref="N9">_xlfn.IFS(Q9=1,COUNT($E$7:G9),Q9&lt;&gt;1,"")</f>
        <v>9</v>
      </c>
      <c r="O9">
        <f>IF(Q9=1,ROUND(AVERAGE($E$7:G9),2),"")</f>
        <v>150.88999999999999</v>
      </c>
      <c r="P9" t="str" cm="1">
        <f t="array" ref="P9">_xlfn.IFS(Q9&lt;&gt;1,"",SUM($Q$7:Q9)=1,1,SUM($Q$7:Q9)&lt;&gt;1,"")</f>
        <v/>
      </c>
      <c r="Q9">
        <f t="shared" si="2"/>
        <v>1</v>
      </c>
      <c r="R9">
        <f t="shared" si="3"/>
        <v>525</v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150</v>
      </c>
      <c r="D10" s="16" cm="1">
        <f t="array" ref="D10">_xlfn.IFS(Q10&lt;&gt;1,"",Q10=1,TRUNC((230-C10)*0.9))</f>
        <v>72</v>
      </c>
      <c r="E10" s="14">
        <v>126</v>
      </c>
      <c r="F10" s="14">
        <v>127</v>
      </c>
      <c r="G10" s="14">
        <v>124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377</v>
      </c>
      <c r="J10">
        <f t="shared" si="1"/>
        <v>125</v>
      </c>
      <c r="K10" cm="1">
        <f t="array" ref="K10">_xlfn.IFS(Q10&lt;&gt;1,"",Q10=1,I10+(3*D10))</f>
        <v>593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1735</v>
      </c>
      <c r="N10" cm="1">
        <f t="array" ref="N10">_xlfn.IFS(Q10=1,COUNT($E$7:G10),Q10&lt;&gt;1,"")</f>
        <v>12</v>
      </c>
      <c r="O10">
        <f>IF(Q10=1,ROUND(AVERAGE($E$7:G10),2),"")</f>
        <v>144.58000000000001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144</v>
      </c>
      <c r="D11" s="16" cm="1">
        <f t="array" ref="D11">_xlfn.IFS(Q11&lt;&gt;1,"",Q11=1,TRUNC((230-C11)*0.9))</f>
        <v>77</v>
      </c>
      <c r="E11" s="14">
        <v>144</v>
      </c>
      <c r="F11" s="14">
        <v>121</v>
      </c>
      <c r="G11" s="14">
        <v>165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430</v>
      </c>
      <c r="J11">
        <f t="shared" si="1"/>
        <v>143</v>
      </c>
      <c r="K11" cm="1">
        <f t="array" ref="K11">_xlfn.IFS(Q11&lt;&gt;1,"",Q11=1,I11+(3*D11))</f>
        <v>661</v>
      </c>
      <c r="L11" cm="1">
        <f t="array" ref="L11">_xlfn.IFS(Q11&lt;&gt;1,"",COUNT($E$7:G11)&lt;=hcpng,"",COUNT($E$7:G11)&gt;=hcpng,K11)</f>
        <v>661</v>
      </c>
      <c r="M11" cm="1">
        <f t="array" ref="M11">_xlfn.IFS(Q11=1,SUM($E$7:G11),Q11&lt;&gt;1,"")</f>
        <v>2165</v>
      </c>
      <c r="N11" cm="1">
        <f t="array" ref="N11">_xlfn.IFS(Q11=1,COUNT($E$7:G11),Q11&lt;&gt;1,"")</f>
        <v>15</v>
      </c>
      <c r="O11">
        <f>IF(Q11=1,ROUND(AVERAGE($E$7:G11),2),"")</f>
        <v>144.33000000000001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221</v>
      </c>
      <c r="X11" cm="1">
        <f t="array" ref="X11">_xlfn.IFS(AND(Q11=1,COUNT($E$7:G11)&gt;hcpng),F11+D11,$A$7=1," ")</f>
        <v>198</v>
      </c>
      <c r="Y11" cm="1">
        <f t="array" ref="Y11">_xlfn.IFS(AND(Q11=1,COUNT($E$7:G11)&gt;hcpng),G11+D11,$A$7=1," ")</f>
        <v>242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144</v>
      </c>
      <c r="D12" s="16" cm="1">
        <f t="array" ref="D12">_xlfn.IFS(Q12&lt;&gt;1,"",Q12=1,TRUNC((230-C12)*0.9))</f>
        <v>77</v>
      </c>
      <c r="E12" s="14">
        <v>122</v>
      </c>
      <c r="F12" s="14">
        <v>200</v>
      </c>
      <c r="G12" s="14">
        <v>177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499</v>
      </c>
      <c r="J12">
        <f t="shared" si="1"/>
        <v>166</v>
      </c>
      <c r="K12" cm="1">
        <f t="array" ref="K12">_xlfn.IFS(Q12&lt;&gt;1,"",Q12=1,I12+(3*D12))</f>
        <v>730</v>
      </c>
      <c r="L12" cm="1">
        <f t="array" ref="L12">_xlfn.IFS(Q12&lt;&gt;1,"",COUNT($E$7:G12)&lt;=hcpng,"",COUNT($E$7:G12)&gt;=hcpng,K12)</f>
        <v>730</v>
      </c>
      <c r="M12" cm="1">
        <f t="array" ref="M12">_xlfn.IFS(Q12=1,SUM($E$7:G12),Q12&lt;&gt;1,"")</f>
        <v>2664</v>
      </c>
      <c r="N12" cm="1">
        <f t="array" ref="N12">_xlfn.IFS(Q12=1,COUNT($E$7:G12),Q12&lt;&gt;1,"")</f>
        <v>18</v>
      </c>
      <c r="O12">
        <f>IF(Q12=1,ROUND(AVERAGE($E$7:G12),2),"")</f>
        <v>148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199</v>
      </c>
      <c r="X12" cm="1">
        <f t="array" ref="X12">_xlfn.IFS(AND(Q12=1,COUNT($E$7:G12)&gt;hcpng),F12+D12,$A$7=1," ")</f>
        <v>277</v>
      </c>
      <c r="Y12" cm="1">
        <f t="array" ref="Y12">_xlfn.IFS(AND(Q12=1,COUNT($E$7:G12)&gt;hcpng),G12+D12,$A$7=1," ")</f>
        <v>254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148</v>
      </c>
      <c r="D13" s="16" cm="1">
        <f t="array" ref="D13">_xlfn.IFS(Q13&lt;&gt;1,"",Q13=1,TRUNC((230-C13)*0.9))</f>
        <v>73</v>
      </c>
      <c r="E13" s="14">
        <v>145</v>
      </c>
      <c r="F13" s="14">
        <v>132</v>
      </c>
      <c r="G13" s="14">
        <v>164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441</v>
      </c>
      <c r="J13">
        <f t="shared" si="1"/>
        <v>147</v>
      </c>
      <c r="K13" cm="1">
        <f t="array" ref="K13">_xlfn.IFS(Q13&lt;&gt;1,"",Q13=1,I13+(3*D13))</f>
        <v>660</v>
      </c>
      <c r="L13" cm="1">
        <f t="array" ref="L13">_xlfn.IFS(Q13&lt;&gt;1,"",COUNT($E$7:G13)&lt;=hcpng,"",COUNT($E$7:G13)&gt;=hcpng,K13)</f>
        <v>660</v>
      </c>
      <c r="M13" cm="1">
        <f t="array" ref="M13">_xlfn.IFS(Q13=1,SUM($E$7:G13),Q13&lt;&gt;1,"")</f>
        <v>3105</v>
      </c>
      <c r="N13" cm="1">
        <f t="array" ref="N13">_xlfn.IFS(Q13=1,COUNT($E$7:G13),Q13&lt;&gt;1,"")</f>
        <v>21</v>
      </c>
      <c r="O13">
        <f>IF(Q13=1,ROUND(AVERAGE($E$7:G13),2),"")</f>
        <v>147.86000000000001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218</v>
      </c>
      <c r="X13" cm="1">
        <f t="array" ref="X13">_xlfn.IFS(AND(Q13=1,COUNT($E$7:G13)&gt;hcpng),F13+D13,$A$7=1," ")</f>
        <v>205</v>
      </c>
      <c r="Y13" cm="1">
        <f t="array" ref="Y13">_xlfn.IFS(AND(Q13=1,COUNT($E$7:G13)&gt;hcpng),G13+D13,$A$7=1," ")</f>
        <v>237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147</v>
      </c>
      <c r="D14" s="16" cm="1">
        <f t="array" ref="D14">_xlfn.IFS(Q14&lt;&gt;1,"",Q14=1,TRUNC((230-C14)*0.9))</f>
        <v>74</v>
      </c>
      <c r="E14" s="14">
        <v>164</v>
      </c>
      <c r="F14" s="14">
        <v>181</v>
      </c>
      <c r="G14" s="14">
        <v>151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496</v>
      </c>
      <c r="J14">
        <f t="shared" si="1"/>
        <v>165</v>
      </c>
      <c r="K14" cm="1">
        <f t="array" ref="K14">_xlfn.IFS(Q14&lt;&gt;1,"",Q14=1,I14+(3*D14))</f>
        <v>718</v>
      </c>
      <c r="L14" cm="1">
        <f t="array" ref="L14">_xlfn.IFS(Q14&lt;&gt;1,"",COUNT($E$7:G14)&lt;=hcpng,"",COUNT($E$7:G14)&gt;=hcpng,K14)</f>
        <v>718</v>
      </c>
      <c r="M14" cm="1">
        <f t="array" ref="M14">_xlfn.IFS(Q14=1,SUM($E$7:G14),Q14&lt;&gt;1,"")</f>
        <v>3601</v>
      </c>
      <c r="N14" cm="1">
        <f t="array" ref="N14">_xlfn.IFS(Q14=1,COUNT($E$7:G14),Q14&lt;&gt;1,"")</f>
        <v>24</v>
      </c>
      <c r="O14">
        <f>IF(Q14=1,ROUND(AVERAGE($E$7:G14),2),"")</f>
        <v>150.04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238</v>
      </c>
      <c r="X14" cm="1">
        <f t="array" ref="X14">_xlfn.IFS(AND(Q14=1,COUNT($E$7:G14)&gt;hcpng),F14+D14,$A$7=1," ")</f>
        <v>255</v>
      </c>
      <c r="Y14" cm="1">
        <f t="array" ref="Y14">_xlfn.IFS(AND(Q14=1,COUNT($E$7:G14)&gt;hcpng),G14+D14,$A$7=1," ")</f>
        <v>225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150</v>
      </c>
      <c r="D15" s="16" cm="1">
        <f t="array" ref="D15">_xlfn.IFS(Q15&lt;&gt;1,"",Q15=1,TRUNC((230-C15)*0.9))</f>
        <v>72</v>
      </c>
      <c r="E15" s="14">
        <v>133</v>
      </c>
      <c r="F15" s="14">
        <v>109</v>
      </c>
      <c r="G15" s="14">
        <v>120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362</v>
      </c>
      <c r="J15">
        <f t="shared" si="1"/>
        <v>120</v>
      </c>
      <c r="K15" cm="1">
        <f t="array" ref="K15">_xlfn.IFS(Q15&lt;&gt;1,"",Q15=1,I15+(3*D15))</f>
        <v>578</v>
      </c>
      <c r="L15" cm="1">
        <f t="array" ref="L15">_xlfn.IFS(Q15&lt;&gt;1,"",COUNT($E$7:G15)&lt;=hcpng,"",COUNT($E$7:G15)&gt;=hcpng,K15)</f>
        <v>578</v>
      </c>
      <c r="M15" cm="1">
        <f t="array" ref="M15">_xlfn.IFS(Q15=1,SUM($E$7:G15),Q15&lt;&gt;1,"")</f>
        <v>3963</v>
      </c>
      <c r="N15" cm="1">
        <f t="array" ref="N15">_xlfn.IFS(Q15=1,COUNT($E$7:G15),Q15&lt;&gt;1,"")</f>
        <v>27</v>
      </c>
      <c r="O15">
        <f>IF(Q15=1,ROUND(AVERAGE($E$7:G15),2),"")</f>
        <v>146.78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205</v>
      </c>
      <c r="X15" cm="1">
        <f t="array" ref="X15">_xlfn.IFS(AND(Q15=1,COUNT($E$7:G15)&gt;hcpng),F15+D15,$A$7=1," ")</f>
        <v>181</v>
      </c>
      <c r="Y15" cm="1">
        <f t="array" ref="Y15">_xlfn.IFS(AND(Q15=1,COUNT($E$7:G15)&gt;hcpng),G15+D15,$A$7=1," ")</f>
        <v>192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146</v>
      </c>
      <c r="D16" s="16" cm="1">
        <f t="array" ref="D16">_xlfn.IFS(Q16&lt;&gt;1,"",Q16=1,TRUNC((230-C16)*0.9))</f>
        <v>75</v>
      </c>
      <c r="E16" s="14">
        <v>160</v>
      </c>
      <c r="F16" s="14">
        <v>152</v>
      </c>
      <c r="G16" s="14">
        <v>205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0"/>
        <v>517</v>
      </c>
      <c r="J16">
        <f t="shared" si="1"/>
        <v>172</v>
      </c>
      <c r="K16" cm="1">
        <f t="array" ref="K16">_xlfn.IFS(Q16&lt;&gt;1,"",Q16=1,I16+(3*D16))</f>
        <v>742</v>
      </c>
      <c r="L16" cm="1">
        <f t="array" ref="L16">_xlfn.IFS(Q16&lt;&gt;1,"",COUNT($E$7:G16)&lt;=hcpng,"",COUNT($E$7:G16)&gt;=hcpng,K16)</f>
        <v>742</v>
      </c>
      <c r="M16" cm="1">
        <f t="array" ref="M16">_xlfn.IFS(Q16=1,SUM($E$7:G16),Q16&lt;&gt;1,"")</f>
        <v>4480</v>
      </c>
      <c r="N16" cm="1">
        <f t="array" ref="N16">_xlfn.IFS(Q16=1,COUNT($E$7:G16),Q16&lt;&gt;1,"")</f>
        <v>30</v>
      </c>
      <c r="O16">
        <f>IF(Q16=1,ROUND(AVERAGE($E$7:G16),2),"")</f>
        <v>149.33000000000001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cm="1">
        <f t="array" ref="S16">_xlfn.IFS(E16=$X$5,E16,F16=$X$5,F16,G16=$X$5,G16,$A$7=1,"")</f>
        <v>205</v>
      </c>
      <c r="T16">
        <f t="shared" si="4"/>
        <v>742</v>
      </c>
      <c r="U16" cm="1">
        <f t="array" ref="U16">_xlfn.IFS(W16=$X$6,W16,X16=$X$6,X16,Y16=$X$6,Y16,$A$7=1,"")</f>
        <v>280</v>
      </c>
      <c r="W16" cm="1">
        <f t="array" ref="W16">_xlfn.IFS(AND(Q16=1,COUNT($E$7:G16)&gt;hcpng),E16+D16,$A$7=1," ")</f>
        <v>235</v>
      </c>
      <c r="X16" cm="1">
        <f t="array" ref="X16">_xlfn.IFS(AND(Q16=1,COUNT($E$7:G16)&gt;hcpng),F16+D16,$A$7=1," ")</f>
        <v>227</v>
      </c>
      <c r="Y16" cm="1">
        <f t="array" ref="Y16">_xlfn.IFS(AND(Q16=1,COUNT($E$7:G16)&gt;hcpng),G16+D16,$A$7=1," ")</f>
        <v>280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149</v>
      </c>
      <c r="D17" s="16" cm="1">
        <f t="array" ref="D17">_xlfn.IFS(Q17&lt;&gt;1,"",Q17=1,TRUNC((230-C17)*0.9))</f>
        <v>72</v>
      </c>
      <c r="E17" s="14">
        <v>144</v>
      </c>
      <c r="F17" s="14">
        <v>172</v>
      </c>
      <c r="G17" s="14">
        <v>150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466</v>
      </c>
      <c r="J17">
        <f t="shared" si="1"/>
        <v>155</v>
      </c>
      <c r="K17" cm="1">
        <f t="array" ref="K17">_xlfn.IFS(Q17&lt;&gt;1,"",Q17=1,I17+(3*D17))</f>
        <v>682</v>
      </c>
      <c r="L17" cm="1">
        <f t="array" ref="L17">_xlfn.IFS(Q17&lt;&gt;1,"",COUNT($E$7:G17)&lt;=hcpng,"",COUNT($E$7:G17)&gt;=hcpng,K17)</f>
        <v>682</v>
      </c>
      <c r="M17" cm="1">
        <f t="array" ref="M17">_xlfn.IFS(Q17=1,SUM($E$7:G17),Q17&lt;&gt;1,"")</f>
        <v>4946</v>
      </c>
      <c r="N17" cm="1">
        <f t="array" ref="N17">_xlfn.IFS(Q17=1,COUNT($E$7:G17),Q17&lt;&gt;1,"")</f>
        <v>33</v>
      </c>
      <c r="O17">
        <f>IF(Q17=1,ROUND(AVERAGE($E$7:G17),2),"")</f>
        <v>149.88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216</v>
      </c>
      <c r="X17" cm="1">
        <f t="array" ref="X17">_xlfn.IFS(AND(Q17=1,COUNT($E$7:G17)&gt;hcpng),F17+D17,$A$7=1," ")</f>
        <v>244</v>
      </c>
      <c r="Y17" cm="1">
        <f t="array" ref="Y17">_xlfn.IFS(AND(Q17=1,COUNT($E$7:G17)&gt;hcpng),G17+D17,$A$7=1," ")</f>
        <v>222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149</v>
      </c>
      <c r="D18" s="16" cm="1">
        <f t="array" ref="D18">_xlfn.IFS(Q18&lt;&gt;1,"",Q18=1,TRUNC((230-C18)*0.9))</f>
        <v>72</v>
      </c>
      <c r="E18" s="14">
        <v>131</v>
      </c>
      <c r="F18" s="14">
        <v>192</v>
      </c>
      <c r="G18" s="14">
        <v>195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518</v>
      </c>
      <c r="J18">
        <f t="shared" si="1"/>
        <v>172</v>
      </c>
      <c r="K18" cm="1">
        <f t="array" ref="K18">_xlfn.IFS(Q18&lt;&gt;1,"",Q18=1,I18+(3*D18))</f>
        <v>734</v>
      </c>
      <c r="L18" cm="1">
        <f t="array" ref="L18">_xlfn.IFS(Q18&lt;&gt;1,"",COUNT($E$7:G18)&lt;=hcpng,"",COUNT($E$7:G18)&gt;=hcpng,K18)</f>
        <v>734</v>
      </c>
      <c r="M18" cm="1">
        <f t="array" ref="M18">_xlfn.IFS(Q18=1,SUM($E$7:G18),Q18&lt;&gt;1,"")</f>
        <v>5464</v>
      </c>
      <c r="N18" cm="1">
        <f t="array" ref="N18">_xlfn.IFS(Q18=1,COUNT($E$7:G18),Q18&lt;&gt;1,"")</f>
        <v>36</v>
      </c>
      <c r="O18">
        <f>IF(Q18=1,ROUND(AVERAGE($E$7:G18),2),"")</f>
        <v>151.78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203</v>
      </c>
      <c r="X18" cm="1">
        <f t="array" ref="X18">_xlfn.IFS(AND(Q18=1,COUNT($E$7:G18)&gt;hcpng),F18+D18,$A$7=1," ")</f>
        <v>264</v>
      </c>
      <c r="Y18" cm="1">
        <f t="array" ref="Y18">_xlfn.IFS(AND(Q18=1,COUNT($E$7:G18)&gt;hcpng),G18+D18,$A$7=1," ")</f>
        <v>267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151</v>
      </c>
      <c r="D20" s="16" cm="1">
        <f t="array" ref="D20">_xlfn.IFS(Q20&lt;&gt;1,"",Q20=1,TRUNC((230-C20)*0.9))</f>
        <v>71</v>
      </c>
      <c r="E20" s="14">
        <v>114</v>
      </c>
      <c r="F20" s="14">
        <v>175</v>
      </c>
      <c r="G20" s="14">
        <v>148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437</v>
      </c>
      <c r="J20">
        <f t="shared" si="1"/>
        <v>145</v>
      </c>
      <c r="K20" cm="1">
        <f t="array" ref="K20">_xlfn.IFS(Q20&lt;&gt;1,"",Q20=1,I20+(3*D20))</f>
        <v>650</v>
      </c>
      <c r="L20" cm="1">
        <f t="array" ref="L20">_xlfn.IFS(Q20&lt;&gt;1,"",COUNT($E$7:G20)&lt;=hcpng,"",COUNT($E$7:G20)&gt;=hcpng,K20)</f>
        <v>650</v>
      </c>
      <c r="M20" cm="1">
        <f t="array" ref="M20">_xlfn.IFS(Q20=1,SUM($E$7:G20),Q20&lt;&gt;1,"")</f>
        <v>5901</v>
      </c>
      <c r="N20" cm="1">
        <f t="array" ref="N20">_xlfn.IFS(Q20=1,COUNT($E$7:G20),Q20&lt;&gt;1,"")</f>
        <v>39</v>
      </c>
      <c r="O20">
        <f>IF(Q20=1,ROUND(AVERAGE($E$7:G20),2),"")</f>
        <v>151.31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185</v>
      </c>
      <c r="X20" cm="1">
        <f t="array" ref="X20">_xlfn.IFS(AND(Q20=1,COUNT($E$7:G20)&gt;hcpng),F20+D20,$A$7=1," ")</f>
        <v>246</v>
      </c>
      <c r="Y20" cm="1">
        <f t="array" ref="Y20">_xlfn.IFS(AND(Q20=1,COUNT($E$7:G20)&gt;hcpng),G20+D20,$A$7=1," ")</f>
        <v>219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151</v>
      </c>
      <c r="D21" s="16" cm="1">
        <f t="array" ref="D21">_xlfn.IFS(Q21&lt;&gt;1,"",Q21=1,TRUNC((230-C21)*0.9))</f>
        <v>71</v>
      </c>
      <c r="E21" s="14">
        <v>171</v>
      </c>
      <c r="F21" s="14">
        <v>149</v>
      </c>
      <c r="G21" s="14">
        <v>193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513</v>
      </c>
      <c r="J21">
        <f t="shared" si="1"/>
        <v>171</v>
      </c>
      <c r="K21" cm="1">
        <f t="array" ref="K21">_xlfn.IFS(Q21&lt;&gt;1,"",Q21=1,I21+(3*D21))</f>
        <v>726</v>
      </c>
      <c r="L21" cm="1">
        <f t="array" ref="L21">_xlfn.IFS(Q21&lt;&gt;1,"",COUNT($E$7:G21)&lt;=hcpng,"",COUNT($E$7:G21)&gt;=hcpng,K21)</f>
        <v>726</v>
      </c>
      <c r="M21" cm="1">
        <f t="array" ref="M21">_xlfn.IFS(Q21=1,SUM($E$7:G21),Q21&lt;&gt;1,"")</f>
        <v>6414</v>
      </c>
      <c r="N21" cm="1">
        <f t="array" ref="N21">_xlfn.IFS(Q21=1,COUNT($E$7:G21),Q21&lt;&gt;1,"")</f>
        <v>42</v>
      </c>
      <c r="O21">
        <f>IF(Q21=1,ROUND(AVERAGE($E$7:G21),2),"")</f>
        <v>152.71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242</v>
      </c>
      <c r="X21" cm="1">
        <f t="array" ref="X21">_xlfn.IFS(AND(Q21=1,COUNT($E$7:G21)&gt;hcpng),F21+D21,$A$7=1," ")</f>
        <v>220</v>
      </c>
      <c r="Y21" cm="1">
        <f t="array" ref="Y21">_xlfn.IFS(AND(Q21=1,COUNT($E$7:G21)&gt;hcpng),G21+D21,$A$7=1," ")</f>
        <v>264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152</v>
      </c>
      <c r="D22" s="16" cm="1">
        <f t="array" ref="D22">_xlfn.IFS(Q22&lt;&gt;1,"",Q22=1,TRUNC((230-C22)*0.9))</f>
        <v>70</v>
      </c>
      <c r="E22" s="14">
        <v>167</v>
      </c>
      <c r="F22" s="14">
        <v>118</v>
      </c>
      <c r="G22" s="14">
        <v>183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468</v>
      </c>
      <c r="J22">
        <f t="shared" si="1"/>
        <v>156</v>
      </c>
      <c r="K22" cm="1">
        <f t="array" ref="K22">_xlfn.IFS(Q22&lt;&gt;1,"",Q22=1,I22+(3*D22))</f>
        <v>678</v>
      </c>
      <c r="L22" cm="1">
        <f t="array" ref="L22">_xlfn.IFS(Q22&lt;&gt;1,"",COUNT($E$7:G22)&lt;=hcpng,"",COUNT($E$7:G22)&gt;=hcpng,K22)</f>
        <v>678</v>
      </c>
      <c r="M22" cm="1">
        <f t="array" ref="M22">_xlfn.IFS(Q22=1,SUM($E$7:G22),Q22&lt;&gt;1,"")</f>
        <v>6882</v>
      </c>
      <c r="N22" cm="1">
        <f t="array" ref="N22">_xlfn.IFS(Q22=1,COUNT($E$7:G22),Q22&lt;&gt;1,"")</f>
        <v>45</v>
      </c>
      <c r="O22">
        <f>IF(Q22=1,ROUND(AVERAGE($E$7:G22),2),"")</f>
        <v>152.93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237</v>
      </c>
      <c r="X22" cm="1">
        <f t="array" ref="X22">_xlfn.IFS(AND(Q22=1,COUNT($E$7:G22)&gt;hcpng),F22+D22,$A$7=1," ")</f>
        <v>188</v>
      </c>
      <c r="Y22" cm="1">
        <f t="array" ref="Y22">_xlfn.IFS(AND(Q22=1,COUNT($E$7:G22)&gt;hcpng),G22+D22,$A$7=1," ")</f>
        <v>253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152</v>
      </c>
      <c r="D23" s="16" cm="1">
        <f t="array" ref="D23">_xlfn.IFS(Q23&lt;&gt;1,"",Q23=1,TRUNC((230-C23)*0.9))</f>
        <v>70</v>
      </c>
      <c r="E23" s="14">
        <v>146</v>
      </c>
      <c r="F23" s="14">
        <v>135</v>
      </c>
      <c r="G23" s="14">
        <v>147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428</v>
      </c>
      <c r="J23">
        <f t="shared" si="1"/>
        <v>142</v>
      </c>
      <c r="K23" cm="1">
        <f t="array" ref="K23">_xlfn.IFS(Q23&lt;&gt;1,"",Q23=1,I23+(3*D23))</f>
        <v>638</v>
      </c>
      <c r="L23" cm="1">
        <f t="array" ref="L23">_xlfn.IFS(Q23&lt;&gt;1,"",COUNT($E$7:G23)&lt;=hcpng,"",COUNT($E$7:G23)&gt;=hcpng,K23)</f>
        <v>638</v>
      </c>
      <c r="M23" cm="1">
        <f t="array" ref="M23">_xlfn.IFS(Q23=1,SUM($E$7:G23),Q23&lt;&gt;1,"")</f>
        <v>7310</v>
      </c>
      <c r="N23" cm="1">
        <f t="array" ref="N23">_xlfn.IFS(Q23=1,COUNT($E$7:G23),Q23&lt;&gt;1,"")</f>
        <v>48</v>
      </c>
      <c r="O23">
        <f>IF(Q23=1,ROUND(AVERAGE($E$7:G23),2),"")</f>
        <v>152.29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216</v>
      </c>
      <c r="X23" cm="1">
        <f t="array" ref="X23">_xlfn.IFS(AND(Q23=1,COUNT($E$7:G23)&gt;hcpng),F23+D23,$A$7=1," ")</f>
        <v>205</v>
      </c>
      <c r="Y23" cm="1">
        <f t="array" ref="Y23">_xlfn.IFS(AND(Q23=1,COUNT($E$7:G23)&gt;hcpng),G23+D23,$A$7=1," ")</f>
        <v>217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152</v>
      </c>
      <c r="D24" s="16" cm="1">
        <f t="array" ref="D24">_xlfn.IFS(Q24&lt;&gt;1,"",Q24=1,TRUNC((230-C24)*0.9))</f>
        <v>70</v>
      </c>
      <c r="E24" s="14">
        <v>148</v>
      </c>
      <c r="F24" s="14">
        <v>170</v>
      </c>
      <c r="G24" s="14">
        <v>169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487</v>
      </c>
      <c r="J24">
        <f t="shared" si="1"/>
        <v>162</v>
      </c>
      <c r="K24" cm="1">
        <f t="array" ref="K24">_xlfn.IFS(Q24&lt;&gt;1,"",Q24=1,I24+(3*D24))</f>
        <v>697</v>
      </c>
      <c r="L24" cm="1">
        <f t="array" ref="L24">_xlfn.IFS(Q24&lt;&gt;1,"",COUNT($E$7:G24)&lt;=hcpng,"",COUNT($E$7:G24)&gt;=hcpng,K24)</f>
        <v>697</v>
      </c>
      <c r="M24" cm="1">
        <f t="array" ref="M24">_xlfn.IFS(Q24=1,SUM($E$7:G24),Q24&lt;&gt;1,"")</f>
        <v>7797</v>
      </c>
      <c r="N24" cm="1">
        <f t="array" ref="N24">_xlfn.IFS(Q24=1,COUNT($E$7:G24),Q24&lt;&gt;1,"")</f>
        <v>51</v>
      </c>
      <c r="O24">
        <f>IF(Q24=1,ROUND(AVERAGE($E$7:G24),2),"")</f>
        <v>152.88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218</v>
      </c>
      <c r="X24" cm="1">
        <f t="array" ref="X24">_xlfn.IFS(AND(Q24=1,COUNT($E$7:G24)&gt;hcpng),F24+D24,$A$7=1," ")</f>
        <v>240</v>
      </c>
      <c r="Y24" cm="1">
        <f t="array" ref="Y24">_xlfn.IFS(AND(Q24=1,COUNT($E$7:G24)&gt;hcpng),G24+D24,$A$7=1," ")</f>
        <v>239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152</v>
      </c>
      <c r="D25" s="16" cm="1">
        <f t="array" ref="D25">_xlfn.IFS(Q25&lt;&gt;1,"",Q25=1,TRUNC((230-C25)*0.9))</f>
        <v>70</v>
      </c>
      <c r="E25" s="14">
        <v>157</v>
      </c>
      <c r="F25" s="14">
        <v>138</v>
      </c>
      <c r="G25" s="14">
        <v>140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435</v>
      </c>
      <c r="J25">
        <f t="shared" si="1"/>
        <v>145</v>
      </c>
      <c r="K25" cm="1">
        <f t="array" ref="K25">_xlfn.IFS(Q25&lt;&gt;1,"",Q25=1,I25+(3*D25))</f>
        <v>645</v>
      </c>
      <c r="L25" cm="1">
        <f t="array" ref="L25">_xlfn.IFS(Q25&lt;&gt;1,"",COUNT($E$7:G25)&lt;=hcpng,"",COUNT($E$7:G25)&gt;=hcpng,K25)</f>
        <v>645</v>
      </c>
      <c r="M25" cm="1">
        <f t="array" ref="M25">_xlfn.IFS(Q25=1,SUM($E$7:G25),Q25&lt;&gt;1,"")</f>
        <v>8232</v>
      </c>
      <c r="N25" cm="1">
        <f t="array" ref="N25">_xlfn.IFS(Q25=1,COUNT($E$7:G25),Q25&lt;&gt;1,"")</f>
        <v>54</v>
      </c>
      <c r="O25">
        <f>IF(Q25=1,ROUND(AVERAGE($E$7:G25),2),"")</f>
        <v>152.44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227</v>
      </c>
      <c r="X25" cm="1">
        <f t="array" ref="X25">_xlfn.IFS(AND(Q25=1,COUNT($E$7:G25)&gt;hcpng),F25+D25,$A$7=1," ")</f>
        <v>208</v>
      </c>
      <c r="Y25" cm="1">
        <f t="array" ref="Y25">_xlfn.IFS(AND(Q25=1,COUNT($E$7:G25)&gt;hcpng),G25+D25,$A$7=1," ")</f>
        <v>210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152</v>
      </c>
      <c r="D26" s="16" cm="1">
        <f t="array" ref="D26">_xlfn.IFS(Q26&lt;&gt;1,"",Q26=1,TRUNC((230-C26)*0.9))</f>
        <v>70</v>
      </c>
      <c r="E26" s="14">
        <v>202</v>
      </c>
      <c r="F26" s="14">
        <v>138</v>
      </c>
      <c r="G26" s="14">
        <v>117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457</v>
      </c>
      <c r="J26">
        <f t="shared" si="1"/>
        <v>152</v>
      </c>
      <c r="K26" cm="1">
        <f t="array" ref="K26">_xlfn.IFS(Q26&lt;&gt;1,"",Q26=1,I26+(3*D26))</f>
        <v>667</v>
      </c>
      <c r="L26" cm="1">
        <f t="array" ref="L26">_xlfn.IFS(Q26&lt;&gt;1,"",COUNT($E$7:G26)&lt;=hcpng,"",COUNT($E$7:G26)&gt;=hcpng,K26)</f>
        <v>667</v>
      </c>
      <c r="M26" cm="1">
        <f t="array" ref="M26">_xlfn.IFS(Q26=1,SUM($E$7:G26),Q26&lt;&gt;1,"")</f>
        <v>8689</v>
      </c>
      <c r="N26" cm="1">
        <f t="array" ref="N26">_xlfn.IFS(Q26=1,COUNT($E$7:G26),Q26&lt;&gt;1,"")</f>
        <v>57</v>
      </c>
      <c r="O26">
        <f>IF(Q26=1,ROUND(AVERAGE($E$7:G26),2),"")</f>
        <v>152.44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272</v>
      </c>
      <c r="X26" cm="1">
        <f t="array" ref="X26">_xlfn.IFS(AND(Q26=1,COUNT($E$7:G26)&gt;hcpng),F26+D26,$A$7=1," ")</f>
        <v>208</v>
      </c>
      <c r="Y26" cm="1">
        <f t="array" ref="Y26">_xlfn.IFS(AND(Q26=1,COUNT($E$7:G26)&gt;hcpng),G26+D26,$A$7=1," ")</f>
        <v>187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6" cm="1">
        <f t="array" ref="D27">_xlfn.IFS(Q27&lt;&gt;1,"",Q27=1,TRUNC((230-C27)*0.9))</f>
        <v>70</v>
      </c>
      <c r="E27" s="14">
        <v>160</v>
      </c>
      <c r="F27" s="14">
        <v>158</v>
      </c>
      <c r="G27" s="14">
        <v>191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509</v>
      </c>
      <c r="J27">
        <f t="shared" si="1"/>
        <v>169</v>
      </c>
      <c r="K27" cm="1">
        <f t="array" ref="K27">_xlfn.IFS(Q27&lt;&gt;1,"",Q27=1,I27+(3*D27))</f>
        <v>719</v>
      </c>
      <c r="L27" cm="1">
        <f t="array" ref="L27">_xlfn.IFS(Q27&lt;&gt;1,"",COUNT($E$7:G27)&lt;=hcpng,"",COUNT($E$7:G27)&gt;=hcpng,K27)</f>
        <v>719</v>
      </c>
      <c r="M27" cm="1">
        <f t="array" ref="M27">_xlfn.IFS(Q27=1,SUM($E$7:G27),Q27&lt;&gt;1,"")</f>
        <v>9198</v>
      </c>
      <c r="N27" cm="1">
        <f t="array" ref="N27">_xlfn.IFS(Q27=1,COUNT($E$7:G27),Q27&lt;&gt;1,"")</f>
        <v>60</v>
      </c>
      <c r="O27">
        <f>IF(Q27=1,ROUND(AVERAGE($E$7:G27),2),"")</f>
        <v>153.30000000000001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230</v>
      </c>
      <c r="X27" cm="1">
        <f t="array" ref="X27">_xlfn.IFS(AND(Q27=1,COUNT($E$7:G27)&gt;hcpng),F27+D27,$A$7=1," ")</f>
        <v>228</v>
      </c>
      <c r="Y27" cm="1">
        <f t="array" ref="Y27">_xlfn.IFS(AND(Q27=1,COUNT($E$7:G27)&gt;hcpng),G27+D27,$A$7=1," ")</f>
        <v>261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6" cm="1">
        <f t="array" ref="D28">_xlfn.IFS(Q28&lt;&gt;1,"",Q28=1,TRUNC((230-C28)*0.9))</f>
        <v>69</v>
      </c>
      <c r="E28" s="14">
        <v>165</v>
      </c>
      <c r="F28" s="14">
        <v>138</v>
      </c>
      <c r="G28" s="14">
        <v>202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505</v>
      </c>
      <c r="J28">
        <f t="shared" si="1"/>
        <v>168</v>
      </c>
      <c r="K28" cm="1">
        <f t="array" ref="K28">_xlfn.IFS(Q28&lt;&gt;1,"",Q28=1,I28+(3*D28))</f>
        <v>712</v>
      </c>
      <c r="L28" cm="1">
        <f t="array" ref="L28">_xlfn.IFS(Q28&lt;&gt;1,"",COUNT($E$7:G28)&lt;=hcpng,"",COUNT($E$7:G28)&gt;=hcpng,K28)</f>
        <v>712</v>
      </c>
      <c r="M28" cm="1">
        <f t="array" ref="M28">_xlfn.IFS(Q28=1,SUM($E$7:G28),Q28&lt;&gt;1,"")</f>
        <v>9703</v>
      </c>
      <c r="N28" cm="1">
        <f t="array" ref="N28">_xlfn.IFS(Q28=1,COUNT($E$7:G28),Q28&lt;&gt;1,"")</f>
        <v>63</v>
      </c>
      <c r="O28">
        <f>IF(Q28=1,ROUND(AVERAGE($E$7:G28),2),"")</f>
        <v>154.02000000000001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234</v>
      </c>
      <c r="X28" cm="1">
        <f t="array" ref="X28">_xlfn.IFS(AND(Q28=1,COUNT($E$7:G28)&gt;hcpng),F28+D28,$A$7=1," ")</f>
        <v>207</v>
      </c>
      <c r="Y28" cm="1">
        <f t="array" ref="Y28">_xlfn.IFS(AND(Q28=1,COUNT($E$7:G28)&gt;hcpng),G28+D28,$A$7=1," ")</f>
        <v>271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154</v>
      </c>
      <c r="D29" s="16" cm="1">
        <f t="array" ref="D29">_xlfn.IFS(Q29&lt;&gt;1,"",Q29=1,TRUNC((230-C29)*0.9))</f>
        <v>68</v>
      </c>
      <c r="E29" s="14">
        <v>156</v>
      </c>
      <c r="F29" s="14">
        <v>195</v>
      </c>
      <c r="G29" s="14">
        <v>156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507</v>
      </c>
      <c r="J29">
        <f t="shared" si="1"/>
        <v>169</v>
      </c>
      <c r="K29" cm="1">
        <f t="array" ref="K29">_xlfn.IFS(Q29&lt;&gt;1,"",Q29=1,I29+(3*D29))</f>
        <v>711</v>
      </c>
      <c r="L29" cm="1">
        <f t="array" ref="L29">_xlfn.IFS(Q29&lt;&gt;1,"",COUNT($E$7:G29)&lt;=hcpng,"",COUNT($E$7:G29)&gt;=hcpng,K29)</f>
        <v>711</v>
      </c>
      <c r="M29" cm="1">
        <f t="array" ref="M29">_xlfn.IFS(Q29=1,SUM($E$7:G29),Q29&lt;&gt;1,"")</f>
        <v>10210</v>
      </c>
      <c r="N29" cm="1">
        <f t="array" ref="N29">_xlfn.IFS(Q29=1,COUNT($E$7:G29),Q29&lt;&gt;1,"")</f>
        <v>66</v>
      </c>
      <c r="O29">
        <f>IF(Q29=1,ROUND(AVERAGE($E$7:G29),2),"")</f>
        <v>154.69999999999999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224</v>
      </c>
      <c r="X29" cm="1">
        <f t="array" ref="X29">_xlfn.IFS(AND(Q29=1,COUNT($E$7:G29)&gt;hcpng),F29+D29,$A$7=1," ")</f>
        <v>263</v>
      </c>
      <c r="Y29" cm="1">
        <f t="array" ref="Y29">_xlfn.IFS(AND(Q29=1,COUNT($E$7:G29)&gt;hcpng),G29+D29,$A$7=1," ")</f>
        <v>224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154</v>
      </c>
      <c r="D31" s="16" cm="1">
        <f t="array" ref="D31">_xlfn.IFS(Q31&lt;&gt;1,"",Q31=1,TRUNC((230-C31)*0.9))</f>
        <v>68</v>
      </c>
      <c r="E31" s="14">
        <v>152</v>
      </c>
      <c r="F31" s="14">
        <v>129</v>
      </c>
      <c r="G31" s="14">
        <v>170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451</v>
      </c>
      <c r="J31">
        <f t="shared" si="1"/>
        <v>150</v>
      </c>
      <c r="K31" cm="1">
        <f t="array" ref="K31">_xlfn.IFS(Q31&lt;&gt;1,"",Q31=1,I31+(3*D31))</f>
        <v>655</v>
      </c>
      <c r="L31" cm="1">
        <f t="array" ref="L31">_xlfn.IFS(Q31&lt;&gt;1,"",COUNT($E$7:G31)&lt;=hcpng,"",COUNT($E$7:G31)&gt;=hcpng,K31)</f>
        <v>655</v>
      </c>
      <c r="M31" cm="1">
        <f t="array" ref="M31">_xlfn.IFS(Q31=1,SUM($E$7:G31),Q31&lt;&gt;1,"")</f>
        <v>10661</v>
      </c>
      <c r="N31" cm="1">
        <f t="array" ref="N31">_xlfn.IFS(Q31=1,COUNT($E$7:G31),Q31&lt;&gt;1,"")</f>
        <v>69</v>
      </c>
      <c r="O31">
        <f>IF(Q31=1,ROUND(AVERAGE($E$7:G31),2),"")</f>
        <v>154.51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220</v>
      </c>
      <c r="X31" cm="1">
        <f t="array" ref="X31">_xlfn.IFS(AND(Q31=1,COUNT($E$7:G31)&gt;hcpng),F31+D31,$A$7=1," ")</f>
        <v>197</v>
      </c>
      <c r="Y31" cm="1">
        <f t="array" ref="Y31">_xlfn.IFS(AND(Q31=1,COUNT($E$7:G31)&gt;hcpng),G31+D31,$A$7=1," ")</f>
        <v>238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154</v>
      </c>
      <c r="D32" s="16" cm="1">
        <f t="array" ref="D32">_xlfn.IFS(Q32&lt;&gt;1,"",Q32=1,TRUNC((230-C32)*0.9))</f>
        <v>68</v>
      </c>
      <c r="E32" s="14">
        <v>125</v>
      </c>
      <c r="F32" s="14">
        <v>113</v>
      </c>
      <c r="G32" s="14">
        <v>147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385</v>
      </c>
      <c r="J32">
        <f t="shared" si="1"/>
        <v>128</v>
      </c>
      <c r="K32" cm="1">
        <f t="array" ref="K32">_xlfn.IFS(Q32&lt;&gt;1,"",Q32=1,I32+(3*D32))</f>
        <v>589</v>
      </c>
      <c r="L32" cm="1">
        <f t="array" ref="L32">_xlfn.IFS(Q32&lt;&gt;1,"",COUNT($E$7:G32)&lt;=hcpng,"",COUNT($E$7:G32)&gt;=hcpng,K32)</f>
        <v>589</v>
      </c>
      <c r="M32" cm="1">
        <f t="array" ref="M32">_xlfn.IFS(Q32=1,SUM($E$7:G32),Q32&lt;&gt;1,"")</f>
        <v>11046</v>
      </c>
      <c r="N32" cm="1">
        <f t="array" ref="N32">_xlfn.IFS(Q32=1,COUNT($E$7:G32),Q32&lt;&gt;1,"")</f>
        <v>72</v>
      </c>
      <c r="O32">
        <f>IF(Q32=1,ROUND(AVERAGE($E$7:G32),2),"")</f>
        <v>153.41999999999999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193</v>
      </c>
      <c r="X32" cm="1">
        <f t="array" ref="X32">_xlfn.IFS(AND(Q32=1,COUNT($E$7:G32)&gt;hcpng),F32+D32,$A$7=1," ")</f>
        <v>181</v>
      </c>
      <c r="Y32" cm="1">
        <f t="array" ref="Y32">_xlfn.IFS(AND(Q32=1,COUNT($E$7:G32)&gt;hcpng),G32+D32,$A$7=1," ")</f>
        <v>215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6" cm="1">
        <f t="array" ref="D33">_xlfn.IFS(Q33&lt;&gt;1,"",Q33=1,TRUNC((230-C33)*0.9))</f>
        <v>69</v>
      </c>
      <c r="E33" s="14">
        <v>126</v>
      </c>
      <c r="F33" s="14">
        <v>158</v>
      </c>
      <c r="G33" s="14">
        <v>102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386</v>
      </c>
      <c r="J33">
        <f t="shared" si="1"/>
        <v>128</v>
      </c>
      <c r="K33" cm="1">
        <f t="array" ref="K33">_xlfn.IFS(Q33&lt;&gt;1,"",Q33=1,I33+(3*D33))</f>
        <v>593</v>
      </c>
      <c r="L33" cm="1">
        <f t="array" ref="L33">_xlfn.IFS(Q33&lt;&gt;1,"",COUNT($E$7:G33)&lt;=hcpng,"",COUNT($E$7:G33)&gt;=hcpng,K33)</f>
        <v>593</v>
      </c>
      <c r="M33" cm="1">
        <f t="array" ref="M33">_xlfn.IFS(Q33=1,SUM($E$7:G33),Q33&lt;&gt;1,"")</f>
        <v>11432</v>
      </c>
      <c r="N33" cm="1">
        <f t="array" ref="N33">_xlfn.IFS(Q33=1,COUNT($E$7:G33),Q33&lt;&gt;1,"")</f>
        <v>75</v>
      </c>
      <c r="O33">
        <f>IF(Q33=1,ROUND(AVERAGE($E$7:G33),2),"")</f>
        <v>152.43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195</v>
      </c>
      <c r="X33" cm="1">
        <f t="array" ref="X33">_xlfn.IFS(AND(Q33=1,COUNT($E$7:G33)&gt;hcpng),F33+D33,$A$7=1," ")</f>
        <v>227</v>
      </c>
      <c r="Y33" cm="1">
        <f t="array" ref="Y33">_xlfn.IFS(AND(Q33=1,COUNT($E$7:G33)&gt;hcpng),G33+D33,$A$7=1," ")</f>
        <v>171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152</v>
      </c>
      <c r="D35" s="16" cm="1">
        <f t="array" ref="D35">_xlfn.IFS(Q35&lt;&gt;1,"",Q35=1,TRUNC((230-C35)*0.9))</f>
        <v>70</v>
      </c>
      <c r="E35" s="14">
        <v>163</v>
      </c>
      <c r="F35" s="14">
        <v>135</v>
      </c>
      <c r="G35" s="14">
        <v>142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440</v>
      </c>
      <c r="J35">
        <f t="shared" si="1"/>
        <v>146</v>
      </c>
      <c r="K35" cm="1">
        <f t="array" ref="K35">_xlfn.IFS(Q35&lt;&gt;1,"",Q35=1,I35+(3*D35))</f>
        <v>650</v>
      </c>
      <c r="L35" cm="1">
        <f t="array" ref="L35">_xlfn.IFS(Q35&lt;&gt;1,"",COUNT($E$7:G35)&lt;=hcpng,"",COUNT($E$7:G35)&gt;=hcpng,K35)</f>
        <v>650</v>
      </c>
      <c r="M35" cm="1">
        <f t="array" ref="M35">_xlfn.IFS(Q35=1,SUM($E$7:G35),Q35&lt;&gt;1,"")</f>
        <v>11872</v>
      </c>
      <c r="N35" cm="1">
        <f t="array" ref="N35">_xlfn.IFS(Q35=1,COUNT($E$7:G35),Q35&lt;&gt;1,"")</f>
        <v>78</v>
      </c>
      <c r="O35">
        <f>IF(Q35=1,ROUND(AVERAGE($E$7:G35),2),"")</f>
        <v>152.21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233</v>
      </c>
      <c r="X35" cm="1">
        <f t="array" ref="X35">_xlfn.IFS(AND(Q35=1,COUNT($E$7:G35)&gt;hcpng),F35+D35,$A$7=1," ")</f>
        <v>205</v>
      </c>
      <c r="Y35" cm="1">
        <f t="array" ref="Y35">_xlfn.IFS(AND(Q35=1,COUNT($E$7:G35)&gt;hcpng),G35+D35,$A$7=1," ")</f>
        <v>212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152</v>
      </c>
      <c r="D36" s="16" cm="1">
        <f t="array" ref="D36">_xlfn.IFS(Q36&lt;&gt;1,"",Q36=1,TRUNC((230-C36)*0.9))</f>
        <v>70</v>
      </c>
      <c r="E36" s="14">
        <v>189</v>
      </c>
      <c r="F36" s="14">
        <v>130</v>
      </c>
      <c r="G36" s="14">
        <v>186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505</v>
      </c>
      <c r="J36">
        <f t="shared" si="1"/>
        <v>168</v>
      </c>
      <c r="K36" cm="1">
        <f t="array" ref="K36">_xlfn.IFS(Q36&lt;&gt;1,"",Q36=1,I36+(3*D36))</f>
        <v>715</v>
      </c>
      <c r="L36" cm="1">
        <f t="array" ref="L36">_xlfn.IFS(Q36&lt;&gt;1,"",COUNT($E$7:G36)&lt;=hcpng,"",COUNT($E$7:G36)&gt;=hcpng,K36)</f>
        <v>715</v>
      </c>
      <c r="M36" cm="1">
        <f t="array" ref="M36">_xlfn.IFS(Q36=1,SUM($E$7:G36),Q36&lt;&gt;1,"")</f>
        <v>12377</v>
      </c>
      <c r="N36" cm="1">
        <f t="array" ref="N36">_xlfn.IFS(Q36=1,COUNT($E$7:G36),Q36&lt;&gt;1,"")</f>
        <v>81</v>
      </c>
      <c r="O36">
        <f>IF(Q36=1,ROUND(AVERAGE($E$7:G36),2),"")</f>
        <v>152.80000000000001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259</v>
      </c>
      <c r="X36" cm="1">
        <f t="array" ref="X36">_xlfn.IFS(AND(Q36=1,COUNT($E$7:G36)&gt;hcpng),F36+D36,$A$7=1," ")</f>
        <v>200</v>
      </c>
      <c r="Y36" cm="1">
        <f t="array" ref="Y36">_xlfn.IFS(AND(Q36=1,COUNT($E$7:G36)&gt;hcpng),G36+D36,$A$7=1," ")</f>
        <v>256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151.22</v>
      </c>
      <c r="F37" s="18">
        <f>IF(COUNT(F7:F36)&gt;=1,ROUND(SUM(F7:F36)/COUNT(F7:F36),2),"")</f>
        <v>147.22</v>
      </c>
      <c r="G37" s="18">
        <f>IF(COUNT(G7:G36)&gt;=1,ROUND(SUM(G7:G36)/COUNT(G7:G36),2),"")</f>
        <v>159.96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AA22-B483-4325-9EAC-CBCE5550A1A2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13</v>
      </c>
    </row>
    <row r="3" spans="1:27" ht="14.45" customHeight="1" x14ac:dyDescent="0.25">
      <c r="A3" s="7" t="s">
        <v>7</v>
      </c>
      <c r="B3" s="27" t="s">
        <v>47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544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224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284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149</v>
      </c>
      <c r="D7" s="16" cm="1">
        <f t="array" ref="D7">_xlfn.IFS(Q7&lt;&gt;1,"",Q7=1,TRUNC((230-C7)*0.9))</f>
        <v>72</v>
      </c>
      <c r="E7" s="14">
        <v>131</v>
      </c>
      <c r="F7" s="14">
        <v>159</v>
      </c>
      <c r="G7" s="14">
        <v>158</v>
      </c>
      <c r="H7" s="17"/>
      <c r="I7">
        <f>IF(Q7=1,SUM(E7:G7),"")</f>
        <v>448</v>
      </c>
      <c r="J7">
        <f>IF(Q7=1,TRUNC(AVERAGE(E7:G7),0),"")</f>
        <v>149</v>
      </c>
      <c r="K7" cm="1">
        <f t="array" ref="K7">_xlfn.IFS(Q7&lt;&gt;1,"",Q7=1,I7+(3*D7))</f>
        <v>664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448</v>
      </c>
      <c r="N7" cm="1">
        <f t="array" ref="N7">_xlfn.IFS(Q7=1,COUNT($E$7:G7),Q7&lt;&gt;1,"")</f>
        <v>3</v>
      </c>
      <c r="O7">
        <f>IF(Q7=1,ROUND(AVERAGE($E$7:G7),2),"")</f>
        <v>149.33000000000001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149</v>
      </c>
      <c r="D8" s="16" cm="1">
        <f t="array" ref="D8">_xlfn.IFS(Q8&lt;&gt;1,"",Q8=1,TRUNC((230-C8)*0.9))</f>
        <v>72</v>
      </c>
      <c r="E8" s="14">
        <v>182</v>
      </c>
      <c r="F8" s="14">
        <v>137</v>
      </c>
      <c r="G8" s="14">
        <v>190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509</v>
      </c>
      <c r="J8">
        <f t="shared" ref="J8:J36" si="1">IF(Q8=1,TRUNC(AVERAGE(E8:G8),0),"")</f>
        <v>169</v>
      </c>
      <c r="K8" cm="1">
        <f t="array" ref="K8">_xlfn.IFS(Q8&lt;&gt;1,"",Q8=1,I8+(3*D8))</f>
        <v>725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957</v>
      </c>
      <c r="N8" cm="1">
        <f t="array" ref="N8">_xlfn.IFS(Q8=1,COUNT($E$7:G8),Q8&lt;&gt;1,"")</f>
        <v>6</v>
      </c>
      <c r="O8">
        <f>IF(Q8=1,ROUND(AVERAGE($E$7:G8),2),"")</f>
        <v>159.5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159</v>
      </c>
      <c r="D9" s="16" cm="1">
        <f t="array" ref="D9">_xlfn.IFS(Q9&lt;&gt;1,"",Q9=1,TRUNC((230-C9)*0.9))</f>
        <v>63</v>
      </c>
      <c r="E9" s="14">
        <v>122</v>
      </c>
      <c r="F9" s="14">
        <v>164</v>
      </c>
      <c r="G9" s="14">
        <v>224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510</v>
      </c>
      <c r="J9">
        <f t="shared" si="1"/>
        <v>170</v>
      </c>
      <c r="K9" cm="1">
        <f t="array" ref="K9">_xlfn.IFS(Q9&lt;&gt;1,"",Q9=1,I9+(3*D9))</f>
        <v>699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1467</v>
      </c>
      <c r="N9" cm="1">
        <f t="array" ref="N9">_xlfn.IFS(Q9=1,COUNT($E$7:G9),Q9&lt;&gt;1,"")</f>
        <v>9</v>
      </c>
      <c r="O9">
        <f>IF(Q9=1,ROUND(AVERAGE($E$7:G9),2),"")</f>
        <v>163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cm="1">
        <f t="array" ref="S9">_xlfn.IFS(E9=$X$5,E9,F9=$X$5,F9,G9=$X$5,G9,$A$7=1,"")</f>
        <v>224</v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163</v>
      </c>
      <c r="D10" s="16" cm="1">
        <f t="array" ref="D10">_xlfn.IFS(Q10&lt;&gt;1,"",Q10=1,TRUNC((230-C10)*0.9))</f>
        <v>60</v>
      </c>
      <c r="E10" s="14">
        <v>114</v>
      </c>
      <c r="F10" s="14">
        <v>150</v>
      </c>
      <c r="G10" s="14">
        <v>152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416</v>
      </c>
      <c r="J10">
        <f t="shared" si="1"/>
        <v>138</v>
      </c>
      <c r="K10" cm="1">
        <f t="array" ref="K10">_xlfn.IFS(Q10&lt;&gt;1,"",Q10=1,I10+(3*D10))</f>
        <v>596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1883</v>
      </c>
      <c r="N10" cm="1">
        <f t="array" ref="N10">_xlfn.IFS(Q10=1,COUNT($E$7:G10),Q10&lt;&gt;1,"")</f>
        <v>12</v>
      </c>
      <c r="O10">
        <f>IF(Q10=1,ROUND(AVERAGE($E$7:G10),2),"")</f>
        <v>156.91999999999999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156</v>
      </c>
      <c r="D11" s="16" cm="1">
        <f t="array" ref="D11">_xlfn.IFS(Q11&lt;&gt;1,"",Q11=1,TRUNC((230-C11)*0.9))</f>
        <v>66</v>
      </c>
      <c r="E11" s="14">
        <v>131</v>
      </c>
      <c r="F11" s="14">
        <v>145</v>
      </c>
      <c r="G11" s="14">
        <v>174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450</v>
      </c>
      <c r="J11">
        <f t="shared" si="1"/>
        <v>150</v>
      </c>
      <c r="K11" cm="1">
        <f t="array" ref="K11">_xlfn.IFS(Q11&lt;&gt;1,"",Q11=1,I11+(3*D11))</f>
        <v>648</v>
      </c>
      <c r="L11" cm="1">
        <f t="array" ref="L11">_xlfn.IFS(Q11&lt;&gt;1,"",COUNT($E$7:G11)&lt;=hcpng,"",COUNT($E$7:G11)&gt;=hcpng,K11)</f>
        <v>648</v>
      </c>
      <c r="M11" cm="1">
        <f t="array" ref="M11">_xlfn.IFS(Q11=1,SUM($E$7:G11),Q11&lt;&gt;1,"")</f>
        <v>2333</v>
      </c>
      <c r="N11" cm="1">
        <f t="array" ref="N11">_xlfn.IFS(Q11=1,COUNT($E$7:G11),Q11&lt;&gt;1,"")</f>
        <v>15</v>
      </c>
      <c r="O11">
        <f>IF(Q11=1,ROUND(AVERAGE($E$7:G11),2),"")</f>
        <v>155.53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197</v>
      </c>
      <c r="X11" cm="1">
        <f t="array" ref="X11">_xlfn.IFS(AND(Q11=1,COUNT($E$7:G11)&gt;hcpng),F11+D11,$A$7=1," ")</f>
        <v>211</v>
      </c>
      <c r="Y11" cm="1">
        <f t="array" ref="Y11">_xlfn.IFS(AND(Q11=1,COUNT($E$7:G11)&gt;hcpng),G11+D11,$A$7=1," ")</f>
        <v>240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155</v>
      </c>
      <c r="D12" s="16" cm="1">
        <f t="array" ref="D12">_xlfn.IFS(Q12&lt;&gt;1,"",Q12=1,TRUNC((230-C12)*0.9))</f>
        <v>67</v>
      </c>
      <c r="E12" s="14">
        <v>129</v>
      </c>
      <c r="F12" s="14">
        <v>155</v>
      </c>
      <c r="G12" s="14">
        <v>111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395</v>
      </c>
      <c r="J12">
        <f t="shared" si="1"/>
        <v>131</v>
      </c>
      <c r="K12" cm="1">
        <f t="array" ref="K12">_xlfn.IFS(Q12&lt;&gt;1,"",Q12=1,I12+(3*D12))</f>
        <v>596</v>
      </c>
      <c r="L12" cm="1">
        <f t="array" ref="L12">_xlfn.IFS(Q12&lt;&gt;1,"",COUNT($E$7:G12)&lt;=hcpng,"",COUNT($E$7:G12)&gt;=hcpng,K12)</f>
        <v>596</v>
      </c>
      <c r="M12" cm="1">
        <f t="array" ref="M12">_xlfn.IFS(Q12=1,SUM($E$7:G12),Q12&lt;&gt;1,"")</f>
        <v>2728</v>
      </c>
      <c r="N12" cm="1">
        <f t="array" ref="N12">_xlfn.IFS(Q12=1,COUNT($E$7:G12),Q12&lt;&gt;1,"")</f>
        <v>18</v>
      </c>
      <c r="O12">
        <f>IF(Q12=1,ROUND(AVERAGE($E$7:G12),2),"")</f>
        <v>151.56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196</v>
      </c>
      <c r="X12" cm="1">
        <f t="array" ref="X12">_xlfn.IFS(AND(Q12=1,COUNT($E$7:G12)&gt;hcpng),F12+D12,$A$7=1," ")</f>
        <v>222</v>
      </c>
      <c r="Y12" cm="1">
        <f t="array" ref="Y12">_xlfn.IFS(AND(Q12=1,COUNT($E$7:G12)&gt;hcpng),G12+D12,$A$7=1," ")</f>
        <v>178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151</v>
      </c>
      <c r="D13" s="16" cm="1">
        <f t="array" ref="D13">_xlfn.IFS(Q13&lt;&gt;1,"",Q13=1,TRUNC((230-C13)*0.9))</f>
        <v>71</v>
      </c>
      <c r="E13" s="14">
        <v>159</v>
      </c>
      <c r="F13" s="14">
        <v>166</v>
      </c>
      <c r="G13" s="14">
        <v>172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497</v>
      </c>
      <c r="J13">
        <f t="shared" si="1"/>
        <v>165</v>
      </c>
      <c r="K13" cm="1">
        <f t="array" ref="K13">_xlfn.IFS(Q13&lt;&gt;1,"",Q13=1,I13+(3*D13))</f>
        <v>710</v>
      </c>
      <c r="L13" cm="1">
        <f t="array" ref="L13">_xlfn.IFS(Q13&lt;&gt;1,"",COUNT($E$7:G13)&lt;=hcpng,"",COUNT($E$7:G13)&gt;=hcpng,K13)</f>
        <v>710</v>
      </c>
      <c r="M13" cm="1">
        <f t="array" ref="M13">_xlfn.IFS(Q13=1,SUM($E$7:G13),Q13&lt;&gt;1,"")</f>
        <v>3225</v>
      </c>
      <c r="N13" cm="1">
        <f t="array" ref="N13">_xlfn.IFS(Q13=1,COUNT($E$7:G13),Q13&lt;&gt;1,"")</f>
        <v>21</v>
      </c>
      <c r="O13">
        <f>IF(Q13=1,ROUND(AVERAGE($E$7:G13),2),"")</f>
        <v>153.57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230</v>
      </c>
      <c r="X13" cm="1">
        <f t="array" ref="X13">_xlfn.IFS(AND(Q13=1,COUNT($E$7:G13)&gt;hcpng),F13+D13,$A$7=1," ")</f>
        <v>237</v>
      </c>
      <c r="Y13" cm="1">
        <f t="array" ref="Y13">_xlfn.IFS(AND(Q13=1,COUNT($E$7:G13)&gt;hcpng),G13+D13,$A$7=1," ")</f>
        <v>243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153</v>
      </c>
      <c r="D14" s="16" cm="1">
        <f t="array" ref="D14">_xlfn.IFS(Q14&lt;&gt;1,"",Q14=1,TRUNC((230-C14)*0.9))</f>
        <v>69</v>
      </c>
      <c r="E14" s="14">
        <v>111</v>
      </c>
      <c r="F14" s="14">
        <v>185</v>
      </c>
      <c r="G14" s="14">
        <v>149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445</v>
      </c>
      <c r="J14">
        <f t="shared" si="1"/>
        <v>148</v>
      </c>
      <c r="K14" cm="1">
        <f t="array" ref="K14">_xlfn.IFS(Q14&lt;&gt;1,"",Q14=1,I14+(3*D14))</f>
        <v>652</v>
      </c>
      <c r="L14" cm="1">
        <f t="array" ref="L14">_xlfn.IFS(Q14&lt;&gt;1,"",COUNT($E$7:G14)&lt;=hcpng,"",COUNT($E$7:G14)&gt;=hcpng,K14)</f>
        <v>652</v>
      </c>
      <c r="M14" cm="1">
        <f t="array" ref="M14">_xlfn.IFS(Q14=1,SUM($E$7:G14),Q14&lt;&gt;1,"")</f>
        <v>3670</v>
      </c>
      <c r="N14" cm="1">
        <f t="array" ref="N14">_xlfn.IFS(Q14=1,COUNT($E$7:G14),Q14&lt;&gt;1,"")</f>
        <v>24</v>
      </c>
      <c r="O14">
        <f>IF(Q14=1,ROUND(AVERAGE($E$7:G14),2),"")</f>
        <v>152.91999999999999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180</v>
      </c>
      <c r="X14" cm="1">
        <f t="array" ref="X14">_xlfn.IFS(AND(Q14=1,COUNT($E$7:G14)&gt;hcpng),F14+D14,$A$7=1," ")</f>
        <v>254</v>
      </c>
      <c r="Y14" cm="1">
        <f t="array" ref="Y14">_xlfn.IFS(AND(Q14=1,COUNT($E$7:G14)&gt;hcpng),G14+D14,$A$7=1," ")</f>
        <v>218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152</v>
      </c>
      <c r="D15" s="16" cm="1">
        <f t="array" ref="D15">_xlfn.IFS(Q15&lt;&gt;1,"",Q15=1,TRUNC((230-C15)*0.9))</f>
        <v>70</v>
      </c>
      <c r="E15" s="14">
        <v>203</v>
      </c>
      <c r="F15" s="14">
        <v>148</v>
      </c>
      <c r="G15" s="14">
        <v>163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514</v>
      </c>
      <c r="J15">
        <f t="shared" si="1"/>
        <v>171</v>
      </c>
      <c r="K15" cm="1">
        <f t="array" ref="K15">_xlfn.IFS(Q15&lt;&gt;1,"",Q15=1,I15+(3*D15))</f>
        <v>724</v>
      </c>
      <c r="L15" cm="1">
        <f t="array" ref="L15">_xlfn.IFS(Q15&lt;&gt;1,"",COUNT($E$7:G15)&lt;=hcpng,"",COUNT($E$7:G15)&gt;=hcpng,K15)</f>
        <v>724</v>
      </c>
      <c r="M15" cm="1">
        <f t="array" ref="M15">_xlfn.IFS(Q15=1,SUM($E$7:G15),Q15&lt;&gt;1,"")</f>
        <v>4184</v>
      </c>
      <c r="N15" cm="1">
        <f t="array" ref="N15">_xlfn.IFS(Q15=1,COUNT($E$7:G15),Q15&lt;&gt;1,"")</f>
        <v>27</v>
      </c>
      <c r="O15">
        <f>IF(Q15=1,ROUND(AVERAGE($E$7:G15),2),"")</f>
        <v>154.96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273</v>
      </c>
      <c r="X15" cm="1">
        <f t="array" ref="X15">_xlfn.IFS(AND(Q15=1,COUNT($E$7:G15)&gt;hcpng),F15+D15,$A$7=1," ")</f>
        <v>218</v>
      </c>
      <c r="Y15" cm="1">
        <f t="array" ref="Y15">_xlfn.IFS(AND(Q15=1,COUNT($E$7:G15)&gt;hcpng),G15+D15,$A$7=1," ")</f>
        <v>233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154</v>
      </c>
      <c r="D16" s="16" cm="1">
        <f t="array" ref="D16">_xlfn.IFS(Q16&lt;&gt;1,"",Q16=1,TRUNC((230-C16)*0.9))</f>
        <v>68</v>
      </c>
      <c r="E16" s="14">
        <v>143</v>
      </c>
      <c r="F16" s="14">
        <v>181</v>
      </c>
      <c r="G16" s="14">
        <v>165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489</v>
      </c>
      <c r="J16">
        <f t="shared" si="1"/>
        <v>163</v>
      </c>
      <c r="K16" cm="1">
        <f t="array" ref="K16">_xlfn.IFS(Q16&lt;&gt;1,"",Q16=1,I16+(3*D16))</f>
        <v>693</v>
      </c>
      <c r="L16" cm="1">
        <f t="array" ref="L16">_xlfn.IFS(Q16&lt;&gt;1,"",COUNT($E$7:G16)&lt;=hcpng,"",COUNT($E$7:G16)&gt;=hcpng,K16)</f>
        <v>693</v>
      </c>
      <c r="M16" cm="1">
        <f t="array" ref="M16">_xlfn.IFS(Q16=1,SUM($E$7:G16),Q16&lt;&gt;1,"")</f>
        <v>4673</v>
      </c>
      <c r="N16" cm="1">
        <f t="array" ref="N16">_xlfn.IFS(Q16=1,COUNT($E$7:G16),Q16&lt;&gt;1,"")</f>
        <v>30</v>
      </c>
      <c r="O16">
        <f>IF(Q16=1,ROUND(AVERAGE($E$7:G16),2),"")</f>
        <v>155.77000000000001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211</v>
      </c>
      <c r="X16" cm="1">
        <f t="array" ref="X16">_xlfn.IFS(AND(Q16=1,COUNT($E$7:G16)&gt;hcpng),F16+D16,$A$7=1," ")</f>
        <v>249</v>
      </c>
      <c r="Y16" cm="1">
        <f t="array" ref="Y16">_xlfn.IFS(AND(Q16=1,COUNT($E$7:G16)&gt;hcpng),G16+D16,$A$7=1," ")</f>
        <v>233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155</v>
      </c>
      <c r="D17" s="16" cm="1">
        <f t="array" ref="D17">_xlfn.IFS(Q17&lt;&gt;1,"",Q17=1,TRUNC((230-C17)*0.9))</f>
        <v>67</v>
      </c>
      <c r="E17" s="14">
        <v>149</v>
      </c>
      <c r="F17" s="14">
        <v>193</v>
      </c>
      <c r="G17" s="14">
        <v>183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525</v>
      </c>
      <c r="J17">
        <f t="shared" si="1"/>
        <v>175</v>
      </c>
      <c r="K17" cm="1">
        <f t="array" ref="K17">_xlfn.IFS(Q17&lt;&gt;1,"",Q17=1,I17+(3*D17))</f>
        <v>726</v>
      </c>
      <c r="L17" cm="1">
        <f t="array" ref="L17">_xlfn.IFS(Q17&lt;&gt;1,"",COUNT($E$7:G17)&lt;=hcpng,"",COUNT($E$7:G17)&gt;=hcpng,K17)</f>
        <v>726</v>
      </c>
      <c r="M17" cm="1">
        <f t="array" ref="M17">_xlfn.IFS(Q17=1,SUM($E$7:G17),Q17&lt;&gt;1,"")</f>
        <v>5198</v>
      </c>
      <c r="N17" cm="1">
        <f t="array" ref="N17">_xlfn.IFS(Q17=1,COUNT($E$7:G17),Q17&lt;&gt;1,"")</f>
        <v>33</v>
      </c>
      <c r="O17">
        <f>IF(Q17=1,ROUND(AVERAGE($E$7:G17),2),"")</f>
        <v>157.52000000000001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216</v>
      </c>
      <c r="X17" cm="1">
        <f t="array" ref="X17">_xlfn.IFS(AND(Q17=1,COUNT($E$7:G17)&gt;hcpng),F17+D17,$A$7=1," ")</f>
        <v>260</v>
      </c>
      <c r="Y17" cm="1">
        <f t="array" ref="Y17">_xlfn.IFS(AND(Q17=1,COUNT($E$7:G17)&gt;hcpng),G17+D17,$A$7=1," ")</f>
        <v>250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157</v>
      </c>
      <c r="D18" s="16" cm="1">
        <f t="array" ref="D18">_xlfn.IFS(Q18&lt;&gt;1,"",Q18=1,TRUNC((230-C18)*0.9))</f>
        <v>65</v>
      </c>
      <c r="E18" s="14">
        <v>178</v>
      </c>
      <c r="F18" s="14">
        <v>129</v>
      </c>
      <c r="G18" s="14">
        <v>116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423</v>
      </c>
      <c r="J18">
        <f t="shared" si="1"/>
        <v>141</v>
      </c>
      <c r="K18" cm="1">
        <f t="array" ref="K18">_xlfn.IFS(Q18&lt;&gt;1,"",Q18=1,I18+(3*D18))</f>
        <v>618</v>
      </c>
      <c r="L18" cm="1">
        <f t="array" ref="L18">_xlfn.IFS(Q18&lt;&gt;1,"",COUNT($E$7:G18)&lt;=hcpng,"",COUNT($E$7:G18)&gt;=hcpng,K18)</f>
        <v>618</v>
      </c>
      <c r="M18" cm="1">
        <f t="array" ref="M18">_xlfn.IFS(Q18=1,SUM($E$7:G18),Q18&lt;&gt;1,"")</f>
        <v>5621</v>
      </c>
      <c r="N18" cm="1">
        <f t="array" ref="N18">_xlfn.IFS(Q18=1,COUNT($E$7:G18),Q18&lt;&gt;1,"")</f>
        <v>36</v>
      </c>
      <c r="O18">
        <f>IF(Q18=1,ROUND(AVERAGE($E$7:G18),2),"")</f>
        <v>156.13999999999999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243</v>
      </c>
      <c r="X18" cm="1">
        <f t="array" ref="X18">_xlfn.IFS(AND(Q18=1,COUNT($E$7:G18)&gt;hcpng),F18+D18,$A$7=1," ")</f>
        <v>194</v>
      </c>
      <c r="Y18" cm="1">
        <f t="array" ref="Y18">_xlfn.IFS(AND(Q18=1,COUNT($E$7:G18)&gt;hcpng),G18+D18,$A$7=1," ")</f>
        <v>181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156</v>
      </c>
      <c r="D19" s="16" cm="1">
        <f t="array" ref="D19">_xlfn.IFS(Q19&lt;&gt;1,"",Q19=1,TRUNC((230-C19)*0.9))</f>
        <v>66</v>
      </c>
      <c r="E19" s="14">
        <v>157</v>
      </c>
      <c r="F19" s="14">
        <v>191</v>
      </c>
      <c r="G19" s="14">
        <v>196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0"/>
        <v>544</v>
      </c>
      <c r="J19">
        <f t="shared" si="1"/>
        <v>181</v>
      </c>
      <c r="K19" cm="1">
        <f t="array" ref="K19">_xlfn.IFS(Q19&lt;&gt;1,"",Q19=1,I19+(3*D19))</f>
        <v>742</v>
      </c>
      <c r="L19" cm="1">
        <f t="array" ref="L19">_xlfn.IFS(Q19&lt;&gt;1,"",COUNT($E$7:G19)&lt;=hcpng,"",COUNT($E$7:G19)&gt;=hcpng,K19)</f>
        <v>742</v>
      </c>
      <c r="M19" cm="1">
        <f t="array" ref="M19">_xlfn.IFS(Q19=1,SUM($E$7:G19),Q19&lt;&gt;1,"")</f>
        <v>6165</v>
      </c>
      <c r="N19" cm="1">
        <f t="array" ref="N19">_xlfn.IFS(Q19=1,COUNT($E$7:G19),Q19&lt;&gt;1,"")</f>
        <v>39</v>
      </c>
      <c r="O19">
        <f>IF(Q19=1,ROUND(AVERAGE($E$7:G19),2),"")</f>
        <v>158.08000000000001</v>
      </c>
      <c r="P19" t="str" cm="1">
        <f t="array" ref="P19">_xlfn.IFS(Q19&lt;&gt;1,"",SUM($Q$7:Q19)=1,1,SUM($Q$7:Q19)&lt;&gt;1,"")</f>
        <v/>
      </c>
      <c r="Q19">
        <f t="shared" si="2"/>
        <v>1</v>
      </c>
      <c r="R19">
        <f t="shared" si="3"/>
        <v>544</v>
      </c>
      <c r="S19" t="str" cm="1">
        <f t="array" ref="S19">_xlfn.IFS(E19=$X$5,E19,F19=$X$5,F19,G19=$X$5,G19,$A$7=1,"")</f>
        <v/>
      </c>
      <c r="T19">
        <f t="shared" si="4"/>
        <v>742</v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223</v>
      </c>
      <c r="X19" cm="1">
        <f t="array" ref="X19">_xlfn.IFS(AND(Q19=1,COUNT($E$7:G19)&gt;hcpng),F19+D19,$A$7=1," ")</f>
        <v>257</v>
      </c>
      <c r="Y19" cm="1">
        <f t="array" ref="Y19">_xlfn.IFS(AND(Q19=1,COUNT($E$7:G19)&gt;hcpng),G19+D19,$A$7=1," ")</f>
        <v>262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158</v>
      </c>
      <c r="D20" s="16" cm="1">
        <f t="array" ref="D20">_xlfn.IFS(Q20&lt;&gt;1,"",Q20=1,TRUNC((230-C20)*0.9))</f>
        <v>64</v>
      </c>
      <c r="E20" s="14">
        <v>175</v>
      </c>
      <c r="F20" s="14">
        <v>187</v>
      </c>
      <c r="G20" s="14">
        <v>161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523</v>
      </c>
      <c r="J20">
        <f t="shared" si="1"/>
        <v>174</v>
      </c>
      <c r="K20" cm="1">
        <f t="array" ref="K20">_xlfn.IFS(Q20&lt;&gt;1,"",Q20=1,I20+(3*D20))</f>
        <v>715</v>
      </c>
      <c r="L20" cm="1">
        <f t="array" ref="L20">_xlfn.IFS(Q20&lt;&gt;1,"",COUNT($E$7:G20)&lt;=hcpng,"",COUNT($E$7:G20)&gt;=hcpng,K20)</f>
        <v>715</v>
      </c>
      <c r="M20" cm="1">
        <f t="array" ref="M20">_xlfn.IFS(Q20=1,SUM($E$7:G20),Q20&lt;&gt;1,"")</f>
        <v>6688</v>
      </c>
      <c r="N20" cm="1">
        <f t="array" ref="N20">_xlfn.IFS(Q20=1,COUNT($E$7:G20),Q20&lt;&gt;1,"")</f>
        <v>42</v>
      </c>
      <c r="O20">
        <f>IF(Q20=1,ROUND(AVERAGE($E$7:G20),2),"")</f>
        <v>159.24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239</v>
      </c>
      <c r="X20" cm="1">
        <f t="array" ref="X20">_xlfn.IFS(AND(Q20=1,COUNT($E$7:G20)&gt;hcpng),F20+D20,$A$7=1," ")</f>
        <v>251</v>
      </c>
      <c r="Y20" cm="1">
        <f t="array" ref="Y20">_xlfn.IFS(AND(Q20=1,COUNT($E$7:G20)&gt;hcpng),G20+D20,$A$7=1," ")</f>
        <v>225</v>
      </c>
      <c r="Z20">
        <f t="shared" si="5"/>
        <v>14</v>
      </c>
      <c r="AA20" cm="1">
        <f t="array" ref="AA20">_xlfn.IFS(COUNTIFS(H20,"#",H19,"#"),A19,COUNTIFS(H20,2,H19,"#"),A19,$A$7=1,"")</f>
        <v>13</v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159</v>
      </c>
      <c r="D21" s="16" cm="1">
        <f t="array" ref="D21">_xlfn.IFS(Q21&lt;&gt;1,"",Q21=1,TRUNC((230-C21)*0.9))</f>
        <v>63</v>
      </c>
      <c r="E21" s="14">
        <v>127</v>
      </c>
      <c r="F21" s="14">
        <v>160</v>
      </c>
      <c r="G21" s="14">
        <v>221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508</v>
      </c>
      <c r="J21">
        <f t="shared" si="1"/>
        <v>169</v>
      </c>
      <c r="K21" cm="1">
        <f t="array" ref="K21">_xlfn.IFS(Q21&lt;&gt;1,"",Q21=1,I21+(3*D21))</f>
        <v>697</v>
      </c>
      <c r="L21" cm="1">
        <f t="array" ref="L21">_xlfn.IFS(Q21&lt;&gt;1,"",COUNT($E$7:G21)&lt;=hcpng,"",COUNT($E$7:G21)&gt;=hcpng,K21)</f>
        <v>697</v>
      </c>
      <c r="M21" cm="1">
        <f t="array" ref="M21">_xlfn.IFS(Q21=1,SUM($E$7:G21),Q21&lt;&gt;1,"")</f>
        <v>7196</v>
      </c>
      <c r="N21" cm="1">
        <f t="array" ref="N21">_xlfn.IFS(Q21=1,COUNT($E$7:G21),Q21&lt;&gt;1,"")</f>
        <v>45</v>
      </c>
      <c r="O21">
        <f>IF(Q21=1,ROUND(AVERAGE($E$7:G21),2),"")</f>
        <v>159.91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cm="1">
        <f t="array" ref="U21">_xlfn.IFS(W21=$X$6,W21,X21=$X$6,X21,Y21=$X$6,Y21,$A$7=1,"")</f>
        <v>284</v>
      </c>
      <c r="W21" cm="1">
        <f t="array" ref="W21">_xlfn.IFS(AND(Q21=1,COUNT($E$7:G21)&gt;hcpng),E21+D21,$A$7=1," ")</f>
        <v>190</v>
      </c>
      <c r="X21" cm="1">
        <f t="array" ref="X21">_xlfn.IFS(AND(Q21=1,COUNT($E$7:G21)&gt;hcpng),F21+D21,$A$7=1," ")</f>
        <v>223</v>
      </c>
      <c r="Y21" cm="1">
        <f t="array" ref="Y21">_xlfn.IFS(AND(Q21=1,COUNT($E$7:G21)&gt;hcpng),G21+D21,$A$7=1," ")</f>
        <v>284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159</v>
      </c>
      <c r="D22" s="16" cm="1">
        <f t="array" ref="D22">_xlfn.IFS(Q22&lt;&gt;1,"",Q22=1,TRUNC((230-C22)*0.9))</f>
        <v>63</v>
      </c>
      <c r="E22" s="14">
        <v>164</v>
      </c>
      <c r="F22" s="14">
        <v>146</v>
      </c>
      <c r="G22" s="14">
        <v>139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449</v>
      </c>
      <c r="J22">
        <f t="shared" si="1"/>
        <v>149</v>
      </c>
      <c r="K22" cm="1">
        <f t="array" ref="K22">_xlfn.IFS(Q22&lt;&gt;1,"",Q22=1,I22+(3*D22))</f>
        <v>638</v>
      </c>
      <c r="L22" cm="1">
        <f t="array" ref="L22">_xlfn.IFS(Q22&lt;&gt;1,"",COUNT($E$7:G22)&lt;=hcpng,"",COUNT($E$7:G22)&gt;=hcpng,K22)</f>
        <v>638</v>
      </c>
      <c r="M22" cm="1">
        <f t="array" ref="M22">_xlfn.IFS(Q22=1,SUM($E$7:G22),Q22&lt;&gt;1,"")</f>
        <v>7645</v>
      </c>
      <c r="N22" cm="1">
        <f t="array" ref="N22">_xlfn.IFS(Q22=1,COUNT($E$7:G22),Q22&lt;&gt;1,"")</f>
        <v>48</v>
      </c>
      <c r="O22">
        <f>IF(Q22=1,ROUND(AVERAGE($E$7:G22),2),"")</f>
        <v>159.27000000000001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227</v>
      </c>
      <c r="X22" cm="1">
        <f t="array" ref="X22">_xlfn.IFS(AND(Q22=1,COUNT($E$7:G22)&gt;hcpng),F22+D22,$A$7=1," ")</f>
        <v>209</v>
      </c>
      <c r="Y22" cm="1">
        <f t="array" ref="Y22">_xlfn.IFS(AND(Q22=1,COUNT($E$7:G22)&gt;hcpng),G22+D22,$A$7=1," ")</f>
        <v>202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159</v>
      </c>
      <c r="D23" s="16" cm="1">
        <f t="array" ref="D23">_xlfn.IFS(Q23&lt;&gt;1,"",Q23=1,TRUNC((230-C23)*0.9))</f>
        <v>63</v>
      </c>
      <c r="E23" s="14">
        <v>117</v>
      </c>
      <c r="F23" s="14">
        <v>127</v>
      </c>
      <c r="G23" s="14">
        <v>139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383</v>
      </c>
      <c r="J23">
        <f t="shared" si="1"/>
        <v>127</v>
      </c>
      <c r="K23" cm="1">
        <f t="array" ref="K23">_xlfn.IFS(Q23&lt;&gt;1,"",Q23=1,I23+(3*D23))</f>
        <v>572</v>
      </c>
      <c r="L23" cm="1">
        <f t="array" ref="L23">_xlfn.IFS(Q23&lt;&gt;1,"",COUNT($E$7:G23)&lt;=hcpng,"",COUNT($E$7:G23)&gt;=hcpng,K23)</f>
        <v>572</v>
      </c>
      <c r="M23" cm="1">
        <f t="array" ref="M23">_xlfn.IFS(Q23=1,SUM($E$7:G23),Q23&lt;&gt;1,"")</f>
        <v>8028</v>
      </c>
      <c r="N23" cm="1">
        <f t="array" ref="N23">_xlfn.IFS(Q23=1,COUNT($E$7:G23),Q23&lt;&gt;1,"")</f>
        <v>51</v>
      </c>
      <c r="O23">
        <f>IF(Q23=1,ROUND(AVERAGE($E$7:G23),2),"")</f>
        <v>157.41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180</v>
      </c>
      <c r="X23" cm="1">
        <f t="array" ref="X23">_xlfn.IFS(AND(Q23=1,COUNT($E$7:G23)&gt;hcpng),F23+D23,$A$7=1," ")</f>
        <v>190</v>
      </c>
      <c r="Y23" cm="1">
        <f t="array" ref="Y23">_xlfn.IFS(AND(Q23=1,COUNT($E$7:G23)&gt;hcpng),G23+D23,$A$7=1," ")</f>
        <v>202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157</v>
      </c>
      <c r="D24" s="16" cm="1">
        <f t="array" ref="D24">_xlfn.IFS(Q24&lt;&gt;1,"",Q24=1,TRUNC((230-C24)*0.9))</f>
        <v>65</v>
      </c>
      <c r="E24" s="14">
        <v>197</v>
      </c>
      <c r="F24" s="14">
        <v>150</v>
      </c>
      <c r="G24" s="14">
        <v>133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480</v>
      </c>
      <c r="J24">
        <f t="shared" si="1"/>
        <v>160</v>
      </c>
      <c r="K24" cm="1">
        <f t="array" ref="K24">_xlfn.IFS(Q24&lt;&gt;1,"",Q24=1,I24+(3*D24))</f>
        <v>675</v>
      </c>
      <c r="L24" cm="1">
        <f t="array" ref="L24">_xlfn.IFS(Q24&lt;&gt;1,"",COUNT($E$7:G24)&lt;=hcpng,"",COUNT($E$7:G24)&gt;=hcpng,K24)</f>
        <v>675</v>
      </c>
      <c r="M24" cm="1">
        <f t="array" ref="M24">_xlfn.IFS(Q24=1,SUM($E$7:G24),Q24&lt;&gt;1,"")</f>
        <v>8508</v>
      </c>
      <c r="N24" cm="1">
        <f t="array" ref="N24">_xlfn.IFS(Q24=1,COUNT($E$7:G24),Q24&lt;&gt;1,"")</f>
        <v>54</v>
      </c>
      <c r="O24">
        <f>IF(Q24=1,ROUND(AVERAGE($E$7:G24),2),"")</f>
        <v>157.56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262</v>
      </c>
      <c r="X24" cm="1">
        <f t="array" ref="X24">_xlfn.IFS(AND(Q24=1,COUNT($E$7:G24)&gt;hcpng),F24+D24,$A$7=1," ")</f>
        <v>215</v>
      </c>
      <c r="Y24" cm="1">
        <f t="array" ref="Y24">_xlfn.IFS(AND(Q24=1,COUNT($E$7:G24)&gt;hcpng),G24+D24,$A$7=1," ")</f>
        <v>198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157</v>
      </c>
      <c r="D25" s="16" cm="1">
        <f t="array" ref="D25">_xlfn.IFS(Q25&lt;&gt;1,"",Q25=1,TRUNC((230-C25)*0.9))</f>
        <v>65</v>
      </c>
      <c r="E25" s="14">
        <v>108</v>
      </c>
      <c r="F25" s="14">
        <v>164</v>
      </c>
      <c r="G25" s="14">
        <v>160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432</v>
      </c>
      <c r="J25">
        <f t="shared" si="1"/>
        <v>144</v>
      </c>
      <c r="K25" cm="1">
        <f t="array" ref="K25">_xlfn.IFS(Q25&lt;&gt;1,"",Q25=1,I25+(3*D25))</f>
        <v>627</v>
      </c>
      <c r="L25" cm="1">
        <f t="array" ref="L25">_xlfn.IFS(Q25&lt;&gt;1,"",COUNT($E$7:G25)&lt;=hcpng,"",COUNT($E$7:G25)&gt;=hcpng,K25)</f>
        <v>627</v>
      </c>
      <c r="M25" cm="1">
        <f t="array" ref="M25">_xlfn.IFS(Q25=1,SUM($E$7:G25),Q25&lt;&gt;1,"")</f>
        <v>8940</v>
      </c>
      <c r="N25" cm="1">
        <f t="array" ref="N25">_xlfn.IFS(Q25=1,COUNT($E$7:G25),Q25&lt;&gt;1,"")</f>
        <v>57</v>
      </c>
      <c r="O25">
        <f>IF(Q25=1,ROUND(AVERAGE($E$7:G25),2),"")</f>
        <v>156.84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173</v>
      </c>
      <c r="X25" cm="1">
        <f t="array" ref="X25">_xlfn.IFS(AND(Q25=1,COUNT($E$7:G25)&gt;hcpng),F25+D25,$A$7=1," ")</f>
        <v>229</v>
      </c>
      <c r="Y25" cm="1">
        <f t="array" ref="Y25">_xlfn.IFS(AND(Q25=1,COUNT($E$7:G25)&gt;hcpng),G25+D25,$A$7=1," ")</f>
        <v>225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156</v>
      </c>
      <c r="D27" s="16" cm="1">
        <f t="array" ref="D27">_xlfn.IFS(Q27&lt;&gt;1,"",Q27=1,TRUNC((230-C27)*0.9))</f>
        <v>66</v>
      </c>
      <c r="E27" s="14">
        <v>191</v>
      </c>
      <c r="F27" s="14">
        <v>175</v>
      </c>
      <c r="G27" s="14">
        <v>130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496</v>
      </c>
      <c r="J27">
        <f t="shared" si="1"/>
        <v>165</v>
      </c>
      <c r="K27" cm="1">
        <f t="array" ref="K27">_xlfn.IFS(Q27&lt;&gt;1,"",Q27=1,I27+(3*D27))</f>
        <v>694</v>
      </c>
      <c r="L27" cm="1">
        <f t="array" ref="L27">_xlfn.IFS(Q27&lt;&gt;1,"",COUNT($E$7:G27)&lt;=hcpng,"",COUNT($E$7:G27)&gt;=hcpng,K27)</f>
        <v>694</v>
      </c>
      <c r="M27" cm="1">
        <f t="array" ref="M27">_xlfn.IFS(Q27=1,SUM($E$7:G27),Q27&lt;&gt;1,"")</f>
        <v>9436</v>
      </c>
      <c r="N27" cm="1">
        <f t="array" ref="N27">_xlfn.IFS(Q27=1,COUNT($E$7:G27),Q27&lt;&gt;1,"")</f>
        <v>60</v>
      </c>
      <c r="O27">
        <f>IF(Q27=1,ROUND(AVERAGE($E$7:G27),2),"")</f>
        <v>157.27000000000001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257</v>
      </c>
      <c r="X27" cm="1">
        <f t="array" ref="X27">_xlfn.IFS(AND(Q27=1,COUNT($E$7:G27)&gt;hcpng),F27+D27,$A$7=1," ")</f>
        <v>241</v>
      </c>
      <c r="Y27" cm="1">
        <f t="array" ref="Y27">_xlfn.IFS(AND(Q27=1,COUNT($E$7:G27)&gt;hcpng),G27+D27,$A$7=1," ")</f>
        <v>196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157</v>
      </c>
      <c r="D28" s="16" cm="1">
        <f t="array" ref="D28">_xlfn.IFS(Q28&lt;&gt;1,"",Q28=1,TRUNC((230-C28)*0.9))</f>
        <v>65</v>
      </c>
      <c r="E28" s="14">
        <v>167</v>
      </c>
      <c r="F28" s="14">
        <v>144</v>
      </c>
      <c r="G28" s="14">
        <v>142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453</v>
      </c>
      <c r="J28">
        <f t="shared" si="1"/>
        <v>151</v>
      </c>
      <c r="K28" cm="1">
        <f t="array" ref="K28">_xlfn.IFS(Q28&lt;&gt;1,"",Q28=1,I28+(3*D28))</f>
        <v>648</v>
      </c>
      <c r="L28" cm="1">
        <f t="array" ref="L28">_xlfn.IFS(Q28&lt;&gt;1,"",COUNT($E$7:G28)&lt;=hcpng,"",COUNT($E$7:G28)&gt;=hcpng,K28)</f>
        <v>648</v>
      </c>
      <c r="M28" cm="1">
        <f t="array" ref="M28">_xlfn.IFS(Q28=1,SUM($E$7:G28),Q28&lt;&gt;1,"")</f>
        <v>9889</v>
      </c>
      <c r="N28" cm="1">
        <f t="array" ref="N28">_xlfn.IFS(Q28=1,COUNT($E$7:G28),Q28&lt;&gt;1,"")</f>
        <v>63</v>
      </c>
      <c r="O28">
        <f>IF(Q28=1,ROUND(AVERAGE($E$7:G28),2),"")</f>
        <v>156.97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232</v>
      </c>
      <c r="X28" cm="1">
        <f t="array" ref="X28">_xlfn.IFS(AND(Q28=1,COUNT($E$7:G28)&gt;hcpng),F28+D28,$A$7=1," ")</f>
        <v>209</v>
      </c>
      <c r="Y28" cm="1">
        <f t="array" ref="Y28">_xlfn.IFS(AND(Q28=1,COUNT($E$7:G28)&gt;hcpng),G28+D28,$A$7=1," ")</f>
        <v>207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156</v>
      </c>
      <c r="D29" s="16" cm="1">
        <f t="array" ref="D29">_xlfn.IFS(Q29&lt;&gt;1,"",Q29=1,TRUNC((230-C29)*0.9))</f>
        <v>66</v>
      </c>
      <c r="E29" s="14">
        <v>149</v>
      </c>
      <c r="F29" s="14">
        <v>131</v>
      </c>
      <c r="G29" s="14">
        <v>160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440</v>
      </c>
      <c r="J29">
        <f t="shared" si="1"/>
        <v>146</v>
      </c>
      <c r="K29" cm="1">
        <f t="array" ref="K29">_xlfn.IFS(Q29&lt;&gt;1,"",Q29=1,I29+(3*D29))</f>
        <v>638</v>
      </c>
      <c r="L29" cm="1">
        <f t="array" ref="L29">_xlfn.IFS(Q29&lt;&gt;1,"",COUNT($E$7:G29)&lt;=hcpng,"",COUNT($E$7:G29)&gt;=hcpng,K29)</f>
        <v>638</v>
      </c>
      <c r="M29" cm="1">
        <f t="array" ref="M29">_xlfn.IFS(Q29=1,SUM($E$7:G29),Q29&lt;&gt;1,"")</f>
        <v>10329</v>
      </c>
      <c r="N29" cm="1">
        <f t="array" ref="N29">_xlfn.IFS(Q29=1,COUNT($E$7:G29),Q29&lt;&gt;1,"")</f>
        <v>66</v>
      </c>
      <c r="O29">
        <f>IF(Q29=1,ROUND(AVERAGE($E$7:G29),2),"")</f>
        <v>156.5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215</v>
      </c>
      <c r="X29" cm="1">
        <f t="array" ref="X29">_xlfn.IFS(AND(Q29=1,COUNT($E$7:G29)&gt;hcpng),F29+D29,$A$7=1," ")</f>
        <v>197</v>
      </c>
      <c r="Y29" cm="1">
        <f t="array" ref="Y29">_xlfn.IFS(AND(Q29=1,COUNT($E$7:G29)&gt;hcpng),G29+D29,$A$7=1," ")</f>
        <v>226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156</v>
      </c>
      <c r="D30" s="16" cm="1">
        <f t="array" ref="D30">_xlfn.IFS(Q30&lt;&gt;1,"",Q30=1,TRUNC((230-C30)*0.9))</f>
        <v>66</v>
      </c>
      <c r="E30" s="14">
        <v>189</v>
      </c>
      <c r="F30" s="14">
        <v>160</v>
      </c>
      <c r="G30" s="14">
        <v>161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510</v>
      </c>
      <c r="J30">
        <f t="shared" si="1"/>
        <v>170</v>
      </c>
      <c r="K30" cm="1">
        <f t="array" ref="K30">_xlfn.IFS(Q30&lt;&gt;1,"",Q30=1,I30+(3*D30))</f>
        <v>708</v>
      </c>
      <c r="L30" cm="1">
        <f t="array" ref="L30">_xlfn.IFS(Q30&lt;&gt;1,"",COUNT($E$7:G30)&lt;=hcpng,"",COUNT($E$7:G30)&gt;=hcpng,K30)</f>
        <v>708</v>
      </c>
      <c r="M30" cm="1">
        <f t="array" ref="M30">_xlfn.IFS(Q30=1,SUM($E$7:G30),Q30&lt;&gt;1,"")</f>
        <v>10839</v>
      </c>
      <c r="N30" cm="1">
        <f t="array" ref="N30">_xlfn.IFS(Q30=1,COUNT($E$7:G30),Q30&lt;&gt;1,"")</f>
        <v>69</v>
      </c>
      <c r="O30">
        <f>IF(Q30=1,ROUND(AVERAGE($E$7:G30),2),"")</f>
        <v>157.09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255</v>
      </c>
      <c r="X30" cm="1">
        <f t="array" ref="X30">_xlfn.IFS(AND(Q30=1,COUNT($E$7:G30)&gt;hcpng),F30+D30,$A$7=1," ")</f>
        <v>226</v>
      </c>
      <c r="Y30" cm="1">
        <f t="array" ref="Y30">_xlfn.IFS(AND(Q30=1,COUNT($E$7:G30)&gt;hcpng),G30+D30,$A$7=1," ")</f>
        <v>227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157</v>
      </c>
      <c r="D31" s="16" cm="1">
        <f t="array" ref="D31">_xlfn.IFS(Q31&lt;&gt;1,"",Q31=1,TRUNC((230-C31)*0.9))</f>
        <v>65</v>
      </c>
      <c r="E31" s="14">
        <v>146</v>
      </c>
      <c r="F31" s="14">
        <v>155</v>
      </c>
      <c r="G31" s="14">
        <v>156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457</v>
      </c>
      <c r="J31">
        <f t="shared" si="1"/>
        <v>152</v>
      </c>
      <c r="K31" cm="1">
        <f t="array" ref="K31">_xlfn.IFS(Q31&lt;&gt;1,"",Q31=1,I31+(3*D31))</f>
        <v>652</v>
      </c>
      <c r="L31" cm="1">
        <f t="array" ref="L31">_xlfn.IFS(Q31&lt;&gt;1,"",COUNT($E$7:G31)&lt;=hcpng,"",COUNT($E$7:G31)&gt;=hcpng,K31)</f>
        <v>652</v>
      </c>
      <c r="M31" cm="1">
        <f t="array" ref="M31">_xlfn.IFS(Q31=1,SUM($E$7:G31),Q31&lt;&gt;1,"")</f>
        <v>11296</v>
      </c>
      <c r="N31" cm="1">
        <f t="array" ref="N31">_xlfn.IFS(Q31=1,COUNT($E$7:G31),Q31&lt;&gt;1,"")</f>
        <v>72</v>
      </c>
      <c r="O31">
        <f>IF(Q31=1,ROUND(AVERAGE($E$7:G31),2),"")</f>
        <v>156.88999999999999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211</v>
      </c>
      <c r="X31" cm="1">
        <f t="array" ref="X31">_xlfn.IFS(AND(Q31=1,COUNT($E$7:G31)&gt;hcpng),F31+D31,$A$7=1," ")</f>
        <v>220</v>
      </c>
      <c r="Y31" cm="1">
        <f t="array" ref="Y31">_xlfn.IFS(AND(Q31=1,COUNT($E$7:G31)&gt;hcpng),G31+D31,$A$7=1," ")</f>
        <v>221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156</v>
      </c>
      <c r="D32" s="16" cm="1">
        <f t="array" ref="D32">_xlfn.IFS(Q32&lt;&gt;1,"",Q32=1,TRUNC((230-C32)*0.9))</f>
        <v>66</v>
      </c>
      <c r="E32" s="14">
        <v>122</v>
      </c>
      <c r="F32" s="14">
        <v>158</v>
      </c>
      <c r="G32" s="14">
        <v>121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401</v>
      </c>
      <c r="J32">
        <f t="shared" si="1"/>
        <v>133</v>
      </c>
      <c r="K32" cm="1">
        <f t="array" ref="K32">_xlfn.IFS(Q32&lt;&gt;1,"",Q32=1,I32+(3*D32))</f>
        <v>599</v>
      </c>
      <c r="L32" cm="1">
        <f t="array" ref="L32">_xlfn.IFS(Q32&lt;&gt;1,"",COUNT($E$7:G32)&lt;=hcpng,"",COUNT($E$7:G32)&gt;=hcpng,K32)</f>
        <v>599</v>
      </c>
      <c r="M32" cm="1">
        <f t="array" ref="M32">_xlfn.IFS(Q32=1,SUM($E$7:G32),Q32&lt;&gt;1,"")</f>
        <v>11697</v>
      </c>
      <c r="N32" cm="1">
        <f t="array" ref="N32">_xlfn.IFS(Q32=1,COUNT($E$7:G32),Q32&lt;&gt;1,"")</f>
        <v>75</v>
      </c>
      <c r="O32">
        <f>IF(Q32=1,ROUND(AVERAGE($E$7:G32),2),"")</f>
        <v>155.96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188</v>
      </c>
      <c r="X32" cm="1">
        <f t="array" ref="X32">_xlfn.IFS(AND(Q32=1,COUNT($E$7:G32)&gt;hcpng),F32+D32,$A$7=1," ")</f>
        <v>224</v>
      </c>
      <c r="Y32" cm="1">
        <f t="array" ref="Y32">_xlfn.IFS(AND(Q32=1,COUNT($E$7:G32)&gt;hcpng),G32+D32,$A$7=1," ")</f>
        <v>187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155</v>
      </c>
      <c r="D33" s="16" cm="1">
        <f t="array" ref="D33">_xlfn.IFS(Q33&lt;&gt;1,"",Q33=1,TRUNC((230-C33)*0.9))</f>
        <v>67</v>
      </c>
      <c r="E33" s="14">
        <v>155</v>
      </c>
      <c r="F33" s="14">
        <v>170</v>
      </c>
      <c r="G33" s="14">
        <v>165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490</v>
      </c>
      <c r="J33">
        <f t="shared" si="1"/>
        <v>163</v>
      </c>
      <c r="K33" cm="1">
        <f t="array" ref="K33">_xlfn.IFS(Q33&lt;&gt;1,"",Q33=1,I33+(3*D33))</f>
        <v>691</v>
      </c>
      <c r="L33" cm="1">
        <f t="array" ref="L33">_xlfn.IFS(Q33&lt;&gt;1,"",COUNT($E$7:G33)&lt;=hcpng,"",COUNT($E$7:G33)&gt;=hcpng,K33)</f>
        <v>691</v>
      </c>
      <c r="M33" cm="1">
        <f t="array" ref="M33">_xlfn.IFS(Q33=1,SUM($E$7:G33),Q33&lt;&gt;1,"")</f>
        <v>12187</v>
      </c>
      <c r="N33" cm="1">
        <f t="array" ref="N33">_xlfn.IFS(Q33=1,COUNT($E$7:G33),Q33&lt;&gt;1,"")</f>
        <v>78</v>
      </c>
      <c r="O33">
        <f>IF(Q33=1,ROUND(AVERAGE($E$7:G33),2),"")</f>
        <v>156.24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222</v>
      </c>
      <c r="X33" cm="1">
        <f t="array" ref="X33">_xlfn.IFS(AND(Q33=1,COUNT($E$7:G33)&gt;hcpng),F33+D33,$A$7=1," ")</f>
        <v>237</v>
      </c>
      <c r="Y33" cm="1">
        <f t="array" ref="Y33">_xlfn.IFS(AND(Q33=1,COUNT($E$7:G33)&gt;hcpng),G33+D33,$A$7=1," ")</f>
        <v>232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156</v>
      </c>
      <c r="D34" s="16" cm="1">
        <f t="array" ref="D34">_xlfn.IFS(Q34&lt;&gt;1,"",Q34=1,TRUNC((230-C34)*0.9))</f>
        <v>66</v>
      </c>
      <c r="E34" s="14">
        <v>139</v>
      </c>
      <c r="F34" s="14">
        <v>167</v>
      </c>
      <c r="G34" s="14">
        <v>124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430</v>
      </c>
      <c r="J34">
        <f t="shared" si="1"/>
        <v>143</v>
      </c>
      <c r="K34" cm="1">
        <f t="array" ref="K34">_xlfn.IFS(Q34&lt;&gt;1,"",Q34=1,I34+(3*D34))</f>
        <v>628</v>
      </c>
      <c r="L34" cm="1">
        <f t="array" ref="L34">_xlfn.IFS(Q34&lt;&gt;1,"",COUNT($E$7:G34)&lt;=hcpng,"",COUNT($E$7:G34)&gt;=hcpng,K34)</f>
        <v>628</v>
      </c>
      <c r="M34" cm="1">
        <f t="array" ref="M34">_xlfn.IFS(Q34=1,SUM($E$7:G34),Q34&lt;&gt;1,"")</f>
        <v>12617</v>
      </c>
      <c r="N34" cm="1">
        <f t="array" ref="N34">_xlfn.IFS(Q34=1,COUNT($E$7:G34),Q34&lt;&gt;1,"")</f>
        <v>81</v>
      </c>
      <c r="O34">
        <f>IF(Q34=1,ROUND(AVERAGE($E$7:G34),2),"")</f>
        <v>155.77000000000001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205</v>
      </c>
      <c r="X34" cm="1">
        <f t="array" ref="X34">_xlfn.IFS(AND(Q34=1,COUNT($E$7:G34)&gt;hcpng),F34+D34,$A$7=1," ")</f>
        <v>233</v>
      </c>
      <c r="Y34" cm="1">
        <f t="array" ref="Y34">_xlfn.IFS(AND(Q34=1,COUNT($E$7:G34)&gt;hcpng),G34+D34,$A$7=1," ")</f>
        <v>190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155</v>
      </c>
      <c r="D35" s="16" cm="1">
        <f t="array" ref="D35">_xlfn.IFS(Q35&lt;&gt;1,"",Q35=1,TRUNC((230-C35)*0.9))</f>
        <v>67</v>
      </c>
      <c r="E35" s="14">
        <v>147</v>
      </c>
      <c r="F35" s="14">
        <v>132</v>
      </c>
      <c r="G35" s="14">
        <v>110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389</v>
      </c>
      <c r="J35">
        <f t="shared" si="1"/>
        <v>129</v>
      </c>
      <c r="K35" cm="1">
        <f t="array" ref="K35">_xlfn.IFS(Q35&lt;&gt;1,"",Q35=1,I35+(3*D35))</f>
        <v>590</v>
      </c>
      <c r="L35" cm="1">
        <f t="array" ref="L35">_xlfn.IFS(Q35&lt;&gt;1,"",COUNT($E$7:G35)&lt;=hcpng,"",COUNT($E$7:G35)&gt;=hcpng,K35)</f>
        <v>590</v>
      </c>
      <c r="M35" cm="1">
        <f t="array" ref="M35">_xlfn.IFS(Q35=1,SUM($E$7:G35),Q35&lt;&gt;1,"")</f>
        <v>13006</v>
      </c>
      <c r="N35" cm="1">
        <f t="array" ref="N35">_xlfn.IFS(Q35=1,COUNT($E$7:G35),Q35&lt;&gt;1,"")</f>
        <v>84</v>
      </c>
      <c r="O35">
        <f>IF(Q35=1,ROUND(AVERAGE($E$7:G35),2),"")</f>
        <v>154.83000000000001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214</v>
      </c>
      <c r="X35" cm="1">
        <f t="array" ref="X35">_xlfn.IFS(AND(Q35=1,COUNT($E$7:G35)&gt;hcpng),F35+D35,$A$7=1," ")</f>
        <v>199</v>
      </c>
      <c r="Y35" cm="1">
        <f t="array" ref="Y35">_xlfn.IFS(AND(Q35=1,COUNT($E$7:G35)&gt;hcpng),G35+D35,$A$7=1," ")</f>
        <v>177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154</v>
      </c>
      <c r="D36" s="16" cm="1">
        <f t="array" ref="D36">_xlfn.IFS(Q36&lt;&gt;1,"",Q36=1,TRUNC((230-C36)*0.9))</f>
        <v>68</v>
      </c>
      <c r="E36" s="14">
        <v>154</v>
      </c>
      <c r="F36" s="14">
        <v>161</v>
      </c>
      <c r="G36" s="14">
        <v>168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483</v>
      </c>
      <c r="J36">
        <f t="shared" si="1"/>
        <v>161</v>
      </c>
      <c r="K36" cm="1">
        <f t="array" ref="K36">_xlfn.IFS(Q36&lt;&gt;1,"",Q36=1,I36+(3*D36))</f>
        <v>687</v>
      </c>
      <c r="L36" cm="1">
        <f t="array" ref="L36">_xlfn.IFS(Q36&lt;&gt;1,"",COUNT($E$7:G36)&lt;=hcpng,"",COUNT($E$7:G36)&gt;=hcpng,K36)</f>
        <v>687</v>
      </c>
      <c r="M36" cm="1">
        <f t="array" ref="M36">_xlfn.IFS(Q36=1,SUM($E$7:G36),Q36&lt;&gt;1,"")</f>
        <v>13489</v>
      </c>
      <c r="N36" cm="1">
        <f t="array" ref="N36">_xlfn.IFS(Q36=1,COUNT($E$7:G36),Q36&lt;&gt;1,"")</f>
        <v>87</v>
      </c>
      <c r="O36">
        <f>IF(Q36=1,ROUND(AVERAGE($E$7:G36),2),"")</f>
        <v>155.05000000000001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222</v>
      </c>
      <c r="X36" cm="1">
        <f t="array" ref="X36">_xlfn.IFS(AND(Q36=1,COUNT($E$7:G36)&gt;hcpng),F36+D36,$A$7=1," ")</f>
        <v>229</v>
      </c>
      <c r="Y36" cm="1">
        <f t="array" ref="Y36">_xlfn.IFS(AND(Q36=1,COUNT($E$7:G36)&gt;hcpng),G36+D36,$A$7=1," ")</f>
        <v>236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150.21</v>
      </c>
      <c r="F37" s="18">
        <f>IF(COUNT(F7:F36)&gt;=1,ROUND(SUM(F7:F36)/COUNT(F7:F36),2),"")</f>
        <v>158.28</v>
      </c>
      <c r="G37" s="18">
        <f>IF(COUNT(G7:G36)&gt;=1,ROUND(SUM(G7:G36)/COUNT(G7:G36),2),"")</f>
        <v>156.66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9A61-20A6-4DF7-943A-6C387C00292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27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80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181</v>
      </c>
      <c r="C4" s="7"/>
      <c r="D4" s="7"/>
      <c r="E4" s="7"/>
      <c r="F4" s="7"/>
      <c r="G4" s="7"/>
      <c r="W4" s="3" t="s">
        <v>34</v>
      </c>
      <c r="X4">
        <f>MAX(I7:I36)</f>
        <v>621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286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340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181</v>
      </c>
      <c r="D7" s="16" cm="1">
        <f t="array" ref="D7">_xlfn.IFS(Q7&lt;&gt;1,"",Q7=1,TRUNC((230-C7)*0.9))</f>
        <v>44</v>
      </c>
      <c r="E7" s="14">
        <v>148</v>
      </c>
      <c r="F7" s="14">
        <v>147</v>
      </c>
      <c r="G7" s="14">
        <v>169</v>
      </c>
      <c r="H7" s="17"/>
      <c r="I7">
        <f>IF(Q7=1,SUM(E7:G7),"")</f>
        <v>464</v>
      </c>
      <c r="J7">
        <f>IF(Q7=1,TRUNC(AVERAGE(E7:G7),0),"")</f>
        <v>154</v>
      </c>
      <c r="K7" cm="1">
        <f t="array" ref="K7">_xlfn.IFS(Q7&lt;&gt;1,"",Q7=1,I7+(3*D7))</f>
        <v>596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464</v>
      </c>
      <c r="N7" cm="1">
        <f t="array" ref="N7">_xlfn.IFS(Q7=1,COUNT($E$7:G7),Q7&lt;&gt;1,"")</f>
        <v>3</v>
      </c>
      <c r="O7">
        <f>IF(Q7=1,ROUND(AVERAGE($E$7:G7),2),"")</f>
        <v>154.66999999999999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181</v>
      </c>
      <c r="D8" s="16" cm="1">
        <f t="array" ref="D8">_xlfn.IFS(Q8&lt;&gt;1,"",Q8=1,TRUNC((230-C8)*0.9))</f>
        <v>44</v>
      </c>
      <c r="E8" s="14">
        <v>136</v>
      </c>
      <c r="F8" s="14">
        <v>146</v>
      </c>
      <c r="G8" s="14">
        <v>148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430</v>
      </c>
      <c r="J8">
        <f t="shared" ref="J8:J36" si="1">IF(Q8=1,TRUNC(AVERAGE(E8:G8),0),"")</f>
        <v>143</v>
      </c>
      <c r="K8" cm="1">
        <f t="array" ref="K8">_xlfn.IFS(Q8&lt;&gt;1,"",Q8=1,I8+(3*D8))</f>
        <v>562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894</v>
      </c>
      <c r="N8" cm="1">
        <f t="array" ref="N8">_xlfn.IFS(Q8=1,COUNT($E$7:G8),Q8&lt;&gt;1,"")</f>
        <v>6</v>
      </c>
      <c r="O8">
        <f>IF(Q8=1,ROUND(AVERAGE($E$7:G8),2),"")</f>
        <v>149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181</v>
      </c>
      <c r="D9" s="16" cm="1">
        <f t="array" ref="D9">_xlfn.IFS(Q9&lt;&gt;1,"",Q9=1,TRUNC((230-C9)*0.9))</f>
        <v>44</v>
      </c>
      <c r="E9" s="14">
        <v>221</v>
      </c>
      <c r="F9" s="14">
        <v>170</v>
      </c>
      <c r="G9" s="14">
        <v>170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561</v>
      </c>
      <c r="J9">
        <f t="shared" si="1"/>
        <v>187</v>
      </c>
      <c r="K9" cm="1">
        <f t="array" ref="K9">_xlfn.IFS(Q9&lt;&gt;1,"",Q9=1,I9+(3*D9))</f>
        <v>693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1455</v>
      </c>
      <c r="N9" cm="1">
        <f t="array" ref="N9">_xlfn.IFS(Q9=1,COUNT($E$7:G9),Q9&lt;&gt;1,"")</f>
        <v>9</v>
      </c>
      <c r="O9">
        <f>IF(Q9=1,ROUND(AVERAGE($E$7:G9),2),"")</f>
        <v>161.66999999999999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161</v>
      </c>
      <c r="D10" s="16" cm="1">
        <f t="array" ref="D10">_xlfn.IFS(Q10&lt;&gt;1,"",Q10=1,TRUNC((230-C10)*0.9))</f>
        <v>62</v>
      </c>
      <c r="E10" s="14">
        <v>158</v>
      </c>
      <c r="F10" s="14">
        <v>191</v>
      </c>
      <c r="G10" s="14">
        <v>150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499</v>
      </c>
      <c r="J10">
        <f t="shared" si="1"/>
        <v>166</v>
      </c>
      <c r="K10" cm="1">
        <f t="array" ref="K10">_xlfn.IFS(Q10&lt;&gt;1,"",Q10=1,I10+(3*D10))</f>
        <v>685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1954</v>
      </c>
      <c r="N10" cm="1">
        <f t="array" ref="N10">_xlfn.IFS(Q10=1,COUNT($E$7:G10),Q10&lt;&gt;1,"")</f>
        <v>12</v>
      </c>
      <c r="O10">
        <f>IF(Q10=1,ROUND(AVERAGE($E$7:G10),2),"")</f>
        <v>162.83000000000001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162</v>
      </c>
      <c r="D11" s="16" cm="1">
        <f t="array" ref="D11">_xlfn.IFS(Q11&lt;&gt;1,"",Q11=1,TRUNC((230-C11)*0.9))</f>
        <v>61</v>
      </c>
      <c r="E11" s="14">
        <v>136</v>
      </c>
      <c r="F11" s="14">
        <v>147</v>
      </c>
      <c r="G11" s="14">
        <v>192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475</v>
      </c>
      <c r="J11">
        <f t="shared" si="1"/>
        <v>158</v>
      </c>
      <c r="K11" cm="1">
        <f t="array" ref="K11">_xlfn.IFS(Q11&lt;&gt;1,"",Q11=1,I11+(3*D11))</f>
        <v>658</v>
      </c>
      <c r="L11" cm="1">
        <f t="array" ref="L11">_xlfn.IFS(Q11&lt;&gt;1,"",COUNT($E$7:G11)&lt;=hcpng,"",COUNT($E$7:G11)&gt;=hcpng,K11)</f>
        <v>658</v>
      </c>
      <c r="M11" cm="1">
        <f t="array" ref="M11">_xlfn.IFS(Q11=1,SUM($E$7:G11),Q11&lt;&gt;1,"")</f>
        <v>2429</v>
      </c>
      <c r="N11" cm="1">
        <f t="array" ref="N11">_xlfn.IFS(Q11=1,COUNT($E$7:G11),Q11&lt;&gt;1,"")</f>
        <v>15</v>
      </c>
      <c r="O11">
        <f>IF(Q11=1,ROUND(AVERAGE($E$7:G11),2),"")</f>
        <v>161.93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197</v>
      </c>
      <c r="X11" cm="1">
        <f t="array" ref="X11">_xlfn.IFS(AND(Q11=1,COUNT($E$7:G11)&gt;hcpng),F11+D11,$A$7=1," ")</f>
        <v>208</v>
      </c>
      <c r="Y11" cm="1">
        <f t="array" ref="Y11">_xlfn.IFS(AND(Q11=1,COUNT($E$7:G11)&gt;hcpng),G11+D11,$A$7=1," ")</f>
        <v>253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161</v>
      </c>
      <c r="D13" s="16" cm="1">
        <f t="array" ref="D13">_xlfn.IFS(Q13&lt;&gt;1,"",Q13=1,TRUNC((230-C13)*0.9))</f>
        <v>62</v>
      </c>
      <c r="E13" s="14">
        <v>182</v>
      </c>
      <c r="F13" s="14">
        <v>142</v>
      </c>
      <c r="G13" s="14">
        <v>179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503</v>
      </c>
      <c r="J13">
        <f t="shared" si="1"/>
        <v>167</v>
      </c>
      <c r="K13" cm="1">
        <f t="array" ref="K13">_xlfn.IFS(Q13&lt;&gt;1,"",Q13=1,I13+(3*D13))</f>
        <v>689</v>
      </c>
      <c r="L13" cm="1">
        <f t="array" ref="L13">_xlfn.IFS(Q13&lt;&gt;1,"",COUNT($E$7:G13)&lt;=hcpng,"",COUNT($E$7:G13)&gt;=hcpng,K13)</f>
        <v>689</v>
      </c>
      <c r="M13" cm="1">
        <f t="array" ref="M13">_xlfn.IFS(Q13=1,SUM($E$7:G13),Q13&lt;&gt;1,"")</f>
        <v>2932</v>
      </c>
      <c r="N13" cm="1">
        <f t="array" ref="N13">_xlfn.IFS(Q13=1,COUNT($E$7:G13),Q13&lt;&gt;1,"")</f>
        <v>18</v>
      </c>
      <c r="O13">
        <f>IF(Q13=1,ROUND(AVERAGE($E$7:G13),2),"")</f>
        <v>162.88999999999999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244</v>
      </c>
      <c r="X13" cm="1">
        <f t="array" ref="X13">_xlfn.IFS(AND(Q13=1,COUNT($E$7:G13)&gt;hcpng),F13+D13,$A$7=1," ")</f>
        <v>204</v>
      </c>
      <c r="Y13" cm="1">
        <f t="array" ref="Y13">_xlfn.IFS(AND(Q13=1,COUNT($E$7:G13)&gt;hcpng),G13+D13,$A$7=1," ")</f>
        <v>241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162</v>
      </c>
      <c r="D14" s="16" cm="1">
        <f t="array" ref="D14">_xlfn.IFS(Q14&lt;&gt;1,"",Q14=1,TRUNC((230-C14)*0.9))</f>
        <v>61</v>
      </c>
      <c r="E14" s="14">
        <v>137</v>
      </c>
      <c r="F14" s="14">
        <v>202</v>
      </c>
      <c r="G14" s="14">
        <v>196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535</v>
      </c>
      <c r="J14">
        <f t="shared" si="1"/>
        <v>178</v>
      </c>
      <c r="K14" cm="1">
        <f t="array" ref="K14">_xlfn.IFS(Q14&lt;&gt;1,"",Q14=1,I14+(3*D14))</f>
        <v>718</v>
      </c>
      <c r="L14" cm="1">
        <f t="array" ref="L14">_xlfn.IFS(Q14&lt;&gt;1,"",COUNT($E$7:G14)&lt;=hcpng,"",COUNT($E$7:G14)&gt;=hcpng,K14)</f>
        <v>718</v>
      </c>
      <c r="M14" cm="1">
        <f t="array" ref="M14">_xlfn.IFS(Q14=1,SUM($E$7:G14),Q14&lt;&gt;1,"")</f>
        <v>3467</v>
      </c>
      <c r="N14" cm="1">
        <f t="array" ref="N14">_xlfn.IFS(Q14=1,COUNT($E$7:G14),Q14&lt;&gt;1,"")</f>
        <v>21</v>
      </c>
      <c r="O14">
        <f>IF(Q14=1,ROUND(AVERAGE($E$7:G14),2),"")</f>
        <v>165.1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198</v>
      </c>
      <c r="X14" cm="1">
        <f t="array" ref="X14">_xlfn.IFS(AND(Q14=1,COUNT($E$7:G14)&gt;hcpng),F14+D14,$A$7=1," ")</f>
        <v>263</v>
      </c>
      <c r="Y14" cm="1">
        <f t="array" ref="Y14">_xlfn.IFS(AND(Q14=1,COUNT($E$7:G14)&gt;hcpng),G14+D14,$A$7=1," ")</f>
        <v>257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165</v>
      </c>
      <c r="D16" s="16" cm="1">
        <f t="array" ref="D16">_xlfn.IFS(Q16&lt;&gt;1,"",Q16=1,TRUNC((230-C16)*0.9))</f>
        <v>58</v>
      </c>
      <c r="E16" s="14">
        <v>158</v>
      </c>
      <c r="F16" s="14">
        <v>173</v>
      </c>
      <c r="G16" s="14">
        <v>169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500</v>
      </c>
      <c r="J16">
        <f t="shared" si="1"/>
        <v>166</v>
      </c>
      <c r="K16" cm="1">
        <f t="array" ref="K16">_xlfn.IFS(Q16&lt;&gt;1,"",Q16=1,I16+(3*D16))</f>
        <v>674</v>
      </c>
      <c r="L16" cm="1">
        <f t="array" ref="L16">_xlfn.IFS(Q16&lt;&gt;1,"",COUNT($E$7:G16)&lt;=hcpng,"",COUNT($E$7:G16)&gt;=hcpng,K16)</f>
        <v>674</v>
      </c>
      <c r="M16" cm="1">
        <f t="array" ref="M16">_xlfn.IFS(Q16=1,SUM($E$7:G16),Q16&lt;&gt;1,"")</f>
        <v>3967</v>
      </c>
      <c r="N16" cm="1">
        <f t="array" ref="N16">_xlfn.IFS(Q16=1,COUNT($E$7:G16),Q16&lt;&gt;1,"")</f>
        <v>24</v>
      </c>
      <c r="O16">
        <f>IF(Q16=1,ROUND(AVERAGE($E$7:G16),2),"")</f>
        <v>165.29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216</v>
      </c>
      <c r="X16" cm="1">
        <f t="array" ref="X16">_xlfn.IFS(AND(Q16=1,COUNT($E$7:G16)&gt;hcpng),F16+D16,$A$7=1," ")</f>
        <v>231</v>
      </c>
      <c r="Y16" cm="1">
        <f t="array" ref="Y16">_xlfn.IFS(AND(Q16=1,COUNT($E$7:G16)&gt;hcpng),G16+D16,$A$7=1," ")</f>
        <v>227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165</v>
      </c>
      <c r="D17" s="16" cm="1">
        <f t="array" ref="D17">_xlfn.IFS(Q17&lt;&gt;1,"",Q17=1,TRUNC((230-C17)*0.9))</f>
        <v>58</v>
      </c>
      <c r="E17" s="14">
        <v>165</v>
      </c>
      <c r="F17" s="14">
        <v>131</v>
      </c>
      <c r="G17" s="14">
        <v>167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463</v>
      </c>
      <c r="J17">
        <f t="shared" si="1"/>
        <v>154</v>
      </c>
      <c r="K17" cm="1">
        <f t="array" ref="K17">_xlfn.IFS(Q17&lt;&gt;1,"",Q17=1,I17+(3*D17))</f>
        <v>637</v>
      </c>
      <c r="L17" cm="1">
        <f t="array" ref="L17">_xlfn.IFS(Q17&lt;&gt;1,"",COUNT($E$7:G17)&lt;=hcpng,"",COUNT($E$7:G17)&gt;=hcpng,K17)</f>
        <v>637</v>
      </c>
      <c r="M17" cm="1">
        <f t="array" ref="M17">_xlfn.IFS(Q17=1,SUM($E$7:G17),Q17&lt;&gt;1,"")</f>
        <v>4430</v>
      </c>
      <c r="N17" cm="1">
        <f t="array" ref="N17">_xlfn.IFS(Q17=1,COUNT($E$7:G17),Q17&lt;&gt;1,"")</f>
        <v>27</v>
      </c>
      <c r="O17">
        <f>IF(Q17=1,ROUND(AVERAGE($E$7:G17),2),"")</f>
        <v>164.07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223</v>
      </c>
      <c r="X17" cm="1">
        <f t="array" ref="X17">_xlfn.IFS(AND(Q17=1,COUNT($E$7:G17)&gt;hcpng),F17+D17,$A$7=1," ")</f>
        <v>189</v>
      </c>
      <c r="Y17" cm="1">
        <f t="array" ref="Y17">_xlfn.IFS(AND(Q17=1,COUNT($E$7:G17)&gt;hcpng),G17+D17,$A$7=1," ")</f>
        <v>225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164</v>
      </c>
      <c r="D18" s="16" cm="1">
        <f t="array" ref="D18">_xlfn.IFS(Q18&lt;&gt;1,"",Q18=1,TRUNC((230-C18)*0.9))</f>
        <v>59</v>
      </c>
      <c r="E18" s="14">
        <v>162</v>
      </c>
      <c r="F18" s="14">
        <v>178</v>
      </c>
      <c r="G18" s="14">
        <v>172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512</v>
      </c>
      <c r="J18">
        <f t="shared" si="1"/>
        <v>170</v>
      </c>
      <c r="K18" cm="1">
        <f t="array" ref="K18">_xlfn.IFS(Q18&lt;&gt;1,"",Q18=1,I18+(3*D18))</f>
        <v>689</v>
      </c>
      <c r="L18" cm="1">
        <f t="array" ref="L18">_xlfn.IFS(Q18&lt;&gt;1,"",COUNT($E$7:G18)&lt;=hcpng,"",COUNT($E$7:G18)&gt;=hcpng,K18)</f>
        <v>689</v>
      </c>
      <c r="M18" cm="1">
        <f t="array" ref="M18">_xlfn.IFS(Q18=1,SUM($E$7:G18),Q18&lt;&gt;1,"")</f>
        <v>4942</v>
      </c>
      <c r="N18" cm="1">
        <f t="array" ref="N18">_xlfn.IFS(Q18=1,COUNT($E$7:G18),Q18&lt;&gt;1,"")</f>
        <v>30</v>
      </c>
      <c r="O18">
        <f>IF(Q18=1,ROUND(AVERAGE($E$7:G18),2),"")</f>
        <v>164.73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221</v>
      </c>
      <c r="X18" cm="1">
        <f t="array" ref="X18">_xlfn.IFS(AND(Q18=1,COUNT($E$7:G18)&gt;hcpng),F18+D18,$A$7=1," ")</f>
        <v>237</v>
      </c>
      <c r="Y18" cm="1">
        <f t="array" ref="Y18">_xlfn.IFS(AND(Q18=1,COUNT($E$7:G18)&gt;hcpng),G18+D18,$A$7=1," ")</f>
        <v>231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164</v>
      </c>
      <c r="D20" s="16" cm="1">
        <f t="array" ref="D20">_xlfn.IFS(Q20&lt;&gt;1,"",Q20=1,TRUNC((230-C20)*0.9))</f>
        <v>59</v>
      </c>
      <c r="E20" s="14">
        <v>238</v>
      </c>
      <c r="F20" s="14">
        <v>164</v>
      </c>
      <c r="G20" s="14">
        <v>182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584</v>
      </c>
      <c r="J20">
        <f t="shared" si="1"/>
        <v>194</v>
      </c>
      <c r="K20" cm="1">
        <f t="array" ref="K20">_xlfn.IFS(Q20&lt;&gt;1,"",Q20=1,I20+(3*D20))</f>
        <v>761</v>
      </c>
      <c r="L20" cm="1">
        <f t="array" ref="L20">_xlfn.IFS(Q20&lt;&gt;1,"",COUNT($E$7:G20)&lt;=hcpng,"",COUNT($E$7:G20)&gt;=hcpng,K20)</f>
        <v>761</v>
      </c>
      <c r="M20" cm="1">
        <f t="array" ref="M20">_xlfn.IFS(Q20=1,SUM($E$7:G20),Q20&lt;&gt;1,"")</f>
        <v>5526</v>
      </c>
      <c r="N20" cm="1">
        <f t="array" ref="N20">_xlfn.IFS(Q20=1,COUNT($E$7:G20),Q20&lt;&gt;1,"")</f>
        <v>33</v>
      </c>
      <c r="O20">
        <f>IF(Q20=1,ROUND(AVERAGE($E$7:G20),2),"")</f>
        <v>167.45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297</v>
      </c>
      <c r="X20" cm="1">
        <f t="array" ref="X20">_xlfn.IFS(AND(Q20=1,COUNT($E$7:G20)&gt;hcpng),F20+D20,$A$7=1," ")</f>
        <v>223</v>
      </c>
      <c r="Y20" cm="1">
        <f t="array" ref="Y20">_xlfn.IFS(AND(Q20=1,COUNT($E$7:G20)&gt;hcpng),G20+D20,$A$7=1," ")</f>
        <v>241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167</v>
      </c>
      <c r="D22" s="16" cm="1">
        <f t="array" ref="D22">_xlfn.IFS(Q22&lt;&gt;1,"",Q22=1,TRUNC((230-C22)*0.9))</f>
        <v>56</v>
      </c>
      <c r="E22" s="14">
        <v>176</v>
      </c>
      <c r="F22" s="14">
        <v>209</v>
      </c>
      <c r="G22" s="14">
        <v>214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599</v>
      </c>
      <c r="J22">
        <f t="shared" si="1"/>
        <v>199</v>
      </c>
      <c r="K22" cm="1">
        <f t="array" ref="K22">_xlfn.IFS(Q22&lt;&gt;1,"",Q22=1,I22+(3*D22))</f>
        <v>767</v>
      </c>
      <c r="L22" cm="1">
        <f t="array" ref="L22">_xlfn.IFS(Q22&lt;&gt;1,"",COUNT($E$7:G22)&lt;=hcpng,"",COUNT($E$7:G22)&gt;=hcpng,K22)</f>
        <v>767</v>
      </c>
      <c r="M22" cm="1">
        <f t="array" ref="M22">_xlfn.IFS(Q22=1,SUM($E$7:G22),Q22&lt;&gt;1,"")</f>
        <v>6125</v>
      </c>
      <c r="N22" cm="1">
        <f t="array" ref="N22">_xlfn.IFS(Q22=1,COUNT($E$7:G22),Q22&lt;&gt;1,"")</f>
        <v>36</v>
      </c>
      <c r="O22">
        <f>IF(Q22=1,ROUND(AVERAGE($E$7:G22),2),"")</f>
        <v>170.14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232</v>
      </c>
      <c r="X22" cm="1">
        <f t="array" ref="X22">_xlfn.IFS(AND(Q22=1,COUNT($E$7:G22)&gt;hcpng),F22+D22,$A$7=1," ")</f>
        <v>265</v>
      </c>
      <c r="Y22" cm="1">
        <f t="array" ref="Y22">_xlfn.IFS(AND(Q22=1,COUNT($E$7:G22)&gt;hcpng),G22+D22,$A$7=1," ")</f>
        <v>270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170</v>
      </c>
      <c r="D23" s="16" cm="1">
        <f t="array" ref="D23">_xlfn.IFS(Q23&lt;&gt;1,"",Q23=1,TRUNC((230-C23)*0.9))</f>
        <v>54</v>
      </c>
      <c r="E23" s="14">
        <v>125</v>
      </c>
      <c r="F23" s="14">
        <v>206</v>
      </c>
      <c r="G23" s="14">
        <v>158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489</v>
      </c>
      <c r="J23">
        <f t="shared" si="1"/>
        <v>163</v>
      </c>
      <c r="K23" cm="1">
        <f t="array" ref="K23">_xlfn.IFS(Q23&lt;&gt;1,"",Q23=1,I23+(3*D23))</f>
        <v>651</v>
      </c>
      <c r="L23" cm="1">
        <f t="array" ref="L23">_xlfn.IFS(Q23&lt;&gt;1,"",COUNT($E$7:G23)&lt;=hcpng,"",COUNT($E$7:G23)&gt;=hcpng,K23)</f>
        <v>651</v>
      </c>
      <c r="M23" cm="1">
        <f t="array" ref="M23">_xlfn.IFS(Q23=1,SUM($E$7:G23),Q23&lt;&gt;1,"")</f>
        <v>6614</v>
      </c>
      <c r="N23" cm="1">
        <f t="array" ref="N23">_xlfn.IFS(Q23=1,COUNT($E$7:G23),Q23&lt;&gt;1,"")</f>
        <v>39</v>
      </c>
      <c r="O23">
        <f>IF(Q23=1,ROUND(AVERAGE($E$7:G23),2),"")</f>
        <v>169.59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179</v>
      </c>
      <c r="X23" cm="1">
        <f t="array" ref="X23">_xlfn.IFS(AND(Q23=1,COUNT($E$7:G23)&gt;hcpng),F23+D23,$A$7=1," ")</f>
        <v>260</v>
      </c>
      <c r="Y23" cm="1">
        <f t="array" ref="Y23">_xlfn.IFS(AND(Q23=1,COUNT($E$7:G23)&gt;hcpng),G23+D23,$A$7=1," ")</f>
        <v>212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169</v>
      </c>
      <c r="D24" s="16" cm="1">
        <f t="array" ref="D24">_xlfn.IFS(Q24&lt;&gt;1,"",Q24=1,TRUNC((230-C24)*0.9))</f>
        <v>54</v>
      </c>
      <c r="E24" s="14">
        <v>153</v>
      </c>
      <c r="F24" s="14">
        <v>169</v>
      </c>
      <c r="G24" s="14">
        <v>178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500</v>
      </c>
      <c r="J24">
        <f t="shared" si="1"/>
        <v>166</v>
      </c>
      <c r="K24" cm="1">
        <f t="array" ref="K24">_xlfn.IFS(Q24&lt;&gt;1,"",Q24=1,I24+(3*D24))</f>
        <v>662</v>
      </c>
      <c r="L24" cm="1">
        <f t="array" ref="L24">_xlfn.IFS(Q24&lt;&gt;1,"",COUNT($E$7:G24)&lt;=hcpng,"",COUNT($E$7:G24)&gt;=hcpng,K24)</f>
        <v>662</v>
      </c>
      <c r="M24" cm="1">
        <f t="array" ref="M24">_xlfn.IFS(Q24=1,SUM($E$7:G24),Q24&lt;&gt;1,"")</f>
        <v>7114</v>
      </c>
      <c r="N24" cm="1">
        <f t="array" ref="N24">_xlfn.IFS(Q24=1,COUNT($E$7:G24),Q24&lt;&gt;1,"")</f>
        <v>42</v>
      </c>
      <c r="O24">
        <f>IF(Q24=1,ROUND(AVERAGE($E$7:G24),2),"")</f>
        <v>169.38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207</v>
      </c>
      <c r="X24" cm="1">
        <f t="array" ref="X24">_xlfn.IFS(AND(Q24=1,COUNT($E$7:G24)&gt;hcpng),F24+D24,$A$7=1," ")</f>
        <v>223</v>
      </c>
      <c r="Y24" cm="1">
        <f t="array" ref="Y24">_xlfn.IFS(AND(Q24=1,COUNT($E$7:G24)&gt;hcpng),G24+D24,$A$7=1," ")</f>
        <v>232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169</v>
      </c>
      <c r="D25" s="16" cm="1">
        <f t="array" ref="D25">_xlfn.IFS(Q25&lt;&gt;1,"",Q25=1,TRUNC((230-C25)*0.9))</f>
        <v>54</v>
      </c>
      <c r="E25" s="14">
        <v>154</v>
      </c>
      <c r="F25" s="14">
        <v>181</v>
      </c>
      <c r="G25" s="14">
        <v>190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525</v>
      </c>
      <c r="J25">
        <f t="shared" si="1"/>
        <v>175</v>
      </c>
      <c r="K25" cm="1">
        <f t="array" ref="K25">_xlfn.IFS(Q25&lt;&gt;1,"",Q25=1,I25+(3*D25))</f>
        <v>687</v>
      </c>
      <c r="L25" cm="1">
        <f t="array" ref="L25">_xlfn.IFS(Q25&lt;&gt;1,"",COUNT($E$7:G25)&lt;=hcpng,"",COUNT($E$7:G25)&gt;=hcpng,K25)</f>
        <v>687</v>
      </c>
      <c r="M25" cm="1">
        <f t="array" ref="M25">_xlfn.IFS(Q25=1,SUM($E$7:G25),Q25&lt;&gt;1,"")</f>
        <v>7639</v>
      </c>
      <c r="N25" cm="1">
        <f t="array" ref="N25">_xlfn.IFS(Q25=1,COUNT($E$7:G25),Q25&lt;&gt;1,"")</f>
        <v>45</v>
      </c>
      <c r="O25">
        <f>IF(Q25=1,ROUND(AVERAGE($E$7:G25),2),"")</f>
        <v>169.76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208</v>
      </c>
      <c r="X25" cm="1">
        <f t="array" ref="X25">_xlfn.IFS(AND(Q25=1,COUNT($E$7:G25)&gt;hcpng),F25+D25,$A$7=1," ")</f>
        <v>235</v>
      </c>
      <c r="Y25" cm="1">
        <f t="array" ref="Y25">_xlfn.IFS(AND(Q25=1,COUNT($E$7:G25)&gt;hcpng),G25+D25,$A$7=1," ")</f>
        <v>244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169</v>
      </c>
      <c r="D26" s="16" cm="1">
        <f t="array" ref="D26">_xlfn.IFS(Q26&lt;&gt;1,"",Q26=1,TRUNC((230-C26)*0.9))</f>
        <v>54</v>
      </c>
      <c r="E26" s="14">
        <v>176</v>
      </c>
      <c r="F26" s="14">
        <v>194</v>
      </c>
      <c r="G26" s="14">
        <v>130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500</v>
      </c>
      <c r="J26">
        <f t="shared" si="1"/>
        <v>166</v>
      </c>
      <c r="K26" cm="1">
        <f t="array" ref="K26">_xlfn.IFS(Q26&lt;&gt;1,"",Q26=1,I26+(3*D26))</f>
        <v>662</v>
      </c>
      <c r="L26" cm="1">
        <f t="array" ref="L26">_xlfn.IFS(Q26&lt;&gt;1,"",COUNT($E$7:G26)&lt;=hcpng,"",COUNT($E$7:G26)&gt;=hcpng,K26)</f>
        <v>662</v>
      </c>
      <c r="M26" cm="1">
        <f t="array" ref="M26">_xlfn.IFS(Q26=1,SUM($E$7:G26),Q26&lt;&gt;1,"")</f>
        <v>8139</v>
      </c>
      <c r="N26" cm="1">
        <f t="array" ref="N26">_xlfn.IFS(Q26=1,COUNT($E$7:G26),Q26&lt;&gt;1,"")</f>
        <v>48</v>
      </c>
      <c r="O26">
        <f>IF(Q26=1,ROUND(AVERAGE($E$7:G26),2),"")</f>
        <v>169.56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230</v>
      </c>
      <c r="X26" cm="1">
        <f t="array" ref="X26">_xlfn.IFS(AND(Q26=1,COUNT($E$7:G26)&gt;hcpng),F26+D26,$A$7=1," ")</f>
        <v>248</v>
      </c>
      <c r="Y26" cm="1">
        <f t="array" ref="Y26">_xlfn.IFS(AND(Q26=1,COUNT($E$7:G26)&gt;hcpng),G26+D26,$A$7=1," ")</f>
        <v>184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169</v>
      </c>
      <c r="D28" s="16" cm="1">
        <f t="array" ref="D28">_xlfn.IFS(Q28&lt;&gt;1,"",Q28=1,TRUNC((230-C28)*0.9))</f>
        <v>54</v>
      </c>
      <c r="E28" s="14">
        <v>190</v>
      </c>
      <c r="F28" s="14">
        <v>170</v>
      </c>
      <c r="G28" s="14">
        <v>171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531</v>
      </c>
      <c r="J28">
        <f t="shared" si="1"/>
        <v>177</v>
      </c>
      <c r="K28" cm="1">
        <f t="array" ref="K28">_xlfn.IFS(Q28&lt;&gt;1,"",Q28=1,I28+(3*D28))</f>
        <v>693</v>
      </c>
      <c r="L28" cm="1">
        <f t="array" ref="L28">_xlfn.IFS(Q28&lt;&gt;1,"",COUNT($E$7:G28)&lt;=hcpng,"",COUNT($E$7:G28)&gt;=hcpng,K28)</f>
        <v>693</v>
      </c>
      <c r="M28" cm="1">
        <f t="array" ref="M28">_xlfn.IFS(Q28=1,SUM($E$7:G28),Q28&lt;&gt;1,"")</f>
        <v>8670</v>
      </c>
      <c r="N28" cm="1">
        <f t="array" ref="N28">_xlfn.IFS(Q28=1,COUNT($E$7:G28),Q28&lt;&gt;1,"")</f>
        <v>51</v>
      </c>
      <c r="O28">
        <f>IF(Q28=1,ROUND(AVERAGE($E$7:G28),2),"")</f>
        <v>170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244</v>
      </c>
      <c r="X28" cm="1">
        <f t="array" ref="X28">_xlfn.IFS(AND(Q28=1,COUNT($E$7:G28)&gt;hcpng),F28+D28,$A$7=1," ")</f>
        <v>224</v>
      </c>
      <c r="Y28" cm="1">
        <f t="array" ref="Y28">_xlfn.IFS(AND(Q28=1,COUNT($E$7:G28)&gt;hcpng),G28+D28,$A$7=1," ")</f>
        <v>225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170</v>
      </c>
      <c r="D29" s="16" cm="1">
        <f t="array" ref="D29">_xlfn.IFS(Q29&lt;&gt;1,"",Q29=1,TRUNC((230-C29)*0.9))</f>
        <v>54</v>
      </c>
      <c r="E29" s="14">
        <v>169</v>
      </c>
      <c r="F29" s="14">
        <v>182</v>
      </c>
      <c r="G29" s="14">
        <v>141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492</v>
      </c>
      <c r="J29">
        <f t="shared" si="1"/>
        <v>164</v>
      </c>
      <c r="K29" cm="1">
        <f t="array" ref="K29">_xlfn.IFS(Q29&lt;&gt;1,"",Q29=1,I29+(3*D29))</f>
        <v>654</v>
      </c>
      <c r="L29" cm="1">
        <f t="array" ref="L29">_xlfn.IFS(Q29&lt;&gt;1,"",COUNT($E$7:G29)&lt;=hcpng,"",COUNT($E$7:G29)&gt;=hcpng,K29)</f>
        <v>654</v>
      </c>
      <c r="M29" cm="1">
        <f t="array" ref="M29">_xlfn.IFS(Q29=1,SUM($E$7:G29),Q29&lt;&gt;1,"")</f>
        <v>9162</v>
      </c>
      <c r="N29" cm="1">
        <f t="array" ref="N29">_xlfn.IFS(Q29=1,COUNT($E$7:G29),Q29&lt;&gt;1,"")</f>
        <v>54</v>
      </c>
      <c r="O29">
        <f>IF(Q29=1,ROUND(AVERAGE($E$7:G29),2),"")</f>
        <v>169.67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223</v>
      </c>
      <c r="X29" cm="1">
        <f t="array" ref="X29">_xlfn.IFS(AND(Q29=1,COUNT($E$7:G29)&gt;hcpng),F29+D29,$A$7=1," ")</f>
        <v>236</v>
      </c>
      <c r="Y29" cm="1">
        <f t="array" ref="Y29">_xlfn.IFS(AND(Q29=1,COUNT($E$7:G29)&gt;hcpng),G29+D29,$A$7=1," ")</f>
        <v>195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169</v>
      </c>
      <c r="D33" s="16" cm="1">
        <f t="array" ref="D33">_xlfn.IFS(Q33&lt;&gt;1,"",Q33=1,TRUNC((230-C33)*0.9))</f>
        <v>54</v>
      </c>
      <c r="E33" s="14">
        <v>165</v>
      </c>
      <c r="F33" s="14">
        <v>286</v>
      </c>
      <c r="G33" s="14">
        <v>170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621</v>
      </c>
      <c r="J33">
        <f t="shared" si="1"/>
        <v>207</v>
      </c>
      <c r="K33" cm="1">
        <f t="array" ref="K33">_xlfn.IFS(Q33&lt;&gt;1,"",Q33=1,I33+(3*D33))</f>
        <v>783</v>
      </c>
      <c r="L33" cm="1">
        <f t="array" ref="L33">_xlfn.IFS(Q33&lt;&gt;1,"",COUNT($E$7:G33)&lt;=hcpng,"",COUNT($E$7:G33)&gt;=hcpng,K33)</f>
        <v>783</v>
      </c>
      <c r="M33" cm="1">
        <f t="array" ref="M33">_xlfn.IFS(Q33=1,SUM($E$7:G33),Q33&lt;&gt;1,"")</f>
        <v>9783</v>
      </c>
      <c r="N33" cm="1">
        <f t="array" ref="N33">_xlfn.IFS(Q33=1,COUNT($E$7:G33),Q33&lt;&gt;1,"")</f>
        <v>57</v>
      </c>
      <c r="O33">
        <f>IF(Q33=1,ROUND(AVERAGE($E$7:G33),2),"")</f>
        <v>171.63</v>
      </c>
      <c r="P33" t="str" cm="1">
        <f t="array" ref="P33">_xlfn.IFS(Q33&lt;&gt;1,"",SUM($Q$7:Q33)=1,1,SUM($Q$7:Q33)&lt;&gt;1,"")</f>
        <v/>
      </c>
      <c r="Q33">
        <f t="shared" si="2"/>
        <v>1</v>
      </c>
      <c r="R33">
        <f t="shared" si="3"/>
        <v>621</v>
      </c>
      <c r="S33" cm="1">
        <f t="array" ref="S33">_xlfn.IFS(E33=$X$5,E33,F33=$X$5,F33,G33=$X$5,G33,$A$7=1,"")</f>
        <v>286</v>
      </c>
      <c r="T33">
        <f t="shared" si="4"/>
        <v>783</v>
      </c>
      <c r="U33" cm="1">
        <f t="array" ref="U33">_xlfn.IFS(W33=$X$6,W33,X33=$X$6,X33,Y33=$X$6,Y33,$A$7=1,"")</f>
        <v>340</v>
      </c>
      <c r="W33" cm="1">
        <f t="array" ref="W33">_xlfn.IFS(AND(Q33=1,COUNT($E$7:G33)&gt;hcpng),E33+D33,$A$7=1," ")</f>
        <v>219</v>
      </c>
      <c r="X33" cm="1">
        <f t="array" ref="X33">_xlfn.IFS(AND(Q33=1,COUNT($E$7:G33)&gt;hcpng),F33+D33,$A$7=1," ")</f>
        <v>340</v>
      </c>
      <c r="Y33" cm="1">
        <f t="array" ref="Y33">_xlfn.IFS(AND(Q33=1,COUNT($E$7:G33)&gt;hcpng),G33+D33,$A$7=1," ")</f>
        <v>224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165.74</v>
      </c>
      <c r="F37" s="18">
        <f>IF(COUNT(F7:F36)&gt;=1,ROUND(SUM(F7:F36)/COUNT(F7:F36),2),"")</f>
        <v>178.32</v>
      </c>
      <c r="G37" s="18">
        <f>IF(COUNT(G7:G36)&gt;=1,ROUND(SUM(G7:G36)/COUNT(G7:G36),2),"")</f>
        <v>170.84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3071-D8EA-44A1-9389-2BA04FF25E14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81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186</v>
      </c>
      <c r="C4" s="7"/>
      <c r="D4" s="7"/>
      <c r="E4" s="7"/>
      <c r="F4" s="7"/>
      <c r="G4" s="7"/>
      <c r="W4" s="3" t="s">
        <v>34</v>
      </c>
      <c r="X4">
        <f>MAX(I7:I36)</f>
        <v>623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248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296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186</v>
      </c>
      <c r="D7" s="16" cm="1">
        <f t="array" ref="D7">_xlfn.IFS(Q7&lt;&gt;1,"",Q7=1,TRUNC((230-C7)*0.9))</f>
        <v>39</v>
      </c>
      <c r="E7" s="14">
        <v>174</v>
      </c>
      <c r="F7" s="14">
        <v>196</v>
      </c>
      <c r="G7" s="14">
        <v>128</v>
      </c>
      <c r="H7" s="17"/>
      <c r="I7">
        <f>IF(Q7=1,SUM(E7:G7),"")</f>
        <v>498</v>
      </c>
      <c r="J7">
        <f>IF(Q7=1,TRUNC(AVERAGE(E7:G7),0),"")</f>
        <v>166</v>
      </c>
      <c r="K7" cm="1">
        <f t="array" ref="K7">_xlfn.IFS(Q7&lt;&gt;1,"",Q7=1,I7+(3*D7))</f>
        <v>615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498</v>
      </c>
      <c r="N7" cm="1">
        <f t="array" ref="N7">_xlfn.IFS(Q7=1,COUNT($E$7:G7),Q7&lt;&gt;1,"")</f>
        <v>3</v>
      </c>
      <c r="O7">
        <f>IF(Q7=1,ROUND(AVERAGE($E$7:G7),2),"")</f>
        <v>166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186</v>
      </c>
      <c r="D8" s="16" cm="1">
        <f t="array" ref="D8">_xlfn.IFS(Q8&lt;&gt;1,"",Q8=1,TRUNC((230-C8)*0.9))</f>
        <v>39</v>
      </c>
      <c r="E8" s="14">
        <v>167</v>
      </c>
      <c r="F8" s="14">
        <v>208</v>
      </c>
      <c r="G8" s="14">
        <v>196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571</v>
      </c>
      <c r="J8">
        <f t="shared" ref="J8:J36" si="1">IF(Q8=1,TRUNC(AVERAGE(E8:G8),0),"")</f>
        <v>190</v>
      </c>
      <c r="K8" cm="1">
        <f t="array" ref="K8">_xlfn.IFS(Q8&lt;&gt;1,"",Q8=1,I8+(3*D8))</f>
        <v>688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1069</v>
      </c>
      <c r="N8" cm="1">
        <f t="array" ref="N8">_xlfn.IFS(Q8=1,COUNT($E$7:G8),Q8&lt;&gt;1,"")</f>
        <v>6</v>
      </c>
      <c r="O8">
        <f>IF(Q8=1,ROUND(AVERAGE($E$7:G8),2),"")</f>
        <v>178.17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186</v>
      </c>
      <c r="D11" s="16" cm="1">
        <f t="array" ref="D11">_xlfn.IFS(Q11&lt;&gt;1,"",Q11=1,TRUNC((230-C11)*0.9))</f>
        <v>39</v>
      </c>
      <c r="E11" s="14">
        <v>179</v>
      </c>
      <c r="F11" s="14">
        <v>149</v>
      </c>
      <c r="G11" s="14">
        <v>149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477</v>
      </c>
      <c r="J11">
        <f t="shared" si="1"/>
        <v>159</v>
      </c>
      <c r="K11" cm="1">
        <f t="array" ref="K11">_xlfn.IFS(Q11&lt;&gt;1,"",Q11=1,I11+(3*D11))</f>
        <v>594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1546</v>
      </c>
      <c r="N11" cm="1">
        <f t="array" ref="N11">_xlfn.IFS(Q11=1,COUNT($E$7:G11),Q11&lt;&gt;1,"")</f>
        <v>9</v>
      </c>
      <c r="O11">
        <f>IF(Q11=1,ROUND(AVERAGE($E$7:G11),2),"")</f>
        <v>171.78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171</v>
      </c>
      <c r="D12" s="16" cm="1">
        <f t="array" ref="D12">_xlfn.IFS(Q12&lt;&gt;1,"",Q12=1,TRUNC((230-C12)*0.9))</f>
        <v>53</v>
      </c>
      <c r="E12" s="14">
        <v>178</v>
      </c>
      <c r="F12" s="14">
        <v>140</v>
      </c>
      <c r="G12" s="14">
        <v>182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500</v>
      </c>
      <c r="J12">
        <f t="shared" si="1"/>
        <v>166</v>
      </c>
      <c r="K12" cm="1">
        <f t="array" ref="K12">_xlfn.IFS(Q12&lt;&gt;1,"",Q12=1,I12+(3*D12))</f>
        <v>659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2046</v>
      </c>
      <c r="N12" cm="1">
        <f t="array" ref="N12">_xlfn.IFS(Q12=1,COUNT($E$7:G12),Q12&lt;&gt;1,"")</f>
        <v>12</v>
      </c>
      <c r="O12">
        <f>IF(Q12=1,ROUND(AVERAGE($E$7:G12),2),"")</f>
        <v>170.5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170</v>
      </c>
      <c r="D13" s="16" cm="1">
        <f t="array" ref="D13">_xlfn.IFS(Q13&lt;&gt;1,"",Q13=1,TRUNC((230-C13)*0.9))</f>
        <v>54</v>
      </c>
      <c r="E13" s="14">
        <v>195</v>
      </c>
      <c r="F13" s="14">
        <v>178</v>
      </c>
      <c r="G13" s="14">
        <v>167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540</v>
      </c>
      <c r="J13">
        <f t="shared" si="1"/>
        <v>180</v>
      </c>
      <c r="K13" cm="1">
        <f t="array" ref="K13">_xlfn.IFS(Q13&lt;&gt;1,"",Q13=1,I13+(3*D13))</f>
        <v>702</v>
      </c>
      <c r="L13" cm="1">
        <f t="array" ref="L13">_xlfn.IFS(Q13&lt;&gt;1,"",COUNT($E$7:G13)&lt;=hcpng,"",COUNT($E$7:G13)&gt;=hcpng,K13)</f>
        <v>702</v>
      </c>
      <c r="M13" cm="1">
        <f t="array" ref="M13">_xlfn.IFS(Q13=1,SUM($E$7:G13),Q13&lt;&gt;1,"")</f>
        <v>2586</v>
      </c>
      <c r="N13" cm="1">
        <f t="array" ref="N13">_xlfn.IFS(Q13=1,COUNT($E$7:G13),Q13&lt;&gt;1,"")</f>
        <v>15</v>
      </c>
      <c r="O13">
        <f>IF(Q13=1,ROUND(AVERAGE($E$7:G13),2),"")</f>
        <v>172.4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249</v>
      </c>
      <c r="X13" cm="1">
        <f t="array" ref="X13">_xlfn.IFS(AND(Q13=1,COUNT($E$7:G13)&gt;hcpng),F13+D13,$A$7=1," ")</f>
        <v>232</v>
      </c>
      <c r="Y13" cm="1">
        <f t="array" ref="Y13">_xlfn.IFS(AND(Q13=1,COUNT($E$7:G13)&gt;hcpng),G13+D13,$A$7=1," ")</f>
        <v>221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172</v>
      </c>
      <c r="D14" s="16" cm="1">
        <f t="array" ref="D14">_xlfn.IFS(Q14&lt;&gt;1,"",Q14=1,TRUNC((230-C14)*0.9))</f>
        <v>52</v>
      </c>
      <c r="E14" s="14">
        <v>165</v>
      </c>
      <c r="F14" s="14">
        <v>155</v>
      </c>
      <c r="G14" s="14">
        <v>179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499</v>
      </c>
      <c r="J14">
        <f t="shared" si="1"/>
        <v>166</v>
      </c>
      <c r="K14" cm="1">
        <f t="array" ref="K14">_xlfn.IFS(Q14&lt;&gt;1,"",Q14=1,I14+(3*D14))</f>
        <v>655</v>
      </c>
      <c r="L14" cm="1">
        <f t="array" ref="L14">_xlfn.IFS(Q14&lt;&gt;1,"",COUNT($E$7:G14)&lt;=hcpng,"",COUNT($E$7:G14)&gt;=hcpng,K14)</f>
        <v>655</v>
      </c>
      <c r="M14" cm="1">
        <f t="array" ref="M14">_xlfn.IFS(Q14=1,SUM($E$7:G14),Q14&lt;&gt;1,"")</f>
        <v>3085</v>
      </c>
      <c r="N14" cm="1">
        <f t="array" ref="N14">_xlfn.IFS(Q14=1,COUNT($E$7:G14),Q14&lt;&gt;1,"")</f>
        <v>18</v>
      </c>
      <c r="O14">
        <f>IF(Q14=1,ROUND(AVERAGE($E$7:G14),2),"")</f>
        <v>171.39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217</v>
      </c>
      <c r="X14" cm="1">
        <f t="array" ref="X14">_xlfn.IFS(AND(Q14=1,COUNT($E$7:G14)&gt;hcpng),F14+D14,$A$7=1," ")</f>
        <v>207</v>
      </c>
      <c r="Y14" cm="1">
        <f t="array" ref="Y14">_xlfn.IFS(AND(Q14=1,COUNT($E$7:G14)&gt;hcpng),G14+D14,$A$7=1," ")</f>
        <v>231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171</v>
      </c>
      <c r="D15" s="16" cm="1">
        <f t="array" ref="D15">_xlfn.IFS(Q15&lt;&gt;1,"",Q15=1,TRUNC((230-C15)*0.9))</f>
        <v>53</v>
      </c>
      <c r="E15" s="14">
        <v>223</v>
      </c>
      <c r="F15" s="14">
        <v>146</v>
      </c>
      <c r="G15" s="14">
        <v>179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548</v>
      </c>
      <c r="J15">
        <f t="shared" si="1"/>
        <v>182</v>
      </c>
      <c r="K15" cm="1">
        <f t="array" ref="K15">_xlfn.IFS(Q15&lt;&gt;1,"",Q15=1,I15+(3*D15))</f>
        <v>707</v>
      </c>
      <c r="L15" cm="1">
        <f t="array" ref="L15">_xlfn.IFS(Q15&lt;&gt;1,"",COUNT($E$7:G15)&lt;=hcpng,"",COUNT($E$7:G15)&gt;=hcpng,K15)</f>
        <v>707</v>
      </c>
      <c r="M15" cm="1">
        <f t="array" ref="M15">_xlfn.IFS(Q15=1,SUM($E$7:G15),Q15&lt;&gt;1,"")</f>
        <v>3633</v>
      </c>
      <c r="N15" cm="1">
        <f t="array" ref="N15">_xlfn.IFS(Q15=1,COUNT($E$7:G15),Q15&lt;&gt;1,"")</f>
        <v>21</v>
      </c>
      <c r="O15">
        <f>IF(Q15=1,ROUND(AVERAGE($E$7:G15),2),"")</f>
        <v>173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276</v>
      </c>
      <c r="X15" cm="1">
        <f t="array" ref="X15">_xlfn.IFS(AND(Q15=1,COUNT($E$7:G15)&gt;hcpng),F15+D15,$A$7=1," ")</f>
        <v>199</v>
      </c>
      <c r="Y15" cm="1">
        <f t="array" ref="Y15">_xlfn.IFS(AND(Q15=1,COUNT($E$7:G15)&gt;hcpng),G15+D15,$A$7=1," ")</f>
        <v>232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173</v>
      </c>
      <c r="D16" s="16" cm="1">
        <f t="array" ref="D16">_xlfn.IFS(Q16&lt;&gt;1,"",Q16=1,TRUNC((230-C16)*0.9))</f>
        <v>51</v>
      </c>
      <c r="E16" s="14">
        <v>145</v>
      </c>
      <c r="F16" s="14">
        <v>151</v>
      </c>
      <c r="G16" s="14">
        <v>182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478</v>
      </c>
      <c r="J16">
        <f t="shared" si="1"/>
        <v>159</v>
      </c>
      <c r="K16" cm="1">
        <f t="array" ref="K16">_xlfn.IFS(Q16&lt;&gt;1,"",Q16=1,I16+(3*D16))</f>
        <v>631</v>
      </c>
      <c r="L16" cm="1">
        <f t="array" ref="L16">_xlfn.IFS(Q16&lt;&gt;1,"",COUNT($E$7:G16)&lt;=hcpng,"",COUNT($E$7:G16)&gt;=hcpng,K16)</f>
        <v>631</v>
      </c>
      <c r="M16" cm="1">
        <f t="array" ref="M16">_xlfn.IFS(Q16=1,SUM($E$7:G16),Q16&lt;&gt;1,"")</f>
        <v>4111</v>
      </c>
      <c r="N16" cm="1">
        <f t="array" ref="N16">_xlfn.IFS(Q16=1,COUNT($E$7:G16),Q16&lt;&gt;1,"")</f>
        <v>24</v>
      </c>
      <c r="O16">
        <f>IF(Q16=1,ROUND(AVERAGE($E$7:G16),2),"")</f>
        <v>171.29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196</v>
      </c>
      <c r="X16" cm="1">
        <f t="array" ref="X16">_xlfn.IFS(AND(Q16=1,COUNT($E$7:G16)&gt;hcpng),F16+D16,$A$7=1," ")</f>
        <v>202</v>
      </c>
      <c r="Y16" cm="1">
        <f t="array" ref="Y16">_xlfn.IFS(AND(Q16=1,COUNT($E$7:G16)&gt;hcpng),G16+D16,$A$7=1," ")</f>
        <v>233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171</v>
      </c>
      <c r="D17" s="16" cm="1">
        <f t="array" ref="D17">_xlfn.IFS(Q17&lt;&gt;1,"",Q17=1,TRUNC((230-C17)*0.9))</f>
        <v>53</v>
      </c>
      <c r="E17" s="14">
        <v>209</v>
      </c>
      <c r="F17" s="14">
        <v>222</v>
      </c>
      <c r="G17" s="14">
        <v>158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589</v>
      </c>
      <c r="J17">
        <f t="shared" si="1"/>
        <v>196</v>
      </c>
      <c r="K17" cm="1">
        <f t="array" ref="K17">_xlfn.IFS(Q17&lt;&gt;1,"",Q17=1,I17+(3*D17))</f>
        <v>748</v>
      </c>
      <c r="L17" cm="1">
        <f t="array" ref="L17">_xlfn.IFS(Q17&lt;&gt;1,"",COUNT($E$7:G17)&lt;=hcpng,"",COUNT($E$7:G17)&gt;=hcpng,K17)</f>
        <v>748</v>
      </c>
      <c r="M17" cm="1">
        <f t="array" ref="M17">_xlfn.IFS(Q17=1,SUM($E$7:G17),Q17&lt;&gt;1,"")</f>
        <v>4700</v>
      </c>
      <c r="N17" cm="1">
        <f t="array" ref="N17">_xlfn.IFS(Q17=1,COUNT($E$7:G17),Q17&lt;&gt;1,"")</f>
        <v>27</v>
      </c>
      <c r="O17">
        <f>IF(Q17=1,ROUND(AVERAGE($E$7:G17),2),"")</f>
        <v>174.07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262</v>
      </c>
      <c r="X17" cm="1">
        <f t="array" ref="X17">_xlfn.IFS(AND(Q17=1,COUNT($E$7:G17)&gt;hcpng),F17+D17,$A$7=1," ")</f>
        <v>275</v>
      </c>
      <c r="Y17" cm="1">
        <f t="array" ref="Y17">_xlfn.IFS(AND(Q17=1,COUNT($E$7:G17)&gt;hcpng),G17+D17,$A$7=1," ")</f>
        <v>211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174</v>
      </c>
      <c r="D18" s="16" cm="1">
        <f t="array" ref="D18">_xlfn.IFS(Q18&lt;&gt;1,"",Q18=1,TRUNC((230-C18)*0.9))</f>
        <v>50</v>
      </c>
      <c r="E18" s="14">
        <v>221</v>
      </c>
      <c r="F18" s="14">
        <v>200</v>
      </c>
      <c r="G18" s="14">
        <v>147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568</v>
      </c>
      <c r="J18">
        <f t="shared" si="1"/>
        <v>189</v>
      </c>
      <c r="K18" cm="1">
        <f t="array" ref="K18">_xlfn.IFS(Q18&lt;&gt;1,"",Q18=1,I18+(3*D18))</f>
        <v>718</v>
      </c>
      <c r="L18" cm="1">
        <f t="array" ref="L18">_xlfn.IFS(Q18&lt;&gt;1,"",COUNT($E$7:G18)&lt;=hcpng,"",COUNT($E$7:G18)&gt;=hcpng,K18)</f>
        <v>718</v>
      </c>
      <c r="M18" cm="1">
        <f t="array" ref="M18">_xlfn.IFS(Q18=1,SUM($E$7:G18),Q18&lt;&gt;1,"")</f>
        <v>5268</v>
      </c>
      <c r="N18" cm="1">
        <f t="array" ref="N18">_xlfn.IFS(Q18=1,COUNT($E$7:G18),Q18&lt;&gt;1,"")</f>
        <v>30</v>
      </c>
      <c r="O18">
        <f>IF(Q18=1,ROUND(AVERAGE($E$7:G18),2),"")</f>
        <v>175.6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271</v>
      </c>
      <c r="X18" cm="1">
        <f t="array" ref="X18">_xlfn.IFS(AND(Q18=1,COUNT($E$7:G18)&gt;hcpng),F18+D18,$A$7=1," ")</f>
        <v>250</v>
      </c>
      <c r="Y18" cm="1">
        <f t="array" ref="Y18">_xlfn.IFS(AND(Q18=1,COUNT($E$7:G18)&gt;hcpng),G18+D18,$A$7=1," ")</f>
        <v>197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175</v>
      </c>
      <c r="D19" s="16" cm="1">
        <f t="array" ref="D19">_xlfn.IFS(Q19&lt;&gt;1,"",Q19=1,TRUNC((230-C19)*0.9))</f>
        <v>49</v>
      </c>
      <c r="E19" s="14">
        <v>187</v>
      </c>
      <c r="F19" s="14">
        <v>189</v>
      </c>
      <c r="G19" s="14">
        <v>157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533</v>
      </c>
      <c r="J19">
        <f t="shared" si="1"/>
        <v>177</v>
      </c>
      <c r="K19" cm="1">
        <f t="array" ref="K19">_xlfn.IFS(Q19&lt;&gt;1,"",Q19=1,I19+(3*D19))</f>
        <v>680</v>
      </c>
      <c r="L19" cm="1">
        <f t="array" ref="L19">_xlfn.IFS(Q19&lt;&gt;1,"",COUNT($E$7:G19)&lt;=hcpng,"",COUNT($E$7:G19)&gt;=hcpng,K19)</f>
        <v>680</v>
      </c>
      <c r="M19" cm="1">
        <f t="array" ref="M19">_xlfn.IFS(Q19=1,SUM($E$7:G19),Q19&lt;&gt;1,"")</f>
        <v>5801</v>
      </c>
      <c r="N19" cm="1">
        <f t="array" ref="N19">_xlfn.IFS(Q19=1,COUNT($E$7:G19),Q19&lt;&gt;1,"")</f>
        <v>33</v>
      </c>
      <c r="O19">
        <f>IF(Q19=1,ROUND(AVERAGE($E$7:G19),2),"")</f>
        <v>175.79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236</v>
      </c>
      <c r="X19" cm="1">
        <f t="array" ref="X19">_xlfn.IFS(AND(Q19=1,COUNT($E$7:G19)&gt;hcpng),F19+D19,$A$7=1," ")</f>
        <v>238</v>
      </c>
      <c r="Y19" cm="1">
        <f t="array" ref="Y19">_xlfn.IFS(AND(Q19=1,COUNT($E$7:G19)&gt;hcpng),G19+D19,$A$7=1," ")</f>
        <v>206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175</v>
      </c>
      <c r="D20" s="16" cm="1">
        <f t="array" ref="D20">_xlfn.IFS(Q20&lt;&gt;1,"",Q20=1,TRUNC((230-C20)*0.9))</f>
        <v>49</v>
      </c>
      <c r="E20" s="14">
        <v>143</v>
      </c>
      <c r="F20" s="14">
        <v>140</v>
      </c>
      <c r="G20" s="14">
        <v>171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454</v>
      </c>
      <c r="J20">
        <f t="shared" si="1"/>
        <v>151</v>
      </c>
      <c r="K20" cm="1">
        <f t="array" ref="K20">_xlfn.IFS(Q20&lt;&gt;1,"",Q20=1,I20+(3*D20))</f>
        <v>601</v>
      </c>
      <c r="L20" cm="1">
        <f t="array" ref="L20">_xlfn.IFS(Q20&lt;&gt;1,"",COUNT($E$7:G20)&lt;=hcpng,"",COUNT($E$7:G20)&gt;=hcpng,K20)</f>
        <v>601</v>
      </c>
      <c r="M20" cm="1">
        <f t="array" ref="M20">_xlfn.IFS(Q20=1,SUM($E$7:G20),Q20&lt;&gt;1,"")</f>
        <v>6255</v>
      </c>
      <c r="N20" cm="1">
        <f t="array" ref="N20">_xlfn.IFS(Q20=1,COUNT($E$7:G20),Q20&lt;&gt;1,"")</f>
        <v>36</v>
      </c>
      <c r="O20">
        <f>IF(Q20=1,ROUND(AVERAGE($E$7:G20),2),"")</f>
        <v>173.75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192</v>
      </c>
      <c r="X20" cm="1">
        <f t="array" ref="X20">_xlfn.IFS(AND(Q20=1,COUNT($E$7:G20)&gt;hcpng),F20+D20,$A$7=1," ")</f>
        <v>189</v>
      </c>
      <c r="Y20" cm="1">
        <f t="array" ref="Y20">_xlfn.IFS(AND(Q20=1,COUNT($E$7:G20)&gt;hcpng),G20+D20,$A$7=1," ")</f>
        <v>220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173</v>
      </c>
      <c r="D21" s="16" cm="1">
        <f t="array" ref="D21">_xlfn.IFS(Q21&lt;&gt;1,"",Q21=1,TRUNC((230-C21)*0.9))</f>
        <v>51</v>
      </c>
      <c r="E21" s="14">
        <v>167</v>
      </c>
      <c r="F21" s="14">
        <v>160</v>
      </c>
      <c r="G21" s="14">
        <v>161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488</v>
      </c>
      <c r="J21">
        <f t="shared" si="1"/>
        <v>162</v>
      </c>
      <c r="K21" cm="1">
        <f t="array" ref="K21">_xlfn.IFS(Q21&lt;&gt;1,"",Q21=1,I21+(3*D21))</f>
        <v>641</v>
      </c>
      <c r="L21" cm="1">
        <f t="array" ref="L21">_xlfn.IFS(Q21&lt;&gt;1,"",COUNT($E$7:G21)&lt;=hcpng,"",COUNT($E$7:G21)&gt;=hcpng,K21)</f>
        <v>641</v>
      </c>
      <c r="M21" cm="1">
        <f t="array" ref="M21">_xlfn.IFS(Q21=1,SUM($E$7:G21),Q21&lt;&gt;1,"")</f>
        <v>6743</v>
      </c>
      <c r="N21" cm="1">
        <f t="array" ref="N21">_xlfn.IFS(Q21=1,COUNT($E$7:G21),Q21&lt;&gt;1,"")</f>
        <v>39</v>
      </c>
      <c r="O21">
        <f>IF(Q21=1,ROUND(AVERAGE($E$7:G21),2),"")</f>
        <v>172.9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218</v>
      </c>
      <c r="X21" cm="1">
        <f t="array" ref="X21">_xlfn.IFS(AND(Q21=1,COUNT($E$7:G21)&gt;hcpng),F21+D21,$A$7=1," ")</f>
        <v>211</v>
      </c>
      <c r="Y21" cm="1">
        <f t="array" ref="Y21">_xlfn.IFS(AND(Q21=1,COUNT($E$7:G21)&gt;hcpng),G21+D21,$A$7=1," ")</f>
        <v>212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172</v>
      </c>
      <c r="D22" s="16" cm="1">
        <f t="array" ref="D22">_xlfn.IFS(Q22&lt;&gt;1,"",Q22=1,TRUNC((230-C22)*0.9))</f>
        <v>52</v>
      </c>
      <c r="E22" s="14">
        <v>182</v>
      </c>
      <c r="F22" s="14">
        <v>199</v>
      </c>
      <c r="G22" s="14">
        <v>211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592</v>
      </c>
      <c r="J22">
        <f t="shared" si="1"/>
        <v>197</v>
      </c>
      <c r="K22" cm="1">
        <f t="array" ref="K22">_xlfn.IFS(Q22&lt;&gt;1,"",Q22=1,I22+(3*D22))</f>
        <v>748</v>
      </c>
      <c r="L22" cm="1">
        <f t="array" ref="L22">_xlfn.IFS(Q22&lt;&gt;1,"",COUNT($E$7:G22)&lt;=hcpng,"",COUNT($E$7:G22)&gt;=hcpng,K22)</f>
        <v>748</v>
      </c>
      <c r="M22" cm="1">
        <f t="array" ref="M22">_xlfn.IFS(Q22=1,SUM($E$7:G22),Q22&lt;&gt;1,"")</f>
        <v>7335</v>
      </c>
      <c r="N22" cm="1">
        <f t="array" ref="N22">_xlfn.IFS(Q22=1,COUNT($E$7:G22),Q22&lt;&gt;1,"")</f>
        <v>42</v>
      </c>
      <c r="O22">
        <f>IF(Q22=1,ROUND(AVERAGE($E$7:G22),2),"")</f>
        <v>174.64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234</v>
      </c>
      <c r="X22" cm="1">
        <f t="array" ref="X22">_xlfn.IFS(AND(Q22=1,COUNT($E$7:G22)&gt;hcpng),F22+D22,$A$7=1," ")</f>
        <v>251</v>
      </c>
      <c r="Y22" cm="1">
        <f t="array" ref="Y22">_xlfn.IFS(AND(Q22=1,COUNT($E$7:G22)&gt;hcpng),G22+D22,$A$7=1," ")</f>
        <v>263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174</v>
      </c>
      <c r="D23" s="16" cm="1">
        <f t="array" ref="D23">_xlfn.IFS(Q23&lt;&gt;1,"",Q23=1,TRUNC((230-C23)*0.9))</f>
        <v>50</v>
      </c>
      <c r="E23" s="14">
        <v>185</v>
      </c>
      <c r="F23" s="14">
        <v>206</v>
      </c>
      <c r="G23" s="14">
        <v>156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547</v>
      </c>
      <c r="J23">
        <f t="shared" si="1"/>
        <v>182</v>
      </c>
      <c r="K23" cm="1">
        <f t="array" ref="K23">_xlfn.IFS(Q23&lt;&gt;1,"",Q23=1,I23+(3*D23))</f>
        <v>697</v>
      </c>
      <c r="L23" cm="1">
        <f t="array" ref="L23">_xlfn.IFS(Q23&lt;&gt;1,"",COUNT($E$7:G23)&lt;=hcpng,"",COUNT($E$7:G23)&gt;=hcpng,K23)</f>
        <v>697</v>
      </c>
      <c r="M23" cm="1">
        <f t="array" ref="M23">_xlfn.IFS(Q23=1,SUM($E$7:G23),Q23&lt;&gt;1,"")</f>
        <v>7882</v>
      </c>
      <c r="N23" cm="1">
        <f t="array" ref="N23">_xlfn.IFS(Q23=1,COUNT($E$7:G23),Q23&lt;&gt;1,"")</f>
        <v>45</v>
      </c>
      <c r="O23">
        <f>IF(Q23=1,ROUND(AVERAGE($E$7:G23),2),"")</f>
        <v>175.16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235</v>
      </c>
      <c r="X23" cm="1">
        <f t="array" ref="X23">_xlfn.IFS(AND(Q23=1,COUNT($E$7:G23)&gt;hcpng),F23+D23,$A$7=1," ")</f>
        <v>256</v>
      </c>
      <c r="Y23" cm="1">
        <f t="array" ref="Y23">_xlfn.IFS(AND(Q23=1,COUNT($E$7:G23)&gt;hcpng),G23+D23,$A$7=1," ")</f>
        <v>206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175</v>
      </c>
      <c r="D24" s="16" cm="1">
        <f t="array" ref="D24">_xlfn.IFS(Q24&lt;&gt;1,"",Q24=1,TRUNC((230-C24)*0.9))</f>
        <v>49</v>
      </c>
      <c r="E24" s="14">
        <v>164</v>
      </c>
      <c r="F24" s="14">
        <v>192</v>
      </c>
      <c r="G24" s="14">
        <v>145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501</v>
      </c>
      <c r="J24">
        <f t="shared" si="1"/>
        <v>167</v>
      </c>
      <c r="K24" cm="1">
        <f t="array" ref="K24">_xlfn.IFS(Q24&lt;&gt;1,"",Q24=1,I24+(3*D24))</f>
        <v>648</v>
      </c>
      <c r="L24" cm="1">
        <f t="array" ref="L24">_xlfn.IFS(Q24&lt;&gt;1,"",COUNT($E$7:G24)&lt;=hcpng,"",COUNT($E$7:G24)&gt;=hcpng,K24)</f>
        <v>648</v>
      </c>
      <c r="M24" cm="1">
        <f t="array" ref="M24">_xlfn.IFS(Q24=1,SUM($E$7:G24),Q24&lt;&gt;1,"")</f>
        <v>8383</v>
      </c>
      <c r="N24" cm="1">
        <f t="array" ref="N24">_xlfn.IFS(Q24=1,COUNT($E$7:G24),Q24&lt;&gt;1,"")</f>
        <v>48</v>
      </c>
      <c r="O24">
        <f>IF(Q24=1,ROUND(AVERAGE($E$7:G24),2),"")</f>
        <v>174.65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213</v>
      </c>
      <c r="X24" cm="1">
        <f t="array" ref="X24">_xlfn.IFS(AND(Q24=1,COUNT($E$7:G24)&gt;hcpng),F24+D24,$A$7=1," ")</f>
        <v>241</v>
      </c>
      <c r="Y24" cm="1">
        <f t="array" ref="Y24">_xlfn.IFS(AND(Q24=1,COUNT($E$7:G24)&gt;hcpng),G24+D24,$A$7=1," ")</f>
        <v>194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174</v>
      </c>
      <c r="D25" s="16" cm="1">
        <f t="array" ref="D25">_xlfn.IFS(Q25&lt;&gt;1,"",Q25=1,TRUNC((230-C25)*0.9))</f>
        <v>50</v>
      </c>
      <c r="E25" s="14">
        <v>175</v>
      </c>
      <c r="F25" s="14">
        <v>191</v>
      </c>
      <c r="G25" s="14">
        <v>178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544</v>
      </c>
      <c r="J25">
        <f t="shared" si="1"/>
        <v>181</v>
      </c>
      <c r="K25" cm="1">
        <f t="array" ref="K25">_xlfn.IFS(Q25&lt;&gt;1,"",Q25=1,I25+(3*D25))</f>
        <v>694</v>
      </c>
      <c r="L25" cm="1">
        <f t="array" ref="L25">_xlfn.IFS(Q25&lt;&gt;1,"",COUNT($E$7:G25)&lt;=hcpng,"",COUNT($E$7:G25)&gt;=hcpng,K25)</f>
        <v>694</v>
      </c>
      <c r="M25" cm="1">
        <f t="array" ref="M25">_xlfn.IFS(Q25=1,SUM($E$7:G25),Q25&lt;&gt;1,"")</f>
        <v>8927</v>
      </c>
      <c r="N25" cm="1">
        <f t="array" ref="N25">_xlfn.IFS(Q25=1,COUNT($E$7:G25),Q25&lt;&gt;1,"")</f>
        <v>51</v>
      </c>
      <c r="O25">
        <f>IF(Q25=1,ROUND(AVERAGE($E$7:G25),2),"")</f>
        <v>175.04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225</v>
      </c>
      <c r="X25" cm="1">
        <f t="array" ref="X25">_xlfn.IFS(AND(Q25=1,COUNT($E$7:G25)&gt;hcpng),F25+D25,$A$7=1," ")</f>
        <v>241</v>
      </c>
      <c r="Y25" cm="1">
        <f t="array" ref="Y25">_xlfn.IFS(AND(Q25=1,COUNT($E$7:G25)&gt;hcpng),G25+D25,$A$7=1," ")</f>
        <v>228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175</v>
      </c>
      <c r="D26" s="16" cm="1">
        <f t="array" ref="D26">_xlfn.IFS(Q26&lt;&gt;1,"",Q26=1,TRUNC((230-C26)*0.9))</f>
        <v>49</v>
      </c>
      <c r="E26" s="14">
        <v>166</v>
      </c>
      <c r="F26" s="14">
        <v>224</v>
      </c>
      <c r="G26" s="14">
        <v>205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595</v>
      </c>
      <c r="J26">
        <f t="shared" si="1"/>
        <v>198</v>
      </c>
      <c r="K26" cm="1">
        <f t="array" ref="K26">_xlfn.IFS(Q26&lt;&gt;1,"",Q26=1,I26+(3*D26))</f>
        <v>742</v>
      </c>
      <c r="L26" cm="1">
        <f t="array" ref="L26">_xlfn.IFS(Q26&lt;&gt;1,"",COUNT($E$7:G26)&lt;=hcpng,"",COUNT($E$7:G26)&gt;=hcpng,K26)</f>
        <v>742</v>
      </c>
      <c r="M26" cm="1">
        <f t="array" ref="M26">_xlfn.IFS(Q26=1,SUM($E$7:G26),Q26&lt;&gt;1,"")</f>
        <v>9522</v>
      </c>
      <c r="N26" cm="1">
        <f t="array" ref="N26">_xlfn.IFS(Q26=1,COUNT($E$7:G26),Q26&lt;&gt;1,"")</f>
        <v>54</v>
      </c>
      <c r="O26">
        <f>IF(Q26=1,ROUND(AVERAGE($E$7:G26),2),"")</f>
        <v>176.33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215</v>
      </c>
      <c r="X26" cm="1">
        <f t="array" ref="X26">_xlfn.IFS(AND(Q26=1,COUNT($E$7:G26)&gt;hcpng),F26+D26,$A$7=1," ")</f>
        <v>273</v>
      </c>
      <c r="Y26" cm="1">
        <f t="array" ref="Y26">_xlfn.IFS(AND(Q26=1,COUNT($E$7:G26)&gt;hcpng),G26+D26,$A$7=1," ")</f>
        <v>254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176</v>
      </c>
      <c r="D27" s="16" cm="1">
        <f t="array" ref="D27">_xlfn.IFS(Q27&lt;&gt;1,"",Q27=1,TRUNC((230-C27)*0.9))</f>
        <v>48</v>
      </c>
      <c r="E27" s="14">
        <v>178</v>
      </c>
      <c r="F27" s="14">
        <v>141</v>
      </c>
      <c r="G27" s="14">
        <v>211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530</v>
      </c>
      <c r="J27">
        <f t="shared" si="1"/>
        <v>176</v>
      </c>
      <c r="K27" cm="1">
        <f t="array" ref="K27">_xlfn.IFS(Q27&lt;&gt;1,"",Q27=1,I27+(3*D27))</f>
        <v>674</v>
      </c>
      <c r="L27" cm="1">
        <f t="array" ref="L27">_xlfn.IFS(Q27&lt;&gt;1,"",COUNT($E$7:G27)&lt;=hcpng,"",COUNT($E$7:G27)&gt;=hcpng,K27)</f>
        <v>674</v>
      </c>
      <c r="M27" cm="1">
        <f t="array" ref="M27">_xlfn.IFS(Q27=1,SUM($E$7:G27),Q27&lt;&gt;1,"")</f>
        <v>10052</v>
      </c>
      <c r="N27" cm="1">
        <f t="array" ref="N27">_xlfn.IFS(Q27=1,COUNT($E$7:G27),Q27&lt;&gt;1,"")</f>
        <v>57</v>
      </c>
      <c r="O27">
        <f>IF(Q27=1,ROUND(AVERAGE($E$7:G27),2),"")</f>
        <v>176.35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226</v>
      </c>
      <c r="X27" cm="1">
        <f t="array" ref="X27">_xlfn.IFS(AND(Q27=1,COUNT($E$7:G27)&gt;hcpng),F27+D27,$A$7=1," ")</f>
        <v>189</v>
      </c>
      <c r="Y27" cm="1">
        <f t="array" ref="Y27">_xlfn.IFS(AND(Q27=1,COUNT($E$7:G27)&gt;hcpng),G27+D27,$A$7=1," ")</f>
        <v>259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176</v>
      </c>
      <c r="D28" s="16" cm="1">
        <f t="array" ref="D28">_xlfn.IFS(Q28&lt;&gt;1,"",Q28=1,TRUNC((230-C28)*0.9))</f>
        <v>48</v>
      </c>
      <c r="E28" s="14">
        <v>167</v>
      </c>
      <c r="F28" s="14">
        <v>182</v>
      </c>
      <c r="G28" s="14">
        <v>248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597</v>
      </c>
      <c r="J28">
        <f t="shared" si="1"/>
        <v>199</v>
      </c>
      <c r="K28" cm="1">
        <f t="array" ref="K28">_xlfn.IFS(Q28&lt;&gt;1,"",Q28=1,I28+(3*D28))</f>
        <v>741</v>
      </c>
      <c r="L28" cm="1">
        <f t="array" ref="L28">_xlfn.IFS(Q28&lt;&gt;1,"",COUNT($E$7:G28)&lt;=hcpng,"",COUNT($E$7:G28)&gt;=hcpng,K28)</f>
        <v>741</v>
      </c>
      <c r="M28" cm="1">
        <f t="array" ref="M28">_xlfn.IFS(Q28=1,SUM($E$7:G28),Q28&lt;&gt;1,"")</f>
        <v>10649</v>
      </c>
      <c r="N28" cm="1">
        <f t="array" ref="N28">_xlfn.IFS(Q28=1,COUNT($E$7:G28),Q28&lt;&gt;1,"")</f>
        <v>60</v>
      </c>
      <c r="O28">
        <f>IF(Q28=1,ROUND(AVERAGE($E$7:G28),2),"")</f>
        <v>177.48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cm="1">
        <f t="array" ref="S28">_xlfn.IFS(E28=$X$5,E28,F28=$X$5,F28,G28=$X$5,G28,$A$7=1,"")</f>
        <v>248</v>
      </c>
      <c r="T28" t="str">
        <f t="shared" si="4"/>
        <v/>
      </c>
      <c r="U28" cm="1">
        <f t="array" ref="U28">_xlfn.IFS(W28=$X$6,W28,X28=$X$6,X28,Y28=$X$6,Y28,$A$7=1,"")</f>
        <v>296</v>
      </c>
      <c r="W28" cm="1">
        <f t="array" ref="W28">_xlfn.IFS(AND(Q28=1,COUNT($E$7:G28)&gt;hcpng),E28+D28,$A$7=1," ")</f>
        <v>215</v>
      </c>
      <c r="X28" cm="1">
        <f t="array" ref="X28">_xlfn.IFS(AND(Q28=1,COUNT($E$7:G28)&gt;hcpng),F28+D28,$A$7=1," ")</f>
        <v>230</v>
      </c>
      <c r="Y28" cm="1">
        <f t="array" ref="Y28">_xlfn.IFS(AND(Q28=1,COUNT($E$7:G28)&gt;hcpng),G28+D28,$A$7=1," ")</f>
        <v>296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177</v>
      </c>
      <c r="D29" s="16" cm="1">
        <f t="array" ref="D29">_xlfn.IFS(Q29&lt;&gt;1,"",Q29=1,TRUNC((230-C29)*0.9))</f>
        <v>47</v>
      </c>
      <c r="E29" s="14">
        <v>179</v>
      </c>
      <c r="F29" s="14">
        <v>191</v>
      </c>
      <c r="G29" s="14">
        <v>179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549</v>
      </c>
      <c r="J29">
        <f t="shared" si="1"/>
        <v>183</v>
      </c>
      <c r="K29" cm="1">
        <f t="array" ref="K29">_xlfn.IFS(Q29&lt;&gt;1,"",Q29=1,I29+(3*D29))</f>
        <v>690</v>
      </c>
      <c r="L29" cm="1">
        <f t="array" ref="L29">_xlfn.IFS(Q29&lt;&gt;1,"",COUNT($E$7:G29)&lt;=hcpng,"",COUNT($E$7:G29)&gt;=hcpng,K29)</f>
        <v>690</v>
      </c>
      <c r="M29" cm="1">
        <f t="array" ref="M29">_xlfn.IFS(Q29=1,SUM($E$7:G29),Q29&lt;&gt;1,"")</f>
        <v>11198</v>
      </c>
      <c r="N29" cm="1">
        <f t="array" ref="N29">_xlfn.IFS(Q29=1,COUNT($E$7:G29),Q29&lt;&gt;1,"")</f>
        <v>63</v>
      </c>
      <c r="O29">
        <f>IF(Q29=1,ROUND(AVERAGE($E$7:G29),2),"")</f>
        <v>177.75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226</v>
      </c>
      <c r="X29" cm="1">
        <f t="array" ref="X29">_xlfn.IFS(AND(Q29=1,COUNT($E$7:G29)&gt;hcpng),F29+D29,$A$7=1," ")</f>
        <v>238</v>
      </c>
      <c r="Y29" cm="1">
        <f t="array" ref="Y29">_xlfn.IFS(AND(Q29=1,COUNT($E$7:G29)&gt;hcpng),G29+D29,$A$7=1," ")</f>
        <v>226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177</v>
      </c>
      <c r="D30" s="16" cm="1">
        <f t="array" ref="D30">_xlfn.IFS(Q30&lt;&gt;1,"",Q30=1,TRUNC((230-C30)*0.9))</f>
        <v>47</v>
      </c>
      <c r="E30" s="14">
        <v>150</v>
      </c>
      <c r="F30" s="14">
        <v>203</v>
      </c>
      <c r="G30" s="14">
        <v>168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521</v>
      </c>
      <c r="J30">
        <f t="shared" si="1"/>
        <v>173</v>
      </c>
      <c r="K30" cm="1">
        <f t="array" ref="K30">_xlfn.IFS(Q30&lt;&gt;1,"",Q30=1,I30+(3*D30))</f>
        <v>662</v>
      </c>
      <c r="L30" cm="1">
        <f t="array" ref="L30">_xlfn.IFS(Q30&lt;&gt;1,"",COUNT($E$7:G30)&lt;=hcpng,"",COUNT($E$7:G30)&gt;=hcpng,K30)</f>
        <v>662</v>
      </c>
      <c r="M30" cm="1">
        <f t="array" ref="M30">_xlfn.IFS(Q30=1,SUM($E$7:G30),Q30&lt;&gt;1,"")</f>
        <v>11719</v>
      </c>
      <c r="N30" cm="1">
        <f t="array" ref="N30">_xlfn.IFS(Q30=1,COUNT($E$7:G30),Q30&lt;&gt;1,"")</f>
        <v>66</v>
      </c>
      <c r="O30">
        <f>IF(Q30=1,ROUND(AVERAGE($E$7:G30),2),"")</f>
        <v>177.56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197</v>
      </c>
      <c r="X30" cm="1">
        <f t="array" ref="X30">_xlfn.IFS(AND(Q30=1,COUNT($E$7:G30)&gt;hcpng),F30+D30,$A$7=1," ")</f>
        <v>250</v>
      </c>
      <c r="Y30" cm="1">
        <f t="array" ref="Y30">_xlfn.IFS(AND(Q30=1,COUNT($E$7:G30)&gt;hcpng),G30+D30,$A$7=1," ")</f>
        <v>215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177</v>
      </c>
      <c r="D32" s="16" cm="1">
        <f t="array" ref="D32">_xlfn.IFS(Q32&lt;&gt;1,"",Q32=1,TRUNC((230-C32)*0.9))</f>
        <v>47</v>
      </c>
      <c r="E32" s="14">
        <v>164</v>
      </c>
      <c r="F32" s="14">
        <v>212</v>
      </c>
      <c r="G32" s="14">
        <v>168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544</v>
      </c>
      <c r="J32">
        <f t="shared" si="1"/>
        <v>181</v>
      </c>
      <c r="K32" cm="1">
        <f t="array" ref="K32">_xlfn.IFS(Q32&lt;&gt;1,"",Q32=1,I32+(3*D32))</f>
        <v>685</v>
      </c>
      <c r="L32" cm="1">
        <f t="array" ref="L32">_xlfn.IFS(Q32&lt;&gt;1,"",COUNT($E$7:G32)&lt;=hcpng,"",COUNT($E$7:G32)&gt;=hcpng,K32)</f>
        <v>685</v>
      </c>
      <c r="M32" cm="1">
        <f t="array" ref="M32">_xlfn.IFS(Q32=1,SUM($E$7:G32),Q32&lt;&gt;1,"")</f>
        <v>12263</v>
      </c>
      <c r="N32" cm="1">
        <f t="array" ref="N32">_xlfn.IFS(Q32=1,COUNT($E$7:G32),Q32&lt;&gt;1,"")</f>
        <v>69</v>
      </c>
      <c r="O32">
        <f>IF(Q32=1,ROUND(AVERAGE($E$7:G32),2),"")</f>
        <v>177.72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211</v>
      </c>
      <c r="X32" cm="1">
        <f t="array" ref="X32">_xlfn.IFS(AND(Q32=1,COUNT($E$7:G32)&gt;hcpng),F32+D32,$A$7=1," ")</f>
        <v>259</v>
      </c>
      <c r="Y32" cm="1">
        <f t="array" ref="Y32">_xlfn.IFS(AND(Q32=1,COUNT($E$7:G32)&gt;hcpng),G32+D32,$A$7=1," ")</f>
        <v>215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177</v>
      </c>
      <c r="D33" s="16" cm="1">
        <f t="array" ref="D33">_xlfn.IFS(Q33&lt;&gt;1,"",Q33=1,TRUNC((230-C33)*0.9))</f>
        <v>47</v>
      </c>
      <c r="E33" s="14">
        <v>179</v>
      </c>
      <c r="F33" s="14">
        <v>229</v>
      </c>
      <c r="G33" s="14">
        <v>215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623</v>
      </c>
      <c r="J33">
        <f t="shared" si="1"/>
        <v>207</v>
      </c>
      <c r="K33" cm="1">
        <f t="array" ref="K33">_xlfn.IFS(Q33&lt;&gt;1,"",Q33=1,I33+(3*D33))</f>
        <v>764</v>
      </c>
      <c r="L33" cm="1">
        <f t="array" ref="L33">_xlfn.IFS(Q33&lt;&gt;1,"",COUNT($E$7:G33)&lt;=hcpng,"",COUNT($E$7:G33)&gt;=hcpng,K33)</f>
        <v>764</v>
      </c>
      <c r="M33" cm="1">
        <f t="array" ref="M33">_xlfn.IFS(Q33=1,SUM($E$7:G33),Q33&lt;&gt;1,"")</f>
        <v>12886</v>
      </c>
      <c r="N33" cm="1">
        <f t="array" ref="N33">_xlfn.IFS(Q33=1,COUNT($E$7:G33),Q33&lt;&gt;1,"")</f>
        <v>72</v>
      </c>
      <c r="O33">
        <f>IF(Q33=1,ROUND(AVERAGE($E$7:G33),2),"")</f>
        <v>178.97</v>
      </c>
      <c r="P33" t="str" cm="1">
        <f t="array" ref="P33">_xlfn.IFS(Q33&lt;&gt;1,"",SUM($Q$7:Q33)=1,1,SUM($Q$7:Q33)&lt;&gt;1,"")</f>
        <v/>
      </c>
      <c r="Q33">
        <f t="shared" si="2"/>
        <v>1</v>
      </c>
      <c r="R33">
        <f t="shared" si="3"/>
        <v>623</v>
      </c>
      <c r="S33" t="str" cm="1">
        <f t="array" ref="S33">_xlfn.IFS(E33=$X$5,E33,F33=$X$5,F33,G33=$X$5,G33,$A$7=1,"")</f>
        <v/>
      </c>
      <c r="T33">
        <f t="shared" si="4"/>
        <v>764</v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226</v>
      </c>
      <c r="X33" cm="1">
        <f t="array" ref="X33">_xlfn.IFS(AND(Q33=1,COUNT($E$7:G33)&gt;hcpng),F33+D33,$A$7=1," ")</f>
        <v>276</v>
      </c>
      <c r="Y33" cm="1">
        <f t="array" ref="Y33">_xlfn.IFS(AND(Q33=1,COUNT($E$7:G33)&gt;hcpng),G33+D33,$A$7=1," ")</f>
        <v>262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178</v>
      </c>
      <c r="D34" s="16" cm="1">
        <f t="array" ref="D34">_xlfn.IFS(Q34&lt;&gt;1,"",Q34=1,TRUNC((230-C34)*0.9))</f>
        <v>46</v>
      </c>
      <c r="E34" s="14">
        <v>156</v>
      </c>
      <c r="F34" s="14">
        <v>193</v>
      </c>
      <c r="G34" s="14">
        <v>213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562</v>
      </c>
      <c r="J34">
        <f t="shared" si="1"/>
        <v>187</v>
      </c>
      <c r="K34" cm="1">
        <f t="array" ref="K34">_xlfn.IFS(Q34&lt;&gt;1,"",Q34=1,I34+(3*D34))</f>
        <v>700</v>
      </c>
      <c r="L34" cm="1">
        <f t="array" ref="L34">_xlfn.IFS(Q34&lt;&gt;1,"",COUNT($E$7:G34)&lt;=hcpng,"",COUNT($E$7:G34)&gt;=hcpng,K34)</f>
        <v>700</v>
      </c>
      <c r="M34" cm="1">
        <f t="array" ref="M34">_xlfn.IFS(Q34=1,SUM($E$7:G34),Q34&lt;&gt;1,"")</f>
        <v>13448</v>
      </c>
      <c r="N34" cm="1">
        <f t="array" ref="N34">_xlfn.IFS(Q34=1,COUNT($E$7:G34),Q34&lt;&gt;1,"")</f>
        <v>75</v>
      </c>
      <c r="O34">
        <f>IF(Q34=1,ROUND(AVERAGE($E$7:G34),2),"")</f>
        <v>179.31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202</v>
      </c>
      <c r="X34" cm="1">
        <f t="array" ref="X34">_xlfn.IFS(AND(Q34=1,COUNT($E$7:G34)&gt;hcpng),F34+D34,$A$7=1," ")</f>
        <v>239</v>
      </c>
      <c r="Y34" cm="1">
        <f t="array" ref="Y34">_xlfn.IFS(AND(Q34=1,COUNT($E$7:G34)&gt;hcpng),G34+D34,$A$7=1," ")</f>
        <v>259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179</v>
      </c>
      <c r="D35" s="16" cm="1">
        <f t="array" ref="D35">_xlfn.IFS(Q35&lt;&gt;1,"",Q35=1,TRUNC((230-C35)*0.9))</f>
        <v>45</v>
      </c>
      <c r="E35" s="14">
        <v>132</v>
      </c>
      <c r="F35" s="14">
        <v>245</v>
      </c>
      <c r="G35" s="14">
        <v>182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559</v>
      </c>
      <c r="J35">
        <f t="shared" si="1"/>
        <v>186</v>
      </c>
      <c r="K35" cm="1">
        <f t="array" ref="K35">_xlfn.IFS(Q35&lt;&gt;1,"",Q35=1,I35+(3*D35))</f>
        <v>694</v>
      </c>
      <c r="L35" cm="1">
        <f t="array" ref="L35">_xlfn.IFS(Q35&lt;&gt;1,"",COUNT($E$7:G35)&lt;=hcpng,"",COUNT($E$7:G35)&gt;=hcpng,K35)</f>
        <v>694</v>
      </c>
      <c r="M35" cm="1">
        <f t="array" ref="M35">_xlfn.IFS(Q35=1,SUM($E$7:G35),Q35&lt;&gt;1,"")</f>
        <v>14007</v>
      </c>
      <c r="N35" cm="1">
        <f t="array" ref="N35">_xlfn.IFS(Q35=1,COUNT($E$7:G35),Q35&lt;&gt;1,"")</f>
        <v>78</v>
      </c>
      <c r="O35">
        <f>IF(Q35=1,ROUND(AVERAGE($E$7:G35),2),"")</f>
        <v>179.58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177</v>
      </c>
      <c r="X35" cm="1">
        <f t="array" ref="X35">_xlfn.IFS(AND(Q35=1,COUNT($E$7:G35)&gt;hcpng),F35+D35,$A$7=1," ")</f>
        <v>290</v>
      </c>
      <c r="Y35" cm="1">
        <f t="array" ref="Y35">_xlfn.IFS(AND(Q35=1,COUNT($E$7:G35)&gt;hcpng),G35+D35,$A$7=1," ")</f>
        <v>227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179</v>
      </c>
      <c r="D36" s="16" cm="1">
        <f t="array" ref="D36">_xlfn.IFS(Q36&lt;&gt;1,"",Q36=1,TRUNC((230-C36)*0.9))</f>
        <v>45</v>
      </c>
      <c r="E36" s="14">
        <v>195</v>
      </c>
      <c r="F36" s="14">
        <v>177</v>
      </c>
      <c r="G36" s="14">
        <v>134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506</v>
      </c>
      <c r="J36">
        <f t="shared" si="1"/>
        <v>168</v>
      </c>
      <c r="K36" cm="1">
        <f t="array" ref="K36">_xlfn.IFS(Q36&lt;&gt;1,"",Q36=1,I36+(3*D36))</f>
        <v>641</v>
      </c>
      <c r="L36" cm="1">
        <f t="array" ref="L36">_xlfn.IFS(Q36&lt;&gt;1,"",COUNT($E$7:G36)&lt;=hcpng,"",COUNT($E$7:G36)&gt;=hcpng,K36)</f>
        <v>641</v>
      </c>
      <c r="M36" cm="1">
        <f t="array" ref="M36">_xlfn.IFS(Q36=1,SUM($E$7:G36),Q36&lt;&gt;1,"")</f>
        <v>14513</v>
      </c>
      <c r="N36" cm="1">
        <f t="array" ref="N36">_xlfn.IFS(Q36=1,COUNT($E$7:G36),Q36&lt;&gt;1,"")</f>
        <v>81</v>
      </c>
      <c r="O36">
        <f>IF(Q36=1,ROUND(AVERAGE($E$7:G36),2),"")</f>
        <v>179.17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240</v>
      </c>
      <c r="X36" cm="1">
        <f t="array" ref="X36">_xlfn.IFS(AND(Q36=1,COUNT($E$7:G36)&gt;hcpng),F36+D36,$A$7=1," ")</f>
        <v>222</v>
      </c>
      <c r="Y36" cm="1">
        <f t="array" ref="Y36">_xlfn.IFS(AND(Q36=1,COUNT($E$7:G36)&gt;hcpng),G36+D36,$A$7=1," ")</f>
        <v>179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175</v>
      </c>
      <c r="F37" s="18">
        <f>IF(COUNT(F7:F36)&gt;=1,ROUND(SUM(F7:F36)/COUNT(F7:F36),2),"")</f>
        <v>185.89</v>
      </c>
      <c r="G37" s="18">
        <f>IF(COUNT(G7:G36)&gt;=1,ROUND(SUM(G7:G36)/COUNT(G7:G36),2),"")</f>
        <v>176.63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698C-E4EE-4F9C-9696-F9E2772FA6F6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29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97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189</v>
      </c>
      <c r="C4" s="7"/>
      <c r="D4" s="7"/>
      <c r="E4" s="7"/>
      <c r="F4" s="7"/>
      <c r="G4" s="7"/>
      <c r="W4" s="3" t="s">
        <v>34</v>
      </c>
      <c r="X4">
        <f>MAX(I7:I36)</f>
        <v>678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277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305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189</v>
      </c>
      <c r="D8" s="16" cm="1">
        <f t="array" ref="D8">_xlfn.IFS(Q8&lt;&gt;1,"",Q8=1,TRUNC((230-C8)*0.9))</f>
        <v>36</v>
      </c>
      <c r="E8" s="14">
        <v>243</v>
      </c>
      <c r="F8" s="14">
        <v>162</v>
      </c>
      <c r="G8" s="14">
        <v>172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577</v>
      </c>
      <c r="J8">
        <f t="shared" ref="J8:J36" si="1">IF(Q8=1,TRUNC(AVERAGE(E8:G8),0),"")</f>
        <v>192</v>
      </c>
      <c r="K8" cm="1">
        <f t="array" ref="K8">_xlfn.IFS(Q8&lt;&gt;1,"",Q8=1,I8+(3*D8))</f>
        <v>685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577</v>
      </c>
      <c r="N8" cm="1">
        <f t="array" ref="N8">_xlfn.IFS(Q8=1,COUNT($E$7:G8),Q8&lt;&gt;1,"")</f>
        <v>3</v>
      </c>
      <c r="O8">
        <f>IF(Q8=1,ROUND(AVERAGE($E$7:G8),2),"")</f>
        <v>192.33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189</v>
      </c>
      <c r="D9" s="16" cm="1">
        <f t="array" ref="D9">_xlfn.IFS(Q9&lt;&gt;1,"",Q9=1,TRUNC((230-C9)*0.9))</f>
        <v>36</v>
      </c>
      <c r="E9" s="14">
        <v>150</v>
      </c>
      <c r="F9" s="14">
        <v>186</v>
      </c>
      <c r="G9" s="14">
        <v>211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547</v>
      </c>
      <c r="J9">
        <f t="shared" si="1"/>
        <v>182</v>
      </c>
      <c r="K9" cm="1">
        <f t="array" ref="K9">_xlfn.IFS(Q9&lt;&gt;1,"",Q9=1,I9+(3*D9))</f>
        <v>655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1124</v>
      </c>
      <c r="N9" cm="1">
        <f t="array" ref="N9">_xlfn.IFS(Q9=1,COUNT($E$7:G9),Q9&lt;&gt;1,"")</f>
        <v>6</v>
      </c>
      <c r="O9">
        <f>IF(Q9=1,ROUND(AVERAGE($E$7:G9),2),"")</f>
        <v>187.33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189</v>
      </c>
      <c r="D10" s="16" cm="1">
        <f t="array" ref="D10">_xlfn.IFS(Q10&lt;&gt;1,"",Q10=1,TRUNC((230-C10)*0.9))</f>
        <v>36</v>
      </c>
      <c r="E10" s="14">
        <v>156</v>
      </c>
      <c r="F10" s="14">
        <v>173</v>
      </c>
      <c r="G10" s="14">
        <v>277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606</v>
      </c>
      <c r="J10">
        <f t="shared" si="1"/>
        <v>202</v>
      </c>
      <c r="K10" cm="1">
        <f t="array" ref="K10">_xlfn.IFS(Q10&lt;&gt;1,"",Q10=1,I10+(3*D10))</f>
        <v>714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1730</v>
      </c>
      <c r="N10" cm="1">
        <f t="array" ref="N10">_xlfn.IFS(Q10=1,COUNT($E$7:G10),Q10&lt;&gt;1,"")</f>
        <v>9</v>
      </c>
      <c r="O10">
        <f>IF(Q10=1,ROUND(AVERAGE($E$7:G10),2),"")</f>
        <v>192.22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cm="1">
        <f t="array" ref="S10">_xlfn.IFS(E10=$X$5,E10,F10=$X$5,F10,G10=$X$5,G10,$A$7=1,"")</f>
        <v>277</v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192</v>
      </c>
      <c r="D11" s="16" cm="1">
        <f t="array" ref="D11">_xlfn.IFS(Q11&lt;&gt;1,"",Q11=1,TRUNC((230-C11)*0.9))</f>
        <v>34</v>
      </c>
      <c r="E11" s="14">
        <v>171</v>
      </c>
      <c r="F11" s="14">
        <v>161</v>
      </c>
      <c r="G11" s="14">
        <v>171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503</v>
      </c>
      <c r="J11">
        <f t="shared" si="1"/>
        <v>167</v>
      </c>
      <c r="K11" cm="1">
        <f t="array" ref="K11">_xlfn.IFS(Q11&lt;&gt;1,"",Q11=1,I11+(3*D11))</f>
        <v>605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2233</v>
      </c>
      <c r="N11" cm="1">
        <f t="array" ref="N11">_xlfn.IFS(Q11=1,COUNT($E$7:G11),Q11&lt;&gt;1,"")</f>
        <v>12</v>
      </c>
      <c r="O11">
        <f>IF(Q11=1,ROUND(AVERAGE($E$7:G11),2),"")</f>
        <v>186.08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186</v>
      </c>
      <c r="D12" s="16" cm="1">
        <f t="array" ref="D12">_xlfn.IFS(Q12&lt;&gt;1,"",Q12=1,TRUNC((230-C12)*0.9))</f>
        <v>39</v>
      </c>
      <c r="E12" s="14">
        <v>147</v>
      </c>
      <c r="F12" s="14">
        <v>243</v>
      </c>
      <c r="G12" s="14">
        <v>207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597</v>
      </c>
      <c r="J12">
        <f t="shared" si="1"/>
        <v>199</v>
      </c>
      <c r="K12" cm="1">
        <f t="array" ref="K12">_xlfn.IFS(Q12&lt;&gt;1,"",Q12=1,I12+(3*D12))</f>
        <v>714</v>
      </c>
      <c r="L12" cm="1">
        <f t="array" ref="L12">_xlfn.IFS(Q12&lt;&gt;1,"",COUNT($E$7:G12)&lt;=hcpng,"",COUNT($E$7:G12)&gt;=hcpng,K12)</f>
        <v>714</v>
      </c>
      <c r="M12" cm="1">
        <f t="array" ref="M12">_xlfn.IFS(Q12=1,SUM($E$7:G12),Q12&lt;&gt;1,"")</f>
        <v>2830</v>
      </c>
      <c r="N12" cm="1">
        <f t="array" ref="N12">_xlfn.IFS(Q12=1,COUNT($E$7:G12),Q12&lt;&gt;1,"")</f>
        <v>15</v>
      </c>
      <c r="O12">
        <f>IF(Q12=1,ROUND(AVERAGE($E$7:G12),2),"")</f>
        <v>188.67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186</v>
      </c>
      <c r="X12" cm="1">
        <f t="array" ref="X12">_xlfn.IFS(AND(Q12=1,COUNT($E$7:G12)&gt;hcpng),F12+D12,$A$7=1," ")</f>
        <v>282</v>
      </c>
      <c r="Y12" cm="1">
        <f t="array" ref="Y12">_xlfn.IFS(AND(Q12=1,COUNT($E$7:G12)&gt;hcpng),G12+D12,$A$7=1," ")</f>
        <v>246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188</v>
      </c>
      <c r="D13" s="16" cm="1">
        <f t="array" ref="D13">_xlfn.IFS(Q13&lt;&gt;1,"",Q13=1,TRUNC((230-C13)*0.9))</f>
        <v>37</v>
      </c>
      <c r="E13" s="14">
        <v>199</v>
      </c>
      <c r="F13" s="14">
        <v>181</v>
      </c>
      <c r="G13" s="14">
        <v>192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572</v>
      </c>
      <c r="J13">
        <f t="shared" si="1"/>
        <v>190</v>
      </c>
      <c r="K13" cm="1">
        <f t="array" ref="K13">_xlfn.IFS(Q13&lt;&gt;1,"",Q13=1,I13+(3*D13))</f>
        <v>683</v>
      </c>
      <c r="L13" cm="1">
        <f t="array" ref="L13">_xlfn.IFS(Q13&lt;&gt;1,"",COUNT($E$7:G13)&lt;=hcpng,"",COUNT($E$7:G13)&gt;=hcpng,K13)</f>
        <v>683</v>
      </c>
      <c r="M13" cm="1">
        <f t="array" ref="M13">_xlfn.IFS(Q13=1,SUM($E$7:G13),Q13&lt;&gt;1,"")</f>
        <v>3402</v>
      </c>
      <c r="N13" cm="1">
        <f t="array" ref="N13">_xlfn.IFS(Q13=1,COUNT($E$7:G13),Q13&lt;&gt;1,"")</f>
        <v>18</v>
      </c>
      <c r="O13">
        <f>IF(Q13=1,ROUND(AVERAGE($E$7:G13),2),"")</f>
        <v>189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236</v>
      </c>
      <c r="X13" cm="1">
        <f t="array" ref="X13">_xlfn.IFS(AND(Q13=1,COUNT($E$7:G13)&gt;hcpng),F13+D13,$A$7=1," ")</f>
        <v>218</v>
      </c>
      <c r="Y13" cm="1">
        <f t="array" ref="Y13">_xlfn.IFS(AND(Q13=1,COUNT($E$7:G13)&gt;hcpng),G13+D13,$A$7=1," ")</f>
        <v>229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189</v>
      </c>
      <c r="D14" s="16" cm="1">
        <f t="array" ref="D14">_xlfn.IFS(Q14&lt;&gt;1,"",Q14=1,TRUNC((230-C14)*0.9))</f>
        <v>36</v>
      </c>
      <c r="E14" s="14">
        <v>232</v>
      </c>
      <c r="F14" s="14">
        <v>260</v>
      </c>
      <c r="G14" s="14">
        <v>171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663</v>
      </c>
      <c r="J14">
        <f t="shared" si="1"/>
        <v>221</v>
      </c>
      <c r="K14" cm="1">
        <f t="array" ref="K14">_xlfn.IFS(Q14&lt;&gt;1,"",Q14=1,I14+(3*D14))</f>
        <v>771</v>
      </c>
      <c r="L14" cm="1">
        <f t="array" ref="L14">_xlfn.IFS(Q14&lt;&gt;1,"",COUNT($E$7:G14)&lt;=hcpng,"",COUNT($E$7:G14)&gt;=hcpng,K14)</f>
        <v>771</v>
      </c>
      <c r="M14" cm="1">
        <f t="array" ref="M14">_xlfn.IFS(Q14=1,SUM($E$7:G14),Q14&lt;&gt;1,"")</f>
        <v>4065</v>
      </c>
      <c r="N14" cm="1">
        <f t="array" ref="N14">_xlfn.IFS(Q14=1,COUNT($E$7:G14),Q14&lt;&gt;1,"")</f>
        <v>21</v>
      </c>
      <c r="O14">
        <f>IF(Q14=1,ROUND(AVERAGE($E$7:G14),2),"")</f>
        <v>193.57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>
        <f t="shared" si="4"/>
        <v>771</v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268</v>
      </c>
      <c r="X14" cm="1">
        <f t="array" ref="X14">_xlfn.IFS(AND(Q14=1,COUNT($E$7:G14)&gt;hcpng),F14+D14,$A$7=1," ")</f>
        <v>296</v>
      </c>
      <c r="Y14" cm="1">
        <f t="array" ref="Y14">_xlfn.IFS(AND(Q14=1,COUNT($E$7:G14)&gt;hcpng),G14+D14,$A$7=1," ")</f>
        <v>207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193</v>
      </c>
      <c r="D15" s="16" cm="1">
        <f t="array" ref="D15">_xlfn.IFS(Q15&lt;&gt;1,"",Q15=1,TRUNC((230-C15)*0.9))</f>
        <v>33</v>
      </c>
      <c r="E15" s="14">
        <v>244</v>
      </c>
      <c r="F15" s="14">
        <v>200</v>
      </c>
      <c r="G15" s="14">
        <v>176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620</v>
      </c>
      <c r="J15">
        <f t="shared" si="1"/>
        <v>206</v>
      </c>
      <c r="K15" cm="1">
        <f t="array" ref="K15">_xlfn.IFS(Q15&lt;&gt;1,"",Q15=1,I15+(3*D15))</f>
        <v>719</v>
      </c>
      <c r="L15" cm="1">
        <f t="array" ref="L15">_xlfn.IFS(Q15&lt;&gt;1,"",COUNT($E$7:G15)&lt;=hcpng,"",COUNT($E$7:G15)&gt;=hcpng,K15)</f>
        <v>719</v>
      </c>
      <c r="M15" cm="1">
        <f t="array" ref="M15">_xlfn.IFS(Q15=1,SUM($E$7:G15),Q15&lt;&gt;1,"")</f>
        <v>4685</v>
      </c>
      <c r="N15" cm="1">
        <f t="array" ref="N15">_xlfn.IFS(Q15=1,COUNT($E$7:G15),Q15&lt;&gt;1,"")</f>
        <v>24</v>
      </c>
      <c r="O15">
        <f>IF(Q15=1,ROUND(AVERAGE($E$7:G15),2),"")</f>
        <v>195.21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277</v>
      </c>
      <c r="X15" cm="1">
        <f t="array" ref="X15">_xlfn.IFS(AND(Q15=1,COUNT($E$7:G15)&gt;hcpng),F15+D15,$A$7=1," ")</f>
        <v>233</v>
      </c>
      <c r="Y15" cm="1">
        <f t="array" ref="Y15">_xlfn.IFS(AND(Q15=1,COUNT($E$7:G15)&gt;hcpng),G15+D15,$A$7=1," ")</f>
        <v>209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195</v>
      </c>
      <c r="D16" s="16" cm="1">
        <f t="array" ref="D16">_xlfn.IFS(Q16&lt;&gt;1,"",Q16=1,TRUNC((230-C16)*0.9))</f>
        <v>31</v>
      </c>
      <c r="E16" s="14">
        <v>207</v>
      </c>
      <c r="F16" s="14">
        <v>193</v>
      </c>
      <c r="G16" s="14">
        <v>188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588</v>
      </c>
      <c r="J16">
        <f t="shared" si="1"/>
        <v>196</v>
      </c>
      <c r="K16" cm="1">
        <f t="array" ref="K16">_xlfn.IFS(Q16&lt;&gt;1,"",Q16=1,I16+(3*D16))</f>
        <v>681</v>
      </c>
      <c r="L16" cm="1">
        <f t="array" ref="L16">_xlfn.IFS(Q16&lt;&gt;1,"",COUNT($E$7:G16)&lt;=hcpng,"",COUNT($E$7:G16)&gt;=hcpng,K16)</f>
        <v>681</v>
      </c>
      <c r="M16" cm="1">
        <f t="array" ref="M16">_xlfn.IFS(Q16=1,SUM($E$7:G16),Q16&lt;&gt;1,"")</f>
        <v>5273</v>
      </c>
      <c r="N16" cm="1">
        <f t="array" ref="N16">_xlfn.IFS(Q16=1,COUNT($E$7:G16),Q16&lt;&gt;1,"")</f>
        <v>27</v>
      </c>
      <c r="O16">
        <f>IF(Q16=1,ROUND(AVERAGE($E$7:G16),2),"")</f>
        <v>195.3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238</v>
      </c>
      <c r="X16" cm="1">
        <f t="array" ref="X16">_xlfn.IFS(AND(Q16=1,COUNT($E$7:G16)&gt;hcpng),F16+D16,$A$7=1," ")</f>
        <v>224</v>
      </c>
      <c r="Y16" cm="1">
        <f t="array" ref="Y16">_xlfn.IFS(AND(Q16=1,COUNT($E$7:G16)&gt;hcpng),G16+D16,$A$7=1," ")</f>
        <v>219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195</v>
      </c>
      <c r="D17" s="16" cm="1">
        <f t="array" ref="D17">_xlfn.IFS(Q17&lt;&gt;1,"",Q17=1,TRUNC((230-C17)*0.9))</f>
        <v>31</v>
      </c>
      <c r="E17" s="14">
        <v>251</v>
      </c>
      <c r="F17" s="14">
        <v>161</v>
      </c>
      <c r="G17" s="14">
        <v>214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626</v>
      </c>
      <c r="J17">
        <f t="shared" si="1"/>
        <v>208</v>
      </c>
      <c r="K17" cm="1">
        <f t="array" ref="K17">_xlfn.IFS(Q17&lt;&gt;1,"",Q17=1,I17+(3*D17))</f>
        <v>719</v>
      </c>
      <c r="L17" cm="1">
        <f t="array" ref="L17">_xlfn.IFS(Q17&lt;&gt;1,"",COUNT($E$7:G17)&lt;=hcpng,"",COUNT($E$7:G17)&gt;=hcpng,K17)</f>
        <v>719</v>
      </c>
      <c r="M17" cm="1">
        <f t="array" ref="M17">_xlfn.IFS(Q17=1,SUM($E$7:G17),Q17&lt;&gt;1,"")</f>
        <v>5899</v>
      </c>
      <c r="N17" cm="1">
        <f t="array" ref="N17">_xlfn.IFS(Q17=1,COUNT($E$7:G17),Q17&lt;&gt;1,"")</f>
        <v>30</v>
      </c>
      <c r="O17">
        <f>IF(Q17=1,ROUND(AVERAGE($E$7:G17),2),"")</f>
        <v>196.63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282</v>
      </c>
      <c r="X17" cm="1">
        <f t="array" ref="X17">_xlfn.IFS(AND(Q17=1,COUNT($E$7:G17)&gt;hcpng),F17+D17,$A$7=1," ")</f>
        <v>192</v>
      </c>
      <c r="Y17" cm="1">
        <f t="array" ref="Y17">_xlfn.IFS(AND(Q17=1,COUNT($E$7:G17)&gt;hcpng),G17+D17,$A$7=1," ")</f>
        <v>245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196</v>
      </c>
      <c r="D18" s="16" cm="1">
        <f t="array" ref="D18">_xlfn.IFS(Q18&lt;&gt;1,"",Q18=1,TRUNC((230-C18)*0.9))</f>
        <v>30</v>
      </c>
      <c r="E18" s="14">
        <v>193</v>
      </c>
      <c r="F18" s="14">
        <v>255</v>
      </c>
      <c r="G18" s="14">
        <v>213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661</v>
      </c>
      <c r="J18">
        <f t="shared" si="1"/>
        <v>220</v>
      </c>
      <c r="K18" cm="1">
        <f t="array" ref="K18">_xlfn.IFS(Q18&lt;&gt;1,"",Q18=1,I18+(3*D18))</f>
        <v>751</v>
      </c>
      <c r="L18" cm="1">
        <f t="array" ref="L18">_xlfn.IFS(Q18&lt;&gt;1,"",COUNT($E$7:G18)&lt;=hcpng,"",COUNT($E$7:G18)&gt;=hcpng,K18)</f>
        <v>751</v>
      </c>
      <c r="M18" cm="1">
        <f t="array" ref="M18">_xlfn.IFS(Q18=1,SUM($E$7:G18),Q18&lt;&gt;1,"")</f>
        <v>6560</v>
      </c>
      <c r="N18" cm="1">
        <f t="array" ref="N18">_xlfn.IFS(Q18=1,COUNT($E$7:G18),Q18&lt;&gt;1,"")</f>
        <v>33</v>
      </c>
      <c r="O18">
        <f>IF(Q18=1,ROUND(AVERAGE($E$7:G18),2),"")</f>
        <v>198.79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223</v>
      </c>
      <c r="X18" cm="1">
        <f t="array" ref="X18">_xlfn.IFS(AND(Q18=1,COUNT($E$7:G18)&gt;hcpng),F18+D18,$A$7=1," ")</f>
        <v>285</v>
      </c>
      <c r="Y18" cm="1">
        <f t="array" ref="Y18">_xlfn.IFS(AND(Q18=1,COUNT($E$7:G18)&gt;hcpng),G18+D18,$A$7=1," ")</f>
        <v>243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198</v>
      </c>
      <c r="D19" s="16" cm="1">
        <f t="array" ref="D19">_xlfn.IFS(Q19&lt;&gt;1,"",Q19=1,TRUNC((230-C19)*0.9))</f>
        <v>28</v>
      </c>
      <c r="E19" s="14">
        <v>187</v>
      </c>
      <c r="F19" s="14">
        <v>277</v>
      </c>
      <c r="G19" s="14">
        <v>214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678</v>
      </c>
      <c r="J19">
        <f t="shared" si="1"/>
        <v>226</v>
      </c>
      <c r="K19" cm="1">
        <f t="array" ref="K19">_xlfn.IFS(Q19&lt;&gt;1,"",Q19=1,I19+(3*D19))</f>
        <v>762</v>
      </c>
      <c r="L19" cm="1">
        <f t="array" ref="L19">_xlfn.IFS(Q19&lt;&gt;1,"",COUNT($E$7:G19)&lt;=hcpng,"",COUNT($E$7:G19)&gt;=hcpng,K19)</f>
        <v>762</v>
      </c>
      <c r="M19" cm="1">
        <f t="array" ref="M19">_xlfn.IFS(Q19=1,SUM($E$7:G19),Q19&lt;&gt;1,"")</f>
        <v>7238</v>
      </c>
      <c r="N19" cm="1">
        <f t="array" ref="N19">_xlfn.IFS(Q19=1,COUNT($E$7:G19),Q19&lt;&gt;1,"")</f>
        <v>36</v>
      </c>
      <c r="O19">
        <f>IF(Q19=1,ROUND(AVERAGE($E$7:G19),2),"")</f>
        <v>201.06</v>
      </c>
      <c r="P19" t="str" cm="1">
        <f t="array" ref="P19">_xlfn.IFS(Q19&lt;&gt;1,"",SUM($Q$7:Q19)=1,1,SUM($Q$7:Q19)&lt;&gt;1,"")</f>
        <v/>
      </c>
      <c r="Q19">
        <f t="shared" si="2"/>
        <v>1</v>
      </c>
      <c r="R19">
        <f t="shared" si="3"/>
        <v>678</v>
      </c>
      <c r="S19" cm="1">
        <f t="array" ref="S19">_xlfn.IFS(E19=$X$5,E19,F19=$X$5,F19,G19=$X$5,G19,$A$7=1,"")</f>
        <v>277</v>
      </c>
      <c r="T19" t="str">
        <f t="shared" si="4"/>
        <v/>
      </c>
      <c r="U19" cm="1">
        <f t="array" ref="U19">_xlfn.IFS(W19=$X$6,W19,X19=$X$6,X19,Y19=$X$6,Y19,$A$7=1,"")</f>
        <v>305</v>
      </c>
      <c r="W19" cm="1">
        <f t="array" ref="W19">_xlfn.IFS(AND(Q19=1,COUNT($E$7:G19)&gt;hcpng),E19+D19,$A$7=1," ")</f>
        <v>215</v>
      </c>
      <c r="X19" cm="1">
        <f t="array" ref="X19">_xlfn.IFS(AND(Q19=1,COUNT($E$7:G19)&gt;hcpng),F19+D19,$A$7=1," ")</f>
        <v>305</v>
      </c>
      <c r="Y19" cm="1">
        <f t="array" ref="Y19">_xlfn.IFS(AND(Q19=1,COUNT($E$7:G19)&gt;hcpng),G19+D19,$A$7=1," ")</f>
        <v>242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201</v>
      </c>
      <c r="D20" s="16" cm="1">
        <f t="array" ref="D20">_xlfn.IFS(Q20&lt;&gt;1,"",Q20=1,TRUNC((230-C20)*0.9))</f>
        <v>26</v>
      </c>
      <c r="E20" s="14">
        <v>214</v>
      </c>
      <c r="F20" s="14">
        <v>219</v>
      </c>
      <c r="G20" s="14">
        <v>213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646</v>
      </c>
      <c r="J20">
        <f t="shared" si="1"/>
        <v>215</v>
      </c>
      <c r="K20" cm="1">
        <f t="array" ref="K20">_xlfn.IFS(Q20&lt;&gt;1,"",Q20=1,I20+(3*D20))</f>
        <v>724</v>
      </c>
      <c r="L20" cm="1">
        <f t="array" ref="L20">_xlfn.IFS(Q20&lt;&gt;1,"",COUNT($E$7:G20)&lt;=hcpng,"",COUNT($E$7:G20)&gt;=hcpng,K20)</f>
        <v>724</v>
      </c>
      <c r="M20" cm="1">
        <f t="array" ref="M20">_xlfn.IFS(Q20=1,SUM($E$7:G20),Q20&lt;&gt;1,"")</f>
        <v>7884</v>
      </c>
      <c r="N20" cm="1">
        <f t="array" ref="N20">_xlfn.IFS(Q20=1,COUNT($E$7:G20),Q20&lt;&gt;1,"")</f>
        <v>39</v>
      </c>
      <c r="O20">
        <f>IF(Q20=1,ROUND(AVERAGE($E$7:G20),2),"")</f>
        <v>202.15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240</v>
      </c>
      <c r="X20" cm="1">
        <f t="array" ref="X20">_xlfn.IFS(AND(Q20=1,COUNT($E$7:G20)&gt;hcpng),F20+D20,$A$7=1," ")</f>
        <v>245</v>
      </c>
      <c r="Y20" cm="1">
        <f t="array" ref="Y20">_xlfn.IFS(AND(Q20=1,COUNT($E$7:G20)&gt;hcpng),G20+D20,$A$7=1," ")</f>
        <v>239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202</v>
      </c>
      <c r="D21" s="16" cm="1">
        <f t="array" ref="D21">_xlfn.IFS(Q21&lt;&gt;1,"",Q21=1,TRUNC((230-C21)*0.9))</f>
        <v>25</v>
      </c>
      <c r="E21" s="14">
        <v>168</v>
      </c>
      <c r="F21" s="14">
        <v>208</v>
      </c>
      <c r="G21" s="14">
        <v>182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558</v>
      </c>
      <c r="J21">
        <f t="shared" si="1"/>
        <v>186</v>
      </c>
      <c r="K21" cm="1">
        <f t="array" ref="K21">_xlfn.IFS(Q21&lt;&gt;1,"",Q21=1,I21+(3*D21))</f>
        <v>633</v>
      </c>
      <c r="L21" cm="1">
        <f t="array" ref="L21">_xlfn.IFS(Q21&lt;&gt;1,"",COUNT($E$7:G21)&lt;=hcpng,"",COUNT($E$7:G21)&gt;=hcpng,K21)</f>
        <v>633</v>
      </c>
      <c r="M21" cm="1">
        <f t="array" ref="M21">_xlfn.IFS(Q21=1,SUM($E$7:G21),Q21&lt;&gt;1,"")</f>
        <v>8442</v>
      </c>
      <c r="N21" cm="1">
        <f t="array" ref="N21">_xlfn.IFS(Q21=1,COUNT($E$7:G21),Q21&lt;&gt;1,"")</f>
        <v>42</v>
      </c>
      <c r="O21">
        <f>IF(Q21=1,ROUND(AVERAGE($E$7:G21),2),"")</f>
        <v>201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193</v>
      </c>
      <c r="X21" cm="1">
        <f t="array" ref="X21">_xlfn.IFS(AND(Q21=1,COUNT($E$7:G21)&gt;hcpng),F21+D21,$A$7=1," ")</f>
        <v>233</v>
      </c>
      <c r="Y21" cm="1">
        <f t="array" ref="Y21">_xlfn.IFS(AND(Q21=1,COUNT($E$7:G21)&gt;hcpng),G21+D21,$A$7=1," ")</f>
        <v>207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201</v>
      </c>
      <c r="D22" s="16" cm="1">
        <f t="array" ref="D22">_xlfn.IFS(Q22&lt;&gt;1,"",Q22=1,TRUNC((230-C22)*0.9))</f>
        <v>26</v>
      </c>
      <c r="E22" s="14">
        <v>265</v>
      </c>
      <c r="F22" s="14">
        <v>166</v>
      </c>
      <c r="G22" s="14">
        <v>152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583</v>
      </c>
      <c r="J22">
        <f t="shared" si="1"/>
        <v>194</v>
      </c>
      <c r="K22" cm="1">
        <f t="array" ref="K22">_xlfn.IFS(Q22&lt;&gt;1,"",Q22=1,I22+(3*D22))</f>
        <v>661</v>
      </c>
      <c r="L22" cm="1">
        <f t="array" ref="L22">_xlfn.IFS(Q22&lt;&gt;1,"",COUNT($E$7:G22)&lt;=hcpng,"",COUNT($E$7:G22)&gt;=hcpng,K22)</f>
        <v>661</v>
      </c>
      <c r="M22" cm="1">
        <f t="array" ref="M22">_xlfn.IFS(Q22=1,SUM($E$7:G22),Q22&lt;&gt;1,"")</f>
        <v>9025</v>
      </c>
      <c r="N22" cm="1">
        <f t="array" ref="N22">_xlfn.IFS(Q22=1,COUNT($E$7:G22),Q22&lt;&gt;1,"")</f>
        <v>45</v>
      </c>
      <c r="O22">
        <f>IF(Q22=1,ROUND(AVERAGE($E$7:G22),2),"")</f>
        <v>200.56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291</v>
      </c>
      <c r="X22" cm="1">
        <f t="array" ref="X22">_xlfn.IFS(AND(Q22=1,COUNT($E$7:G22)&gt;hcpng),F22+D22,$A$7=1," ")</f>
        <v>192</v>
      </c>
      <c r="Y22" cm="1">
        <f t="array" ref="Y22">_xlfn.IFS(AND(Q22=1,COUNT($E$7:G22)&gt;hcpng),G22+D22,$A$7=1," ")</f>
        <v>178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200</v>
      </c>
      <c r="D23" s="16" cm="1">
        <f t="array" ref="D23">_xlfn.IFS(Q23&lt;&gt;1,"",Q23=1,TRUNC((230-C23)*0.9))</f>
        <v>27</v>
      </c>
      <c r="E23" s="14">
        <v>195</v>
      </c>
      <c r="F23" s="14">
        <v>213</v>
      </c>
      <c r="G23" s="14">
        <v>171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579</v>
      </c>
      <c r="J23">
        <f t="shared" si="1"/>
        <v>193</v>
      </c>
      <c r="K23" cm="1">
        <f t="array" ref="K23">_xlfn.IFS(Q23&lt;&gt;1,"",Q23=1,I23+(3*D23))</f>
        <v>660</v>
      </c>
      <c r="L23" cm="1">
        <f t="array" ref="L23">_xlfn.IFS(Q23&lt;&gt;1,"",COUNT($E$7:G23)&lt;=hcpng,"",COUNT($E$7:G23)&gt;=hcpng,K23)</f>
        <v>660</v>
      </c>
      <c r="M23" cm="1">
        <f t="array" ref="M23">_xlfn.IFS(Q23=1,SUM($E$7:G23),Q23&lt;&gt;1,"")</f>
        <v>9604</v>
      </c>
      <c r="N23" cm="1">
        <f t="array" ref="N23">_xlfn.IFS(Q23=1,COUNT($E$7:G23),Q23&lt;&gt;1,"")</f>
        <v>48</v>
      </c>
      <c r="O23">
        <f>IF(Q23=1,ROUND(AVERAGE($E$7:G23),2),"")</f>
        <v>200.08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222</v>
      </c>
      <c r="X23" cm="1">
        <f t="array" ref="X23">_xlfn.IFS(AND(Q23=1,COUNT($E$7:G23)&gt;hcpng),F23+D23,$A$7=1," ")</f>
        <v>240</v>
      </c>
      <c r="Y23" cm="1">
        <f t="array" ref="Y23">_xlfn.IFS(AND(Q23=1,COUNT($E$7:G23)&gt;hcpng),G23+D23,$A$7=1," ")</f>
        <v>198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200</v>
      </c>
      <c r="D24" s="16" cm="1">
        <f t="array" ref="D24">_xlfn.IFS(Q24&lt;&gt;1,"",Q24=1,TRUNC((230-C24)*0.9))</f>
        <v>27</v>
      </c>
      <c r="E24" s="14">
        <v>172</v>
      </c>
      <c r="F24" s="14">
        <v>232</v>
      </c>
      <c r="G24" s="14">
        <v>226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630</v>
      </c>
      <c r="J24">
        <f t="shared" si="1"/>
        <v>210</v>
      </c>
      <c r="K24" cm="1">
        <f t="array" ref="K24">_xlfn.IFS(Q24&lt;&gt;1,"",Q24=1,I24+(3*D24))</f>
        <v>711</v>
      </c>
      <c r="L24" cm="1">
        <f t="array" ref="L24">_xlfn.IFS(Q24&lt;&gt;1,"",COUNT($E$7:G24)&lt;=hcpng,"",COUNT($E$7:G24)&gt;=hcpng,K24)</f>
        <v>711</v>
      </c>
      <c r="M24" cm="1">
        <f t="array" ref="M24">_xlfn.IFS(Q24=1,SUM($E$7:G24),Q24&lt;&gt;1,"")</f>
        <v>10234</v>
      </c>
      <c r="N24" cm="1">
        <f t="array" ref="N24">_xlfn.IFS(Q24=1,COUNT($E$7:G24),Q24&lt;&gt;1,"")</f>
        <v>51</v>
      </c>
      <c r="O24">
        <f>IF(Q24=1,ROUND(AVERAGE($E$7:G24),2),"")</f>
        <v>200.67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199</v>
      </c>
      <c r="X24" cm="1">
        <f t="array" ref="X24">_xlfn.IFS(AND(Q24=1,COUNT($E$7:G24)&gt;hcpng),F24+D24,$A$7=1," ")</f>
        <v>259</v>
      </c>
      <c r="Y24" cm="1">
        <f t="array" ref="Y24">_xlfn.IFS(AND(Q24=1,COUNT($E$7:G24)&gt;hcpng),G24+D24,$A$7=1," ")</f>
        <v>253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200</v>
      </c>
      <c r="D25" s="16" cm="1">
        <f t="array" ref="D25">_xlfn.IFS(Q25&lt;&gt;1,"",Q25=1,TRUNC((230-C25)*0.9))</f>
        <v>27</v>
      </c>
      <c r="E25" s="14">
        <v>192</v>
      </c>
      <c r="F25" s="14">
        <v>213</v>
      </c>
      <c r="G25" s="14">
        <v>204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609</v>
      </c>
      <c r="J25">
        <f t="shared" si="1"/>
        <v>203</v>
      </c>
      <c r="K25" cm="1">
        <f t="array" ref="K25">_xlfn.IFS(Q25&lt;&gt;1,"",Q25=1,I25+(3*D25))</f>
        <v>690</v>
      </c>
      <c r="L25" cm="1">
        <f t="array" ref="L25">_xlfn.IFS(Q25&lt;&gt;1,"",COUNT($E$7:G25)&lt;=hcpng,"",COUNT($E$7:G25)&gt;=hcpng,K25)</f>
        <v>690</v>
      </c>
      <c r="M25" cm="1">
        <f t="array" ref="M25">_xlfn.IFS(Q25=1,SUM($E$7:G25),Q25&lt;&gt;1,"")</f>
        <v>10843</v>
      </c>
      <c r="N25" cm="1">
        <f t="array" ref="N25">_xlfn.IFS(Q25=1,COUNT($E$7:G25),Q25&lt;&gt;1,"")</f>
        <v>54</v>
      </c>
      <c r="O25">
        <f>IF(Q25=1,ROUND(AVERAGE($E$7:G25),2),"")</f>
        <v>200.8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219</v>
      </c>
      <c r="X25" cm="1">
        <f t="array" ref="X25">_xlfn.IFS(AND(Q25=1,COUNT($E$7:G25)&gt;hcpng),F25+D25,$A$7=1," ")</f>
        <v>240</v>
      </c>
      <c r="Y25" cm="1">
        <f t="array" ref="Y25">_xlfn.IFS(AND(Q25=1,COUNT($E$7:G25)&gt;hcpng),G25+D25,$A$7=1," ")</f>
        <v>231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200</v>
      </c>
      <c r="D26" s="16" cm="1">
        <f t="array" ref="D26">_xlfn.IFS(Q26&lt;&gt;1,"",Q26=1,TRUNC((230-C26)*0.9))</f>
        <v>27</v>
      </c>
      <c r="E26" s="14">
        <v>213</v>
      </c>
      <c r="F26" s="14">
        <v>195</v>
      </c>
      <c r="G26" s="14">
        <v>217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625</v>
      </c>
      <c r="J26">
        <f t="shared" si="1"/>
        <v>208</v>
      </c>
      <c r="K26" cm="1">
        <f t="array" ref="K26">_xlfn.IFS(Q26&lt;&gt;1,"",Q26=1,I26+(3*D26))</f>
        <v>706</v>
      </c>
      <c r="L26" cm="1">
        <f t="array" ref="L26">_xlfn.IFS(Q26&lt;&gt;1,"",COUNT($E$7:G26)&lt;=hcpng,"",COUNT($E$7:G26)&gt;=hcpng,K26)</f>
        <v>706</v>
      </c>
      <c r="M26" cm="1">
        <f t="array" ref="M26">_xlfn.IFS(Q26=1,SUM($E$7:G26),Q26&lt;&gt;1,"")</f>
        <v>11468</v>
      </c>
      <c r="N26" cm="1">
        <f t="array" ref="N26">_xlfn.IFS(Q26=1,COUNT($E$7:G26),Q26&lt;&gt;1,"")</f>
        <v>57</v>
      </c>
      <c r="O26">
        <f>IF(Q26=1,ROUND(AVERAGE($E$7:G26),2),"")</f>
        <v>201.19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240</v>
      </c>
      <c r="X26" cm="1">
        <f t="array" ref="X26">_xlfn.IFS(AND(Q26=1,COUNT($E$7:G26)&gt;hcpng),F26+D26,$A$7=1," ")</f>
        <v>222</v>
      </c>
      <c r="Y26" cm="1">
        <f t="array" ref="Y26">_xlfn.IFS(AND(Q26=1,COUNT($E$7:G26)&gt;hcpng),G26+D26,$A$7=1," ")</f>
        <v>244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201</v>
      </c>
      <c r="D27" s="16" cm="1">
        <f t="array" ref="D27">_xlfn.IFS(Q27&lt;&gt;1,"",Q27=1,TRUNC((230-C27)*0.9))</f>
        <v>26</v>
      </c>
      <c r="E27" s="14">
        <v>181</v>
      </c>
      <c r="F27" s="14">
        <v>185</v>
      </c>
      <c r="G27" s="14">
        <v>140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506</v>
      </c>
      <c r="J27">
        <f t="shared" si="1"/>
        <v>168</v>
      </c>
      <c r="K27" cm="1">
        <f t="array" ref="K27">_xlfn.IFS(Q27&lt;&gt;1,"",Q27=1,I27+(3*D27))</f>
        <v>584</v>
      </c>
      <c r="L27" cm="1">
        <f t="array" ref="L27">_xlfn.IFS(Q27&lt;&gt;1,"",COUNT($E$7:G27)&lt;=hcpng,"",COUNT($E$7:G27)&gt;=hcpng,K27)</f>
        <v>584</v>
      </c>
      <c r="M27" cm="1">
        <f t="array" ref="M27">_xlfn.IFS(Q27=1,SUM($E$7:G27),Q27&lt;&gt;1,"")</f>
        <v>11974</v>
      </c>
      <c r="N27" cm="1">
        <f t="array" ref="N27">_xlfn.IFS(Q27=1,COUNT($E$7:G27),Q27&lt;&gt;1,"")</f>
        <v>60</v>
      </c>
      <c r="O27">
        <f>IF(Q27=1,ROUND(AVERAGE($E$7:G27),2),"")</f>
        <v>199.57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207</v>
      </c>
      <c r="X27" cm="1">
        <f t="array" ref="X27">_xlfn.IFS(AND(Q27=1,COUNT($E$7:G27)&gt;hcpng),F27+D27,$A$7=1," ")</f>
        <v>211</v>
      </c>
      <c r="Y27" cm="1">
        <f t="array" ref="Y27">_xlfn.IFS(AND(Q27=1,COUNT($E$7:G27)&gt;hcpng),G27+D27,$A$7=1," ")</f>
        <v>166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199</v>
      </c>
      <c r="D28" s="16" cm="1">
        <f t="array" ref="D28">_xlfn.IFS(Q28&lt;&gt;1,"",Q28=1,TRUNC((230-C28)*0.9))</f>
        <v>27</v>
      </c>
      <c r="E28" s="14">
        <v>179</v>
      </c>
      <c r="F28" s="14">
        <v>214</v>
      </c>
      <c r="G28" s="14">
        <v>169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562</v>
      </c>
      <c r="J28">
        <f t="shared" si="1"/>
        <v>187</v>
      </c>
      <c r="K28" cm="1">
        <f t="array" ref="K28">_xlfn.IFS(Q28&lt;&gt;1,"",Q28=1,I28+(3*D28))</f>
        <v>643</v>
      </c>
      <c r="L28" cm="1">
        <f t="array" ref="L28">_xlfn.IFS(Q28&lt;&gt;1,"",COUNT($E$7:G28)&lt;=hcpng,"",COUNT($E$7:G28)&gt;=hcpng,K28)</f>
        <v>643</v>
      </c>
      <c r="M28" cm="1">
        <f t="array" ref="M28">_xlfn.IFS(Q28=1,SUM($E$7:G28),Q28&lt;&gt;1,"")</f>
        <v>12536</v>
      </c>
      <c r="N28" cm="1">
        <f t="array" ref="N28">_xlfn.IFS(Q28=1,COUNT($E$7:G28),Q28&lt;&gt;1,"")</f>
        <v>63</v>
      </c>
      <c r="O28">
        <f>IF(Q28=1,ROUND(AVERAGE($E$7:G28),2),"")</f>
        <v>198.98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206</v>
      </c>
      <c r="X28" cm="1">
        <f t="array" ref="X28">_xlfn.IFS(AND(Q28=1,COUNT($E$7:G28)&gt;hcpng),F28+D28,$A$7=1," ")</f>
        <v>241</v>
      </c>
      <c r="Y28" cm="1">
        <f t="array" ref="Y28">_xlfn.IFS(AND(Q28=1,COUNT($E$7:G28)&gt;hcpng),G28+D28,$A$7=1," ")</f>
        <v>196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198</v>
      </c>
      <c r="D29" s="16" cm="1">
        <f t="array" ref="D29">_xlfn.IFS(Q29&lt;&gt;1,"",Q29=1,TRUNC((230-C29)*0.9))</f>
        <v>28</v>
      </c>
      <c r="E29" s="14">
        <v>257</v>
      </c>
      <c r="F29" s="14">
        <v>225</v>
      </c>
      <c r="G29" s="14">
        <v>161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643</v>
      </c>
      <c r="J29">
        <f t="shared" si="1"/>
        <v>214</v>
      </c>
      <c r="K29" cm="1">
        <f t="array" ref="K29">_xlfn.IFS(Q29&lt;&gt;1,"",Q29=1,I29+(3*D29))</f>
        <v>727</v>
      </c>
      <c r="L29" cm="1">
        <f t="array" ref="L29">_xlfn.IFS(Q29&lt;&gt;1,"",COUNT($E$7:G29)&lt;=hcpng,"",COUNT($E$7:G29)&gt;=hcpng,K29)</f>
        <v>727</v>
      </c>
      <c r="M29" cm="1">
        <f t="array" ref="M29">_xlfn.IFS(Q29=1,SUM($E$7:G29),Q29&lt;&gt;1,"")</f>
        <v>13179</v>
      </c>
      <c r="N29" cm="1">
        <f t="array" ref="N29">_xlfn.IFS(Q29=1,COUNT($E$7:G29),Q29&lt;&gt;1,"")</f>
        <v>66</v>
      </c>
      <c r="O29">
        <f>IF(Q29=1,ROUND(AVERAGE($E$7:G29),2),"")</f>
        <v>199.68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285</v>
      </c>
      <c r="X29" cm="1">
        <f t="array" ref="X29">_xlfn.IFS(AND(Q29=1,COUNT($E$7:G29)&gt;hcpng),F29+D29,$A$7=1," ")</f>
        <v>253</v>
      </c>
      <c r="Y29" cm="1">
        <f t="array" ref="Y29">_xlfn.IFS(AND(Q29=1,COUNT($E$7:G29)&gt;hcpng),G29+D29,$A$7=1," ")</f>
        <v>189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199</v>
      </c>
      <c r="D30" s="16" cm="1">
        <f t="array" ref="D30">_xlfn.IFS(Q30&lt;&gt;1,"",Q30=1,TRUNC((230-C30)*0.9))</f>
        <v>27</v>
      </c>
      <c r="E30" s="14">
        <v>164</v>
      </c>
      <c r="F30" s="14">
        <v>182</v>
      </c>
      <c r="G30" s="14">
        <v>180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526</v>
      </c>
      <c r="J30">
        <f t="shared" si="1"/>
        <v>175</v>
      </c>
      <c r="K30" cm="1">
        <f t="array" ref="K30">_xlfn.IFS(Q30&lt;&gt;1,"",Q30=1,I30+(3*D30))</f>
        <v>607</v>
      </c>
      <c r="L30" cm="1">
        <f t="array" ref="L30">_xlfn.IFS(Q30&lt;&gt;1,"",COUNT($E$7:G30)&lt;=hcpng,"",COUNT($E$7:G30)&gt;=hcpng,K30)</f>
        <v>607</v>
      </c>
      <c r="M30" cm="1">
        <f t="array" ref="M30">_xlfn.IFS(Q30=1,SUM($E$7:G30),Q30&lt;&gt;1,"")</f>
        <v>13705</v>
      </c>
      <c r="N30" cm="1">
        <f t="array" ref="N30">_xlfn.IFS(Q30=1,COUNT($E$7:G30),Q30&lt;&gt;1,"")</f>
        <v>69</v>
      </c>
      <c r="O30">
        <f>IF(Q30=1,ROUND(AVERAGE($E$7:G30),2),"")</f>
        <v>198.62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191</v>
      </c>
      <c r="X30" cm="1">
        <f t="array" ref="X30">_xlfn.IFS(AND(Q30=1,COUNT($E$7:G30)&gt;hcpng),F30+D30,$A$7=1," ")</f>
        <v>209</v>
      </c>
      <c r="Y30" cm="1">
        <f t="array" ref="Y30">_xlfn.IFS(AND(Q30=1,COUNT($E$7:G30)&gt;hcpng),G30+D30,$A$7=1," ")</f>
        <v>207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198</v>
      </c>
      <c r="D31" s="16" cm="1">
        <f t="array" ref="D31">_xlfn.IFS(Q31&lt;&gt;1,"",Q31=1,TRUNC((230-C31)*0.9))</f>
        <v>28</v>
      </c>
      <c r="E31" s="14">
        <v>141</v>
      </c>
      <c r="F31" s="14">
        <v>183</v>
      </c>
      <c r="G31" s="14">
        <v>204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528</v>
      </c>
      <c r="J31">
        <f t="shared" si="1"/>
        <v>176</v>
      </c>
      <c r="K31" cm="1">
        <f t="array" ref="K31">_xlfn.IFS(Q31&lt;&gt;1,"",Q31=1,I31+(3*D31))</f>
        <v>612</v>
      </c>
      <c r="L31" cm="1">
        <f t="array" ref="L31">_xlfn.IFS(Q31&lt;&gt;1,"",COUNT($E$7:G31)&lt;=hcpng,"",COUNT($E$7:G31)&gt;=hcpng,K31)</f>
        <v>612</v>
      </c>
      <c r="M31" cm="1">
        <f t="array" ref="M31">_xlfn.IFS(Q31=1,SUM($E$7:G31),Q31&lt;&gt;1,"")</f>
        <v>14233</v>
      </c>
      <c r="N31" cm="1">
        <f t="array" ref="N31">_xlfn.IFS(Q31=1,COUNT($E$7:G31),Q31&lt;&gt;1,"")</f>
        <v>72</v>
      </c>
      <c r="O31">
        <f>IF(Q31=1,ROUND(AVERAGE($E$7:G31),2),"")</f>
        <v>197.68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169</v>
      </c>
      <c r="X31" cm="1">
        <f t="array" ref="X31">_xlfn.IFS(AND(Q31=1,COUNT($E$7:G31)&gt;hcpng),F31+D31,$A$7=1," ")</f>
        <v>211</v>
      </c>
      <c r="Y31" cm="1">
        <f t="array" ref="Y31">_xlfn.IFS(AND(Q31=1,COUNT($E$7:G31)&gt;hcpng),G31+D31,$A$7=1," ")</f>
        <v>232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197</v>
      </c>
      <c r="D32" s="16" cm="1">
        <f t="array" ref="D32">_xlfn.IFS(Q32&lt;&gt;1,"",Q32=1,TRUNC((230-C32)*0.9))</f>
        <v>29</v>
      </c>
      <c r="E32" s="14">
        <v>170</v>
      </c>
      <c r="F32" s="14">
        <v>234</v>
      </c>
      <c r="G32" s="14">
        <v>194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598</v>
      </c>
      <c r="J32">
        <f t="shared" si="1"/>
        <v>199</v>
      </c>
      <c r="K32" cm="1">
        <f t="array" ref="K32">_xlfn.IFS(Q32&lt;&gt;1,"",Q32=1,I32+(3*D32))</f>
        <v>685</v>
      </c>
      <c r="L32" cm="1">
        <f t="array" ref="L32">_xlfn.IFS(Q32&lt;&gt;1,"",COUNT($E$7:G32)&lt;=hcpng,"",COUNT($E$7:G32)&gt;=hcpng,K32)</f>
        <v>685</v>
      </c>
      <c r="M32" cm="1">
        <f t="array" ref="M32">_xlfn.IFS(Q32=1,SUM($E$7:G32),Q32&lt;&gt;1,"")</f>
        <v>14831</v>
      </c>
      <c r="N32" cm="1">
        <f t="array" ref="N32">_xlfn.IFS(Q32=1,COUNT($E$7:G32),Q32&lt;&gt;1,"")</f>
        <v>75</v>
      </c>
      <c r="O32">
        <f>IF(Q32=1,ROUND(AVERAGE($E$7:G32),2),"")</f>
        <v>197.75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199</v>
      </c>
      <c r="X32" cm="1">
        <f t="array" ref="X32">_xlfn.IFS(AND(Q32=1,COUNT($E$7:G32)&gt;hcpng),F32+D32,$A$7=1," ")</f>
        <v>263</v>
      </c>
      <c r="Y32" cm="1">
        <f t="array" ref="Y32">_xlfn.IFS(AND(Q32=1,COUNT($E$7:G32)&gt;hcpng),G32+D32,$A$7=1," ")</f>
        <v>223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197</v>
      </c>
      <c r="D33" s="16" cm="1">
        <f t="array" ref="D33">_xlfn.IFS(Q33&lt;&gt;1,"",Q33=1,TRUNC((230-C33)*0.9))</f>
        <v>29</v>
      </c>
      <c r="E33" s="14">
        <v>253</v>
      </c>
      <c r="F33" s="14">
        <v>192</v>
      </c>
      <c r="G33" s="14">
        <v>226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671</v>
      </c>
      <c r="J33">
        <f t="shared" si="1"/>
        <v>223</v>
      </c>
      <c r="K33" cm="1">
        <f t="array" ref="K33">_xlfn.IFS(Q33&lt;&gt;1,"",Q33=1,I33+(3*D33))</f>
        <v>758</v>
      </c>
      <c r="L33" cm="1">
        <f t="array" ref="L33">_xlfn.IFS(Q33&lt;&gt;1,"",COUNT($E$7:G33)&lt;=hcpng,"",COUNT($E$7:G33)&gt;=hcpng,K33)</f>
        <v>758</v>
      </c>
      <c r="M33" cm="1">
        <f t="array" ref="M33">_xlfn.IFS(Q33=1,SUM($E$7:G33),Q33&lt;&gt;1,"")</f>
        <v>15502</v>
      </c>
      <c r="N33" cm="1">
        <f t="array" ref="N33">_xlfn.IFS(Q33=1,COUNT($E$7:G33),Q33&lt;&gt;1,"")</f>
        <v>78</v>
      </c>
      <c r="O33">
        <f>IF(Q33=1,ROUND(AVERAGE($E$7:G33),2),"")</f>
        <v>198.74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282</v>
      </c>
      <c r="X33" cm="1">
        <f t="array" ref="X33">_xlfn.IFS(AND(Q33=1,COUNT($E$7:G33)&gt;hcpng),F33+D33,$A$7=1," ")</f>
        <v>221</v>
      </c>
      <c r="Y33" cm="1">
        <f t="array" ref="Y33">_xlfn.IFS(AND(Q33=1,COUNT($E$7:G33)&gt;hcpng),G33+D33,$A$7=1," ")</f>
        <v>255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198</v>
      </c>
      <c r="D34" s="16" cm="1">
        <f t="array" ref="D34">_xlfn.IFS(Q34&lt;&gt;1,"",Q34=1,TRUNC((230-C34)*0.9))</f>
        <v>28</v>
      </c>
      <c r="E34" s="14">
        <v>220</v>
      </c>
      <c r="F34" s="14">
        <v>232</v>
      </c>
      <c r="G34" s="14">
        <v>192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644</v>
      </c>
      <c r="J34">
        <f t="shared" si="1"/>
        <v>214</v>
      </c>
      <c r="K34" cm="1">
        <f t="array" ref="K34">_xlfn.IFS(Q34&lt;&gt;1,"",Q34=1,I34+(3*D34))</f>
        <v>728</v>
      </c>
      <c r="L34" cm="1">
        <f t="array" ref="L34">_xlfn.IFS(Q34&lt;&gt;1,"",COUNT($E$7:G34)&lt;=hcpng,"",COUNT($E$7:G34)&gt;=hcpng,K34)</f>
        <v>728</v>
      </c>
      <c r="M34" cm="1">
        <f t="array" ref="M34">_xlfn.IFS(Q34=1,SUM($E$7:G34),Q34&lt;&gt;1,"")</f>
        <v>16146</v>
      </c>
      <c r="N34" cm="1">
        <f t="array" ref="N34">_xlfn.IFS(Q34=1,COUNT($E$7:G34),Q34&lt;&gt;1,"")</f>
        <v>81</v>
      </c>
      <c r="O34">
        <f>IF(Q34=1,ROUND(AVERAGE($E$7:G34),2),"")</f>
        <v>199.33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248</v>
      </c>
      <c r="X34" cm="1">
        <f t="array" ref="X34">_xlfn.IFS(AND(Q34=1,COUNT($E$7:G34)&gt;hcpng),F34+D34,$A$7=1," ")</f>
        <v>260</v>
      </c>
      <c r="Y34" cm="1">
        <f t="array" ref="Y34">_xlfn.IFS(AND(Q34=1,COUNT($E$7:G34)&gt;hcpng),G34+D34,$A$7=1," ")</f>
        <v>220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199</v>
      </c>
      <c r="D35" s="16" cm="1">
        <f t="array" ref="D35">_xlfn.IFS(Q35&lt;&gt;1,"",Q35=1,TRUNC((230-C35)*0.9))</f>
        <v>27</v>
      </c>
      <c r="E35" s="14">
        <v>186</v>
      </c>
      <c r="F35" s="14">
        <v>208</v>
      </c>
      <c r="G35" s="14">
        <v>217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611</v>
      </c>
      <c r="J35">
        <f t="shared" si="1"/>
        <v>203</v>
      </c>
      <c r="K35" cm="1">
        <f t="array" ref="K35">_xlfn.IFS(Q35&lt;&gt;1,"",Q35=1,I35+(3*D35))</f>
        <v>692</v>
      </c>
      <c r="L35" cm="1">
        <f t="array" ref="L35">_xlfn.IFS(Q35&lt;&gt;1,"",COUNT($E$7:G35)&lt;=hcpng,"",COUNT($E$7:G35)&gt;=hcpng,K35)</f>
        <v>692</v>
      </c>
      <c r="M35" cm="1">
        <f t="array" ref="M35">_xlfn.IFS(Q35=1,SUM($E$7:G35),Q35&lt;&gt;1,"")</f>
        <v>16757</v>
      </c>
      <c r="N35" cm="1">
        <f t="array" ref="N35">_xlfn.IFS(Q35=1,COUNT($E$7:G35),Q35&lt;&gt;1,"")</f>
        <v>84</v>
      </c>
      <c r="O35">
        <f>IF(Q35=1,ROUND(AVERAGE($E$7:G35),2),"")</f>
        <v>199.49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213</v>
      </c>
      <c r="X35" cm="1">
        <f t="array" ref="X35">_xlfn.IFS(AND(Q35=1,COUNT($E$7:G35)&gt;hcpng),F35+D35,$A$7=1," ")</f>
        <v>235</v>
      </c>
      <c r="Y35" cm="1">
        <f t="array" ref="Y35">_xlfn.IFS(AND(Q35=1,COUNT($E$7:G35)&gt;hcpng),G35+D35,$A$7=1," ")</f>
        <v>244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198.21</v>
      </c>
      <c r="F37" s="18">
        <f>IF(COUNT(F7:F36)&gt;=1,ROUND(SUM(F7:F36)/COUNT(F7:F36),2),"")</f>
        <v>205.46</v>
      </c>
      <c r="G37" s="18">
        <f>IF(COUNT(G7:G36)&gt;=1,ROUND(SUM(G7:G36)/COUNT(G7:G36),2),"")</f>
        <v>194.79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1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E42D-81EA-4526-8F9B-6574DFF827FF}">
  <sheetPr>
    <pageSetUpPr fitToPage="1"/>
  </sheetPr>
  <dimension ref="A1:I64"/>
  <sheetViews>
    <sheetView workbookViewId="0">
      <selection activeCell="G39" sqref="G39"/>
    </sheetView>
  </sheetViews>
  <sheetFormatPr defaultRowHeight="12.75" x14ac:dyDescent="0.2"/>
  <cols>
    <col min="1" max="1" width="17.7109375" customWidth="1"/>
    <col min="3" max="3" width="8.140625" customWidth="1"/>
    <col min="4" max="4" width="4.42578125" customWidth="1"/>
    <col min="5" max="5" width="7.85546875" customWidth="1"/>
    <col min="6" max="6" width="7.7109375" customWidth="1"/>
    <col min="9" max="9" width="16" bestFit="1" customWidth="1"/>
  </cols>
  <sheetData>
    <row r="1" spans="1:7" x14ac:dyDescent="0.2">
      <c r="B1" s="14" t="s">
        <v>41</v>
      </c>
      <c r="C1" s="14" t="s">
        <v>50</v>
      </c>
      <c r="D1" s="14"/>
      <c r="E1" s="30" t="s">
        <v>43</v>
      </c>
      <c r="F1" s="14" t="s">
        <v>43</v>
      </c>
    </row>
    <row r="2" spans="1:7" x14ac:dyDescent="0.2">
      <c r="A2" t="s">
        <v>36</v>
      </c>
      <c r="B2" s="14" t="s">
        <v>42</v>
      </c>
      <c r="C2" s="14" t="s">
        <v>51</v>
      </c>
      <c r="D2" s="14"/>
      <c r="E2" s="30" t="s">
        <v>55</v>
      </c>
      <c r="F2" s="14" t="s">
        <v>56</v>
      </c>
    </row>
    <row r="4" spans="1:7" ht="16.5" x14ac:dyDescent="0.3">
      <c r="A4" t="s">
        <v>35</v>
      </c>
      <c r="B4" t="str">
        <f>DSharma!$J$3</f>
        <v>NO</v>
      </c>
      <c r="C4" t="str">
        <f>DSharma!$K$3</f>
        <v/>
      </c>
      <c r="E4" t="str">
        <f>IF(COUNT(DSharma!$S$2)=1,"YES","")</f>
        <v>YES</v>
      </c>
      <c r="F4">
        <f>DSharma!$S$2</f>
        <v>19</v>
      </c>
      <c r="G4" s="32"/>
    </row>
    <row r="5" spans="1:7" x14ac:dyDescent="0.2">
      <c r="A5" t="s">
        <v>91</v>
      </c>
      <c r="B5" t="str">
        <f>MSlinen!$J$3</f>
        <v>NO</v>
      </c>
      <c r="C5" t="str">
        <f>MSlinen!$K$3</f>
        <v/>
      </c>
      <c r="E5" t="str">
        <f>IF(COUNT(MSlinen!$S$2)=1,"YES","")</f>
        <v>YES</v>
      </c>
      <c r="F5">
        <f>MSlinen!$S$2</f>
        <v>25</v>
      </c>
    </row>
    <row r="6" spans="1:7" x14ac:dyDescent="0.2">
      <c r="A6" t="s">
        <v>92</v>
      </c>
      <c r="B6" t="str">
        <f>GregorG!$J$3</f>
        <v>NO</v>
      </c>
      <c r="C6" t="str">
        <f>GregorG!$K$3</f>
        <v/>
      </c>
      <c r="E6" t="str">
        <f>IF(COUNT(GregorG!$S$2)=1,"YES","")</f>
        <v>YES</v>
      </c>
      <c r="F6">
        <f>GregorG!$S$2</f>
        <v>5</v>
      </c>
    </row>
    <row r="7" spans="1:7" x14ac:dyDescent="0.2">
      <c r="A7" t="s">
        <v>93</v>
      </c>
      <c r="B7" t="str">
        <f>GregG!$J$3</f>
        <v>NO</v>
      </c>
      <c r="C7" t="str">
        <f>GregG!$K$3</f>
        <v/>
      </c>
      <c r="E7" t="str">
        <f>IF(COUNT(GregG!$S$2)=1,"YES","")</f>
        <v/>
      </c>
      <c r="F7" t="str">
        <f>GregG!$S$2</f>
        <v/>
      </c>
    </row>
    <row r="8" spans="1:7" x14ac:dyDescent="0.2">
      <c r="A8" t="s">
        <v>94</v>
      </c>
      <c r="B8" t="str">
        <f>SGray!$J$3</f>
        <v>NO</v>
      </c>
      <c r="C8" t="str">
        <f>SGray!$K$3</f>
        <v/>
      </c>
      <c r="E8" t="str">
        <f>IF(COUNT(SGray!$S$2)=1,"YES","")</f>
        <v/>
      </c>
      <c r="F8" t="str">
        <f>AFarnsworth!$S$2</f>
        <v/>
      </c>
    </row>
    <row r="9" spans="1:7" x14ac:dyDescent="0.2">
      <c r="A9" t="s">
        <v>77</v>
      </c>
      <c r="B9" t="str">
        <f>AFarnsworth!$J$3</f>
        <v>YES</v>
      </c>
      <c r="C9" t="str">
        <f>AFarnsworth!$K$3</f>
        <v>Good</v>
      </c>
      <c r="E9" t="str">
        <f>IF(COUNT(AFarnsworth!$S$2)=1,"YES","")</f>
        <v/>
      </c>
      <c r="F9" t="str">
        <f>AFarnsworth!$S$2</f>
        <v/>
      </c>
    </row>
    <row r="10" spans="1:7" x14ac:dyDescent="0.2">
      <c r="A10" t="s">
        <v>95</v>
      </c>
      <c r="B10" t="str">
        <f>JWillin!$J$3</f>
        <v>NO</v>
      </c>
      <c r="C10" t="str">
        <f>JWillin!$K$3</f>
        <v/>
      </c>
      <c r="E10" t="str">
        <f>IF(COUNT(JWillin!$S$2)=1,"YES","")</f>
        <v/>
      </c>
      <c r="F10" t="str">
        <f>JWillin!$S$2</f>
        <v/>
      </c>
    </row>
    <row r="11" spans="1:7" x14ac:dyDescent="0.2">
      <c r="A11" t="s">
        <v>78</v>
      </c>
      <c r="B11" t="str">
        <f>SWillin!$J$3</f>
        <v>NO</v>
      </c>
      <c r="C11" t="str">
        <f>SWillin!$K$3</f>
        <v/>
      </c>
      <c r="E11" t="str">
        <f>IF(COUNT(SWillin!$S$2)=1,"YES","")</f>
        <v/>
      </c>
      <c r="F11" t="str">
        <f>SWillin!$S$2</f>
        <v/>
      </c>
    </row>
    <row r="12" spans="1:7" x14ac:dyDescent="0.2">
      <c r="A12" t="s">
        <v>106</v>
      </c>
      <c r="B12" t="str">
        <f>AGreiner!$J$3</f>
        <v>NO</v>
      </c>
      <c r="C12" t="str">
        <f>AGreiner!$K$3</f>
        <v/>
      </c>
      <c r="E12" t="str">
        <f>IF(COUNT(AGreiner!$S$2)=1,"YES","")</f>
        <v/>
      </c>
      <c r="F12" t="str">
        <f>AGreiner!$S$2</f>
        <v/>
      </c>
    </row>
    <row r="13" spans="1:7" x14ac:dyDescent="0.2">
      <c r="A13" t="s">
        <v>44</v>
      </c>
      <c r="B13" t="str">
        <f>TLang!$J$3</f>
        <v>YES</v>
      </c>
      <c r="C13" t="str">
        <f>TLang!$K$3</f>
        <v>Good</v>
      </c>
      <c r="E13" t="str">
        <f>IF(COUNT(TLang!$S$2)=1,"YES","")</f>
        <v/>
      </c>
      <c r="F13" t="str">
        <f>TLang!$S$2</f>
        <v/>
      </c>
    </row>
    <row r="14" spans="1:7" x14ac:dyDescent="0.2">
      <c r="A14" t="s">
        <v>45</v>
      </c>
      <c r="B14" t="str">
        <f>AThomson!$J$3</f>
        <v>NO</v>
      </c>
      <c r="C14" t="str">
        <f>AThomson!$K$3</f>
        <v/>
      </c>
      <c r="E14" t="str">
        <f>IF(COUNT(AThomson!$S$2)=1,"YES","")</f>
        <v>YES</v>
      </c>
      <c r="F14">
        <f>IF(COUNT(AThomson!$S$2)=1,AThomson!$S$2,"")</f>
        <v>28</v>
      </c>
    </row>
    <row r="15" spans="1:7" x14ac:dyDescent="0.2">
      <c r="A15" t="s">
        <v>46</v>
      </c>
      <c r="B15" t="str">
        <f>AHellhake!$J$3</f>
        <v>NO</v>
      </c>
      <c r="C15" t="str">
        <f>AHellhake!$K$3</f>
        <v/>
      </c>
      <c r="E15" t="str">
        <f>IF(COUNT(AHellhake!$S$2)=1,"YES","")</f>
        <v/>
      </c>
      <c r="F15" t="str">
        <f>AHellhake!$S$2</f>
        <v/>
      </c>
    </row>
    <row r="16" spans="1:7" x14ac:dyDescent="0.2">
      <c r="A16" t="s">
        <v>47</v>
      </c>
      <c r="B16" t="str">
        <f>MDoyel!$J$3</f>
        <v>NO</v>
      </c>
      <c r="C16" t="str">
        <f>MDoyel!$K$3</f>
        <v/>
      </c>
      <c r="E16" t="str">
        <f>IF(COUNT(MDoyel!$S$2)=1,"YES","")</f>
        <v>YES</v>
      </c>
      <c r="F16">
        <f>MDoyel!$S$2</f>
        <v>13</v>
      </c>
    </row>
    <row r="17" spans="1:9" x14ac:dyDescent="0.2">
      <c r="A17" t="s">
        <v>80</v>
      </c>
      <c r="B17" t="str">
        <f>SRobinson!$J$3</f>
        <v>NO</v>
      </c>
      <c r="C17" t="str">
        <f>SRobinson!$K$3</f>
        <v/>
      </c>
      <c r="E17" t="str">
        <f>IF(COUNT(SRobinson!$S$2)=1,"YES","")</f>
        <v/>
      </c>
      <c r="F17" t="str">
        <f>SRobinson!$S$2</f>
        <v/>
      </c>
    </row>
    <row r="18" spans="1:9" x14ac:dyDescent="0.2">
      <c r="A18" t="s">
        <v>81</v>
      </c>
      <c r="B18" t="str">
        <f>DWicker!$J$3</f>
        <v>NO</v>
      </c>
      <c r="C18" t="str">
        <f>DWicker!$K$3</f>
        <v/>
      </c>
      <c r="E18" t="str">
        <f>IF(COUNT(DWicker!$S$2)=1,"YES","")</f>
        <v/>
      </c>
      <c r="F18" t="str">
        <f>DWicker!$S$2</f>
        <v/>
      </c>
    </row>
    <row r="19" spans="1:9" x14ac:dyDescent="0.2">
      <c r="A19" t="s">
        <v>97</v>
      </c>
      <c r="B19" t="str">
        <f>RRojas!$J$3</f>
        <v>NO</v>
      </c>
      <c r="C19" t="str">
        <f>RRojas!$K$3</f>
        <v/>
      </c>
      <c r="E19" t="str">
        <f>IF(COUNT(RRojas!$S$2)=1,"YES","")</f>
        <v/>
      </c>
      <c r="F19" t="str">
        <f>RRojas!$S$2</f>
        <v/>
      </c>
    </row>
    <row r="20" spans="1:9" x14ac:dyDescent="0.2">
      <c r="A20" t="s">
        <v>82</v>
      </c>
      <c r="B20" t="str">
        <f>KMosser!$J$3</f>
        <v>NO</v>
      </c>
      <c r="C20" t="str">
        <f>KMosser!$K$3</f>
        <v/>
      </c>
      <c r="E20" t="str">
        <f>IF(COUNT(KMosser!$S$2)=1,"YES","")</f>
        <v>YES</v>
      </c>
      <c r="F20">
        <f>KMosser!$S$2</f>
        <v>28</v>
      </c>
    </row>
    <row r="21" spans="1:9" x14ac:dyDescent="0.2">
      <c r="A21" t="s">
        <v>57</v>
      </c>
      <c r="B21" t="str">
        <f>RWalters!$J$3</f>
        <v>NO</v>
      </c>
      <c r="C21" t="str">
        <f>RWalters!$K$3</f>
        <v/>
      </c>
      <c r="E21" t="str">
        <f>IF(COUNT(RWalters!$S$2)=1,"YES","")</f>
        <v/>
      </c>
      <c r="F21" t="str">
        <f>RWalters!$S$2</f>
        <v/>
      </c>
    </row>
    <row r="22" spans="1:9" x14ac:dyDescent="0.2">
      <c r="A22" t="s">
        <v>58</v>
      </c>
      <c r="B22" t="str">
        <f>CWhite!$J$3</f>
        <v>YES</v>
      </c>
      <c r="C22" t="str">
        <f>CWhite!$K$3</f>
        <v>Good</v>
      </c>
      <c r="E22" t="str">
        <f>IF(COUNT(CWhite!$S$2)=1,"YES","")</f>
        <v>YES</v>
      </c>
      <c r="F22">
        <f>CWhite!$S$2</f>
        <v>13</v>
      </c>
    </row>
    <row r="23" spans="1:9" x14ac:dyDescent="0.2">
      <c r="A23" t="s">
        <v>59</v>
      </c>
      <c r="B23" t="str">
        <f>DGebb!$J$3</f>
        <v>NO</v>
      </c>
      <c r="C23" t="str">
        <f>DGebb!$K$3</f>
        <v/>
      </c>
      <c r="E23" t="str">
        <f>IF(COUNT(DGebb!$S$2)=1,"YES","")</f>
        <v/>
      </c>
      <c r="F23" t="str">
        <f>DGebb!$S$2</f>
        <v/>
      </c>
    </row>
    <row r="24" spans="1:9" x14ac:dyDescent="0.2">
      <c r="A24" t="s">
        <v>98</v>
      </c>
      <c r="B24" t="str">
        <f>MWernett!$J$3</f>
        <v>NO</v>
      </c>
      <c r="C24" t="str">
        <f>MWernett!$K$3</f>
        <v/>
      </c>
      <c r="E24" t="str">
        <f>IF(COUNT(MWernett!$S$2)=1,"YES","")</f>
        <v>YES</v>
      </c>
      <c r="F24">
        <f>MWernett!$S$2</f>
        <v>13</v>
      </c>
    </row>
    <row r="25" spans="1:9" x14ac:dyDescent="0.2">
      <c r="A25" t="s">
        <v>60</v>
      </c>
      <c r="B25" t="str">
        <f>RKummer!$J$3</f>
        <v>NO</v>
      </c>
      <c r="C25" t="str">
        <f>RKummer!$K$3</f>
        <v/>
      </c>
      <c r="E25" t="str">
        <f>IF(COUNT(RKummer!$S$2)=1,"YES","")</f>
        <v>YES</v>
      </c>
      <c r="F25">
        <f>RKummer!$S$2</f>
        <v>7</v>
      </c>
    </row>
    <row r="26" spans="1:9" x14ac:dyDescent="0.2">
      <c r="A26" t="s">
        <v>61</v>
      </c>
      <c r="B26" t="str">
        <f>SNerius!$J$3</f>
        <v>NO</v>
      </c>
      <c r="C26" t="str">
        <f>SNerius!$K$3</f>
        <v/>
      </c>
      <c r="E26" t="str">
        <f>IF(COUNT(SNerius!$S$2)=1,"YES","")</f>
        <v/>
      </c>
      <c r="F26" t="str">
        <f>SNerius!$S$2</f>
        <v/>
      </c>
    </row>
    <row r="27" spans="1:9" x14ac:dyDescent="0.2">
      <c r="A27" s="19" t="s">
        <v>64</v>
      </c>
      <c r="B27" t="str">
        <f>DCampana!$J$3</f>
        <v>NO</v>
      </c>
      <c r="C27" t="str">
        <f>DCampana!$K$3</f>
        <v/>
      </c>
      <c r="E27" t="str">
        <f>IF(COUNT(DCampana!$S$2)=1,"YES","")</f>
        <v/>
      </c>
      <c r="F27" t="str">
        <f>DCampana!$S$2</f>
        <v/>
      </c>
    </row>
    <row r="28" spans="1:9" x14ac:dyDescent="0.2">
      <c r="A28" t="s">
        <v>63</v>
      </c>
      <c r="B28" t="str">
        <f>TSikes!$J$3</f>
        <v>NO</v>
      </c>
      <c r="C28" t="str">
        <f>TSikes!$K$3</f>
        <v/>
      </c>
      <c r="E28" t="str">
        <f>IF(COUNT(TSikes!$S$2)=1,"YES","")</f>
        <v/>
      </c>
      <c r="F28" t="str">
        <f>TSikes!$S$2</f>
        <v/>
      </c>
    </row>
    <row r="29" spans="1:9" x14ac:dyDescent="0.2">
      <c r="A29" t="s">
        <v>62</v>
      </c>
      <c r="B29" t="str">
        <f>DTorres!$J$3</f>
        <v>NO</v>
      </c>
      <c r="C29" t="str">
        <f>DTorres!$K$3</f>
        <v/>
      </c>
      <c r="E29" t="str">
        <f>IF(COUNT(DTorres!$S$2)=1,"YES","")</f>
        <v/>
      </c>
      <c r="F29" t="str">
        <f>DTorres!$S$2</f>
        <v/>
      </c>
    </row>
    <row r="30" spans="1:9" x14ac:dyDescent="0.2">
      <c r="A30" t="s">
        <v>65</v>
      </c>
      <c r="B30" t="str">
        <f>JBisler!$J$3</f>
        <v>YES</v>
      </c>
      <c r="C30" t="str">
        <f>JBisler!$K$3</f>
        <v>Good</v>
      </c>
      <c r="E30" t="str">
        <f>IF(COUNT(JBisler!$S$2)=1,"YES","")</f>
        <v>YES</v>
      </c>
      <c r="F30">
        <f>JBisler!$S$2</f>
        <v>22</v>
      </c>
    </row>
    <row r="31" spans="1:9" x14ac:dyDescent="0.2">
      <c r="A31" s="19" t="s">
        <v>67</v>
      </c>
      <c r="B31" t="str">
        <f>JCarretero!$J$3</f>
        <v>NO</v>
      </c>
      <c r="C31" t="str">
        <f>JCarretero!$K$3</f>
        <v/>
      </c>
      <c r="E31" t="str">
        <f>IF(COUNT(JCarretero!$S$2)=1,"YES","")</f>
        <v/>
      </c>
      <c r="F31" t="str">
        <f>JCarretero!$S$2</f>
        <v/>
      </c>
    </row>
    <row r="32" spans="1:9" x14ac:dyDescent="0.2">
      <c r="A32" s="19" t="s">
        <v>68</v>
      </c>
      <c r="B32" t="str">
        <f>RCarretero!$J$3</f>
        <v>NO</v>
      </c>
      <c r="C32" t="str">
        <f>RCarretero!$K$3</f>
        <v/>
      </c>
      <c r="E32" t="str">
        <f>IF(COUNT(RCarretero!$S$2)=1,"YES","")</f>
        <v>YES</v>
      </c>
      <c r="F32">
        <f>RCarretero!$S$2</f>
        <v>6</v>
      </c>
      <c r="I32" s="19"/>
    </row>
    <row r="33" spans="1:9" x14ac:dyDescent="0.2">
      <c r="A33" s="19" t="s">
        <v>66</v>
      </c>
      <c r="B33" t="str">
        <f>DCarretero!$J$3</f>
        <v>NO</v>
      </c>
      <c r="C33" t="str">
        <f>DCarretero!$K$3</f>
        <v/>
      </c>
      <c r="E33" t="str">
        <f>IF(COUNT(DCarretero!$S$2)=1,"YES","")</f>
        <v/>
      </c>
      <c r="F33" t="str">
        <f>DCarretero!$S$2</f>
        <v/>
      </c>
    </row>
    <row r="34" spans="1:9" x14ac:dyDescent="0.2">
      <c r="A34" s="19" t="s">
        <v>69</v>
      </c>
      <c r="B34" t="str">
        <f>MThomson!$J$3</f>
        <v>NO</v>
      </c>
      <c r="C34" t="str">
        <f>MThomson!$K$3</f>
        <v/>
      </c>
      <c r="E34" t="str">
        <f>IF(COUNT(MThomson!$S$2)=1,"YES","")</f>
        <v/>
      </c>
      <c r="F34" t="str">
        <f>MThomson!$S$2</f>
        <v/>
      </c>
      <c r="I34" s="19"/>
    </row>
    <row r="35" spans="1:9" x14ac:dyDescent="0.2">
      <c r="A35" s="19" t="s">
        <v>70</v>
      </c>
      <c r="B35" t="str">
        <f>JOrcutt!$J$3</f>
        <v>NO</v>
      </c>
      <c r="C35" t="str">
        <f>JOrcutt!$K$3</f>
        <v/>
      </c>
      <c r="E35" t="str">
        <f>IF(COUNT(JOrcutt!$S$2)=1,"YES","")</f>
        <v/>
      </c>
      <c r="F35" t="str">
        <f>JOrcutt!$S$2</f>
        <v/>
      </c>
      <c r="I35" s="19"/>
    </row>
    <row r="36" spans="1:9" x14ac:dyDescent="0.2">
      <c r="A36" s="19" t="s">
        <v>71</v>
      </c>
      <c r="B36" t="str">
        <f>MThomas!$J$3</f>
        <v>NO</v>
      </c>
      <c r="C36" t="str">
        <f>MThomas!$K$3</f>
        <v/>
      </c>
      <c r="E36" t="str">
        <f>IF(COUNT(MThomas!$S$2)=1,"YES","")</f>
        <v>YES</v>
      </c>
      <c r="F36">
        <f>MThomas!$S$2</f>
        <v>13</v>
      </c>
      <c r="I36" s="19"/>
    </row>
    <row r="37" spans="1:9" x14ac:dyDescent="0.2">
      <c r="A37" s="19" t="s">
        <v>72</v>
      </c>
      <c r="B37" t="str">
        <f>MSchirman!$J$3</f>
        <v>YES</v>
      </c>
      <c r="C37" t="str">
        <f>MSchirman!$K$3</f>
        <v>Good</v>
      </c>
      <c r="E37" t="str">
        <f>IF(COUNT(MSchirman!$S$2)=1,"YES","")</f>
        <v>YES</v>
      </c>
      <c r="F37">
        <f>MSchirman!$S$2</f>
        <v>12</v>
      </c>
      <c r="I37" s="19"/>
    </row>
    <row r="38" spans="1:9" x14ac:dyDescent="0.2">
      <c r="A38" t="s">
        <v>75</v>
      </c>
      <c r="B38" t="str">
        <f>BOcop!$J$3</f>
        <v>NO</v>
      </c>
      <c r="C38" t="str">
        <f>BOcop!$K$3</f>
        <v/>
      </c>
      <c r="E38" t="str">
        <f>IF(COUNT(BOcop!$S$2)=1,"YES","")</f>
        <v/>
      </c>
      <c r="F38" t="str">
        <f>BOcop!$S$2</f>
        <v/>
      </c>
      <c r="I38" s="19"/>
    </row>
    <row r="39" spans="1:9" x14ac:dyDescent="0.2">
      <c r="A39" t="s">
        <v>76</v>
      </c>
      <c r="B39" t="str">
        <f>KHanover!$J$3</f>
        <v>YES</v>
      </c>
      <c r="C39" t="str">
        <f>KHanover!$K$3</f>
        <v>Good</v>
      </c>
      <c r="E39" t="str">
        <f>IF(COUNT(KHanover!$S$2)=1,"YES","")</f>
        <v>YES</v>
      </c>
      <c r="F39">
        <f>KHanover!$S$2</f>
        <v>14</v>
      </c>
      <c r="I39" s="19"/>
    </row>
    <row r="40" spans="1:9" x14ac:dyDescent="0.2">
      <c r="A40" s="19" t="s">
        <v>99</v>
      </c>
      <c r="B40" t="str">
        <f>MHanover!$J$3</f>
        <v>NO</v>
      </c>
      <c r="C40" t="str">
        <f>MHanover!$K$3</f>
        <v/>
      </c>
      <c r="E40" t="str">
        <f>IF(COUNT(MHanover!$S$2)=1,"YES","")</f>
        <v/>
      </c>
      <c r="F40" t="str">
        <f>MHanover!$S$2</f>
        <v/>
      </c>
      <c r="I40" s="19"/>
    </row>
    <row r="41" spans="1:9" x14ac:dyDescent="0.2">
      <c r="A41" s="19" t="s">
        <v>104</v>
      </c>
      <c r="B41" t="str">
        <f>DMata!$J$3</f>
        <v>NO</v>
      </c>
      <c r="C41" t="str">
        <f>DMata!$K$3</f>
        <v/>
      </c>
      <c r="E41" t="str">
        <f>IF(COUNT(DMata!$S$2)=1,"YES","")</f>
        <v/>
      </c>
      <c r="F41" t="str">
        <f>DMata!$S$2</f>
        <v/>
      </c>
      <c r="I41" s="19"/>
    </row>
    <row r="42" spans="1:9" x14ac:dyDescent="0.2">
      <c r="A42" s="19" t="s">
        <v>107</v>
      </c>
      <c r="B42" t="str">
        <f>BRussell!$J$3</f>
        <v>NO</v>
      </c>
      <c r="C42" t="str">
        <f>BRussell!$K$3</f>
        <v/>
      </c>
      <c r="E42" t="str">
        <f>IF(COUNT(BRussell!$S$2)=1,"YES","")</f>
        <v/>
      </c>
      <c r="F42" t="str">
        <f>BRussell!$S$2</f>
        <v/>
      </c>
      <c r="I42" s="19"/>
    </row>
    <row r="43" spans="1:9" x14ac:dyDescent="0.2">
      <c r="A43" t="s">
        <v>52</v>
      </c>
      <c r="B43" t="str">
        <f>TWoodard!$J$3</f>
        <v>NO</v>
      </c>
      <c r="C43" t="str">
        <f>TWoodard!$K$3</f>
        <v/>
      </c>
      <c r="E43" t="str">
        <f>IF(COUNT(TWoodard!$S$2)=1,"YES","")</f>
        <v>YES</v>
      </c>
      <c r="F43">
        <f>TWoodard!$S$2</f>
        <v>6</v>
      </c>
      <c r="I43" s="19"/>
    </row>
    <row r="44" spans="1:9" x14ac:dyDescent="0.2">
      <c r="A44" t="s">
        <v>54</v>
      </c>
      <c r="B44" t="str">
        <f>PGreen!$J$3</f>
        <v>NO</v>
      </c>
      <c r="C44" t="str">
        <f>PGreen!$K$3</f>
        <v/>
      </c>
      <c r="E44" t="str">
        <f>IF(COUNT(PGreen!$S$2)=1,"YES","")</f>
        <v/>
      </c>
      <c r="F44" t="str">
        <f>PGreen!$S$2</f>
        <v/>
      </c>
      <c r="I44" s="19"/>
    </row>
    <row r="45" spans="1:9" x14ac:dyDescent="0.2">
      <c r="A45" t="s">
        <v>49</v>
      </c>
      <c r="B45" t="str">
        <f>RPlasse!$J$3</f>
        <v>NO</v>
      </c>
      <c r="C45" t="str">
        <f>RPlasse!$K$3</f>
        <v/>
      </c>
      <c r="E45" t="str">
        <f>IF(COUNT(RPlasse!$S$2)=1,"YES","")</f>
        <v/>
      </c>
      <c r="F45" t="str">
        <f>RPlasse!$S$2</f>
        <v/>
      </c>
    </row>
    <row r="46" spans="1:9" x14ac:dyDescent="0.2">
      <c r="A46" t="s">
        <v>48</v>
      </c>
      <c r="B46" t="str">
        <f>DHarkey!$J$3</f>
        <v>NO</v>
      </c>
      <c r="C46" t="str">
        <f>DHarkey!$K$3</f>
        <v/>
      </c>
      <c r="E46" t="str">
        <f>IF(COUNT(DHarkey!$S$2)=1,"YES","")</f>
        <v/>
      </c>
      <c r="F46" t="str">
        <f>DHarkey!$S$2</f>
        <v/>
      </c>
    </row>
    <row r="47" spans="1:9" x14ac:dyDescent="0.2">
      <c r="A47" t="s">
        <v>73</v>
      </c>
      <c r="B47" t="str">
        <f>CHuygen!$J$3</f>
        <v>NO</v>
      </c>
      <c r="C47" t="str">
        <f>CHuygen!$K$3</f>
        <v/>
      </c>
      <c r="E47" t="str">
        <f>IF(COUNT(CHuygen!$S$2)=1,"YES","")</f>
        <v/>
      </c>
      <c r="F47" t="str">
        <f>CHuygen!$S$2</f>
        <v/>
      </c>
    </row>
    <row r="48" spans="1:9" x14ac:dyDescent="0.2">
      <c r="A48" t="s">
        <v>100</v>
      </c>
      <c r="B48" t="str">
        <f>JAskew!$J$3</f>
        <v>NO</v>
      </c>
      <c r="C48" t="str">
        <f>JAskew!$K$3</f>
        <v/>
      </c>
      <c r="E48" t="str">
        <f>IF(COUNT(JAskew!$S$2)=1,"YES","")</f>
        <v>YES</v>
      </c>
      <c r="F48">
        <f>JAskew!$S$2</f>
        <v>17</v>
      </c>
    </row>
    <row r="49" spans="1:6" x14ac:dyDescent="0.2">
      <c r="A49" t="s">
        <v>88</v>
      </c>
      <c r="B49" t="str">
        <f>CMcElrath!$J$3</f>
        <v>NO</v>
      </c>
      <c r="C49" t="str">
        <f>CMcElrath!$K$3</f>
        <v/>
      </c>
      <c r="E49" t="str">
        <f>IF(COUNT(CMcElrath!$S$2)=1,"YES","")</f>
        <v/>
      </c>
      <c r="F49" t="str">
        <f>CMcElrath!$S$2</f>
        <v/>
      </c>
    </row>
    <row r="50" spans="1:6" x14ac:dyDescent="0.2">
      <c r="A50" t="s">
        <v>74</v>
      </c>
      <c r="B50" t="str">
        <f>MClark!$J$3</f>
        <v>YES</v>
      </c>
      <c r="C50" t="str">
        <f>MClark!$K$3</f>
        <v>Good</v>
      </c>
      <c r="E50" t="str">
        <f>IF(COUNT(MClark!$S$2)=1,"YES","")</f>
        <v/>
      </c>
      <c r="F50" t="str">
        <f>MClark!$S$2</f>
        <v/>
      </c>
    </row>
    <row r="51" spans="1:6" x14ac:dyDescent="0.2">
      <c r="A51" t="s">
        <v>83</v>
      </c>
      <c r="B51" t="str">
        <f>TLewallen!$J$3</f>
        <v>NO</v>
      </c>
      <c r="C51" t="str">
        <f>TLewallen!$K$3</f>
        <v/>
      </c>
      <c r="E51" t="str">
        <f>IF(COUNT(TLewallen!$S$2)=1,"YES","")</f>
        <v/>
      </c>
      <c r="F51" t="str">
        <f>TLewallen!$S$2</f>
        <v/>
      </c>
    </row>
    <row r="52" spans="1:6" x14ac:dyDescent="0.2">
      <c r="A52" t="s">
        <v>84</v>
      </c>
      <c r="B52" t="str">
        <f>TKummer!$J$3</f>
        <v>NO</v>
      </c>
      <c r="C52" t="str">
        <f>TKummer!$K$3</f>
        <v/>
      </c>
      <c r="E52" t="str">
        <f>IF(COUNT(TKummer!$S$2)=1,"YES","")</f>
        <v/>
      </c>
      <c r="F52" t="str">
        <f>TKummer!$S$2</f>
        <v/>
      </c>
    </row>
    <row r="53" spans="1:6" x14ac:dyDescent="0.2">
      <c r="A53" t="s">
        <v>85</v>
      </c>
      <c r="B53" t="str">
        <f>BWibben!$J$3</f>
        <v>NO</v>
      </c>
      <c r="C53" t="str">
        <f>BWibben!$K$3</f>
        <v/>
      </c>
      <c r="E53" t="str">
        <f>IF(COUNT(BWibben!$S$2)=1,"YES","")</f>
        <v/>
      </c>
      <c r="F53" t="str">
        <f>BWibben!$S$2</f>
        <v/>
      </c>
    </row>
    <row r="54" spans="1:6" x14ac:dyDescent="0.2">
      <c r="A54" t="s">
        <v>86</v>
      </c>
      <c r="B54" t="str">
        <f>THunt!$J$3</f>
        <v>NO</v>
      </c>
      <c r="C54" t="str">
        <f>THunt!$K$3</f>
        <v/>
      </c>
      <c r="E54" t="str">
        <f>IF(COUNT(THunt!$S$2)=1,"YES","")</f>
        <v/>
      </c>
      <c r="F54" t="str">
        <f>THunt!$S$2</f>
        <v/>
      </c>
    </row>
    <row r="55" spans="1:6" x14ac:dyDescent="0.2">
      <c r="A55" t="s">
        <v>101</v>
      </c>
      <c r="B55" t="str">
        <f>BCossman!$J$3</f>
        <v>NO</v>
      </c>
      <c r="C55" t="str">
        <f>BCossman!$K$3</f>
        <v/>
      </c>
      <c r="E55" t="str">
        <f>IF(COUNT(BCossman!$S$2)=1,"YES","")</f>
        <v/>
      </c>
      <c r="F55" t="str">
        <f>BCossman!$S$2</f>
        <v/>
      </c>
    </row>
    <row r="56" spans="1:6" x14ac:dyDescent="0.2">
      <c r="A56" t="s">
        <v>105</v>
      </c>
      <c r="B56" t="str">
        <f>WExelby!$J$3</f>
        <v>NO</v>
      </c>
      <c r="C56" t="str">
        <f>WExelby!$K$3</f>
        <v/>
      </c>
      <c r="E56" t="str">
        <f>IF(COUNT(WExelby!$S$2)=1,"YES","")</f>
        <v/>
      </c>
      <c r="F56" t="str">
        <f>WExelby!$S$2</f>
        <v/>
      </c>
    </row>
    <row r="57" spans="1:6" x14ac:dyDescent="0.2">
      <c r="A57" t="s">
        <v>53</v>
      </c>
      <c r="B57" t="str">
        <f>DGreen!$J$3</f>
        <v>NO</v>
      </c>
      <c r="C57" t="str">
        <f>DGreen!$K$3</f>
        <v/>
      </c>
      <c r="E57" t="str">
        <f>IF(COUNT(DGreen!$S$2)=1,"YES","")</f>
        <v/>
      </c>
      <c r="F57" t="str">
        <f>DGreen!$S$2</f>
        <v/>
      </c>
    </row>
    <row r="58" spans="1:6" x14ac:dyDescent="0.2">
      <c r="A58" t="s">
        <v>103</v>
      </c>
      <c r="B58" t="str">
        <f>RPerkins!$J$3</f>
        <v>NO</v>
      </c>
      <c r="C58" t="str">
        <f>RPerkins!$K$3</f>
        <v/>
      </c>
      <c r="E58" t="str">
        <f>IF(COUNT(RPerkins!$S$2)=1,"YES","")</f>
        <v/>
      </c>
      <c r="F58" t="str">
        <f>RPerkins!$S$2</f>
        <v/>
      </c>
    </row>
    <row r="59" spans="1:6" x14ac:dyDescent="0.2">
      <c r="A59" t="s">
        <v>87</v>
      </c>
      <c r="B59" t="str">
        <f>JBrady!$J$3</f>
        <v>NO</v>
      </c>
      <c r="C59" t="str">
        <f>JBrady!$K$3</f>
        <v/>
      </c>
      <c r="E59" t="str">
        <f>IF(COUNT(JBrady!$S$2)=1,"YES","")</f>
        <v/>
      </c>
      <c r="F59" t="str">
        <f>JBrady!$S$2</f>
        <v/>
      </c>
    </row>
    <row r="64" spans="1:6" x14ac:dyDescent="0.2">
      <c r="B64">
        <f>COUNTIF(B4:B62,"YES")</f>
        <v>7</v>
      </c>
      <c r="E64">
        <f>COUNTIF(E4:E62,"YES")</f>
        <v>16</v>
      </c>
    </row>
  </sheetData>
  <conditionalFormatting sqref="A10 A4:F9 B10:F12">
    <cfRule type="expression" dxfId="63" priority="30">
      <formula>MOD(ROW(4:62),2)=0</formula>
    </cfRule>
  </conditionalFormatting>
  <conditionalFormatting sqref="A11:A12">
    <cfRule type="expression" dxfId="62" priority="35">
      <formula>MOD(ROW(61:117),2)=0</formula>
    </cfRule>
  </conditionalFormatting>
  <conditionalFormatting sqref="A13:F42">
    <cfRule type="expression" dxfId="61" priority="36">
      <formula>MOD(ROW(13:70),2)=0</formula>
    </cfRule>
  </conditionalFormatting>
  <conditionalFormatting sqref="A43:F60 A62:F62">
    <cfRule type="expression" dxfId="60" priority="37">
      <formula>MOD(ROW(43:99),2)=0</formula>
    </cfRule>
  </conditionalFormatting>
  <pageMargins left="0.7" right="0.7" top="0.75" bottom="0.75" header="0.3" footer="0.3"/>
  <pageSetup scale="85" orientation="portrait" horizontalDpi="1200" verticalDpi="1200" r:id="rId1"/>
  <ignoredErrors>
    <ignoredError sqref="E5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466C-28E8-4C0F-BD1C-AD4899ECE466}">
  <sheetPr>
    <pageSetUpPr fitToPage="1"/>
  </sheetPr>
  <dimension ref="A1:AA44"/>
  <sheetViews>
    <sheetView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28</v>
      </c>
    </row>
    <row r="3" spans="1:27" ht="14.45" customHeight="1" x14ac:dyDescent="0.25">
      <c r="A3" s="7" t="s">
        <v>7</v>
      </c>
      <c r="B3" s="29" t="s">
        <v>82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188</v>
      </c>
      <c r="C4" s="7"/>
      <c r="D4" s="7"/>
      <c r="E4" s="7"/>
      <c r="F4" s="7"/>
      <c r="G4" s="7"/>
      <c r="W4" s="3" t="s">
        <v>34</v>
      </c>
      <c r="X4">
        <f>MAX(I7:I36)</f>
        <v>758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299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333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188</v>
      </c>
      <c r="D8" s="16" cm="1">
        <f t="array" ref="D8">_xlfn.IFS(Q8&lt;&gt;1,"",Q8=1,TRUNC((230-C8)*0.9))</f>
        <v>37</v>
      </c>
      <c r="E8" s="14">
        <v>173</v>
      </c>
      <c r="F8" s="14">
        <v>199</v>
      </c>
      <c r="G8" s="14">
        <v>172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544</v>
      </c>
      <c r="J8">
        <f t="shared" ref="J8:J36" si="1">IF(Q8=1,TRUNC(AVERAGE(E8:G8),0),"")</f>
        <v>181</v>
      </c>
      <c r="K8" cm="1">
        <f t="array" ref="K8">_xlfn.IFS(Q8&lt;&gt;1,"",Q8=1,I8+(3*D8))</f>
        <v>655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544</v>
      </c>
      <c r="N8" cm="1">
        <f t="array" ref="N8">_xlfn.IFS(Q8=1,COUNT($E$7:G8),Q8&lt;&gt;1,"")</f>
        <v>3</v>
      </c>
      <c r="O8">
        <f>IF(Q8=1,ROUND(AVERAGE($E$7:G8),2),"")</f>
        <v>181.33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188</v>
      </c>
      <c r="D9" s="16" cm="1">
        <f t="array" ref="D9">_xlfn.IFS(Q9&lt;&gt;1,"",Q9=1,TRUNC((230-C9)*0.9))</f>
        <v>37</v>
      </c>
      <c r="E9" s="14">
        <v>178</v>
      </c>
      <c r="F9" s="14">
        <v>234</v>
      </c>
      <c r="G9" s="14">
        <v>235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647</v>
      </c>
      <c r="J9">
        <f t="shared" si="1"/>
        <v>215</v>
      </c>
      <c r="K9" cm="1">
        <f t="array" ref="K9">_xlfn.IFS(Q9&lt;&gt;1,"",Q9=1,I9+(3*D9))</f>
        <v>758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1191</v>
      </c>
      <c r="N9" cm="1">
        <f t="array" ref="N9">_xlfn.IFS(Q9=1,COUNT($E$7:G9),Q9&lt;&gt;1,"")</f>
        <v>6</v>
      </c>
      <c r="O9">
        <f>IF(Q9=1,ROUND(AVERAGE($E$7:G9),2),"")</f>
        <v>198.5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188</v>
      </c>
      <c r="D10" s="16" cm="1">
        <f t="array" ref="D10">_xlfn.IFS(Q10&lt;&gt;1,"",Q10=1,TRUNC((230-C10)*0.9))</f>
        <v>37</v>
      </c>
      <c r="E10" s="14">
        <v>208</v>
      </c>
      <c r="F10" s="14">
        <v>166</v>
      </c>
      <c r="G10" s="14">
        <v>191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565</v>
      </c>
      <c r="J10">
        <f t="shared" si="1"/>
        <v>188</v>
      </c>
      <c r="K10" cm="1">
        <f t="array" ref="K10">_xlfn.IFS(Q10&lt;&gt;1,"",Q10=1,I10+(3*D10))</f>
        <v>676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1756</v>
      </c>
      <c r="N10" cm="1">
        <f t="array" ref="N10">_xlfn.IFS(Q10=1,COUNT($E$7:G10),Q10&lt;&gt;1,"")</f>
        <v>9</v>
      </c>
      <c r="O10">
        <f>IF(Q10=1,ROUND(AVERAGE($E$7:G10),2),"")</f>
        <v>195.11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195</v>
      </c>
      <c r="D11" s="16" cm="1">
        <f t="array" ref="D11">_xlfn.IFS(Q11&lt;&gt;1,"",Q11=1,TRUNC((230-C11)*0.9))</f>
        <v>31</v>
      </c>
      <c r="E11" s="14">
        <v>138</v>
      </c>
      <c r="F11" s="14">
        <v>176</v>
      </c>
      <c r="G11" s="14">
        <v>162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476</v>
      </c>
      <c r="J11">
        <f t="shared" si="1"/>
        <v>158</v>
      </c>
      <c r="K11" cm="1">
        <f t="array" ref="K11">_xlfn.IFS(Q11&lt;&gt;1,"",Q11=1,I11+(3*D11))</f>
        <v>569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2232</v>
      </c>
      <c r="N11" cm="1">
        <f t="array" ref="N11">_xlfn.IFS(Q11=1,COUNT($E$7:G11),Q11&lt;&gt;1,"")</f>
        <v>12</v>
      </c>
      <c r="O11">
        <f>IF(Q11=1,ROUND(AVERAGE($E$7:G11),2),"")</f>
        <v>186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186</v>
      </c>
      <c r="D12" s="16" cm="1">
        <f t="array" ref="D12">_xlfn.IFS(Q12&lt;&gt;1,"",Q12=1,TRUNC((230-C12)*0.9))</f>
        <v>39</v>
      </c>
      <c r="E12" s="14">
        <v>157</v>
      </c>
      <c r="F12" s="14">
        <v>156</v>
      </c>
      <c r="G12" s="14">
        <v>173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486</v>
      </c>
      <c r="J12">
        <f t="shared" si="1"/>
        <v>162</v>
      </c>
      <c r="K12" cm="1">
        <f t="array" ref="K12">_xlfn.IFS(Q12&lt;&gt;1,"",Q12=1,I12+(3*D12))</f>
        <v>603</v>
      </c>
      <c r="L12" cm="1">
        <f t="array" ref="L12">_xlfn.IFS(Q12&lt;&gt;1,"",COUNT($E$7:G12)&lt;=hcpng,"",COUNT($E$7:G12)&gt;=hcpng,K12)</f>
        <v>603</v>
      </c>
      <c r="M12" cm="1">
        <f t="array" ref="M12">_xlfn.IFS(Q12=1,SUM($E$7:G12),Q12&lt;&gt;1,"")</f>
        <v>2718</v>
      </c>
      <c r="N12" cm="1">
        <f t="array" ref="N12">_xlfn.IFS(Q12=1,COUNT($E$7:G12),Q12&lt;&gt;1,"")</f>
        <v>15</v>
      </c>
      <c r="O12">
        <f>IF(Q12=1,ROUND(AVERAGE($E$7:G12),2),"")</f>
        <v>181.2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196</v>
      </c>
      <c r="X12" cm="1">
        <f t="array" ref="X12">_xlfn.IFS(AND(Q12=1,COUNT($E$7:G12)&gt;hcpng),F12+D12,$A$7=1," ")</f>
        <v>195</v>
      </c>
      <c r="Y12" cm="1">
        <f t="array" ref="Y12">_xlfn.IFS(AND(Q12=1,COUNT($E$7:G12)&gt;hcpng),G12+D12,$A$7=1," ")</f>
        <v>212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181</v>
      </c>
      <c r="D13" s="16" cm="1">
        <f t="array" ref="D13">_xlfn.IFS(Q13&lt;&gt;1,"",Q13=1,TRUNC((230-C13)*0.9))</f>
        <v>44</v>
      </c>
      <c r="E13" s="14">
        <v>236</v>
      </c>
      <c r="F13" s="14">
        <v>207</v>
      </c>
      <c r="G13" s="14">
        <v>212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655</v>
      </c>
      <c r="J13">
        <f t="shared" si="1"/>
        <v>218</v>
      </c>
      <c r="K13" cm="1">
        <f t="array" ref="K13">_xlfn.IFS(Q13&lt;&gt;1,"",Q13=1,I13+(3*D13))</f>
        <v>787</v>
      </c>
      <c r="L13" cm="1">
        <f t="array" ref="L13">_xlfn.IFS(Q13&lt;&gt;1,"",COUNT($E$7:G13)&lt;=hcpng,"",COUNT($E$7:G13)&gt;=hcpng,K13)</f>
        <v>787</v>
      </c>
      <c r="M13" cm="1">
        <f t="array" ref="M13">_xlfn.IFS(Q13=1,SUM($E$7:G13),Q13&lt;&gt;1,"")</f>
        <v>3373</v>
      </c>
      <c r="N13" cm="1">
        <f t="array" ref="N13">_xlfn.IFS(Q13=1,COUNT($E$7:G13),Q13&lt;&gt;1,"")</f>
        <v>18</v>
      </c>
      <c r="O13">
        <f>IF(Q13=1,ROUND(AVERAGE($E$7:G13),2),"")</f>
        <v>187.39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280</v>
      </c>
      <c r="X13" cm="1">
        <f t="array" ref="X13">_xlfn.IFS(AND(Q13=1,COUNT($E$7:G13)&gt;hcpng),F13+D13,$A$7=1," ")</f>
        <v>251</v>
      </c>
      <c r="Y13" cm="1">
        <f t="array" ref="Y13">_xlfn.IFS(AND(Q13=1,COUNT($E$7:G13)&gt;hcpng),G13+D13,$A$7=1," ")</f>
        <v>256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187</v>
      </c>
      <c r="D14" s="16" cm="1">
        <f t="array" ref="D14">_xlfn.IFS(Q14&lt;&gt;1,"",Q14=1,TRUNC((230-C14)*0.9))</f>
        <v>38</v>
      </c>
      <c r="E14" s="14">
        <v>174</v>
      </c>
      <c r="F14" s="14">
        <v>177</v>
      </c>
      <c r="G14" s="14">
        <v>142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493</v>
      </c>
      <c r="J14">
        <f t="shared" si="1"/>
        <v>164</v>
      </c>
      <c r="K14" cm="1">
        <f t="array" ref="K14">_xlfn.IFS(Q14&lt;&gt;1,"",Q14=1,I14+(3*D14))</f>
        <v>607</v>
      </c>
      <c r="L14" cm="1">
        <f t="array" ref="L14">_xlfn.IFS(Q14&lt;&gt;1,"",COUNT($E$7:G14)&lt;=hcpng,"",COUNT($E$7:G14)&gt;=hcpng,K14)</f>
        <v>607</v>
      </c>
      <c r="M14" cm="1">
        <f t="array" ref="M14">_xlfn.IFS(Q14=1,SUM($E$7:G14),Q14&lt;&gt;1,"")</f>
        <v>3866</v>
      </c>
      <c r="N14" cm="1">
        <f t="array" ref="N14">_xlfn.IFS(Q14=1,COUNT($E$7:G14),Q14&lt;&gt;1,"")</f>
        <v>21</v>
      </c>
      <c r="O14">
        <f>IF(Q14=1,ROUND(AVERAGE($E$7:G14),2),"")</f>
        <v>184.1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212</v>
      </c>
      <c r="X14" cm="1">
        <f t="array" ref="X14">_xlfn.IFS(AND(Q14=1,COUNT($E$7:G14)&gt;hcpng),F14+D14,$A$7=1," ")</f>
        <v>215</v>
      </c>
      <c r="Y14" cm="1">
        <f t="array" ref="Y14">_xlfn.IFS(AND(Q14=1,COUNT($E$7:G14)&gt;hcpng),G14+D14,$A$7=1," ")</f>
        <v>180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184</v>
      </c>
      <c r="D15" s="16" cm="1">
        <f t="array" ref="D15">_xlfn.IFS(Q15&lt;&gt;1,"",Q15=1,TRUNC((230-C15)*0.9))</f>
        <v>41</v>
      </c>
      <c r="E15" s="14">
        <v>226</v>
      </c>
      <c r="F15" s="14">
        <v>204</v>
      </c>
      <c r="G15" s="14">
        <v>259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0"/>
        <v>689</v>
      </c>
      <c r="J15">
        <f t="shared" si="1"/>
        <v>229</v>
      </c>
      <c r="K15" cm="1">
        <f t="array" ref="K15">_xlfn.IFS(Q15&lt;&gt;1,"",Q15=1,I15+(3*D15))</f>
        <v>812</v>
      </c>
      <c r="L15" cm="1">
        <f t="array" ref="L15">_xlfn.IFS(Q15&lt;&gt;1,"",COUNT($E$7:G15)&lt;=hcpng,"",COUNT($E$7:G15)&gt;=hcpng,K15)</f>
        <v>812</v>
      </c>
      <c r="M15" cm="1">
        <f t="array" ref="M15">_xlfn.IFS(Q15=1,SUM($E$7:G15),Q15&lt;&gt;1,"")</f>
        <v>4555</v>
      </c>
      <c r="N15" cm="1">
        <f t="array" ref="N15">_xlfn.IFS(Q15=1,COUNT($E$7:G15),Q15&lt;&gt;1,"")</f>
        <v>24</v>
      </c>
      <c r="O15">
        <f>IF(Q15=1,ROUND(AVERAGE($E$7:G15),2),"")</f>
        <v>189.79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267</v>
      </c>
      <c r="X15" cm="1">
        <f t="array" ref="X15">_xlfn.IFS(AND(Q15=1,COUNT($E$7:G15)&gt;hcpng),F15+D15,$A$7=1," ")</f>
        <v>245</v>
      </c>
      <c r="Y15" cm="1">
        <f t="array" ref="Y15">_xlfn.IFS(AND(Q15=1,COUNT($E$7:G15)&gt;hcpng),G15+D15,$A$7=1," ")</f>
        <v>300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189</v>
      </c>
      <c r="D16" s="16" cm="1">
        <f t="array" ref="D16">_xlfn.IFS(Q16&lt;&gt;1,"",Q16=1,TRUNC((230-C16)*0.9))</f>
        <v>36</v>
      </c>
      <c r="E16" s="14">
        <v>216</v>
      </c>
      <c r="F16" s="14">
        <v>169</v>
      </c>
      <c r="G16" s="14">
        <v>192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577</v>
      </c>
      <c r="J16">
        <f t="shared" si="1"/>
        <v>192</v>
      </c>
      <c r="K16" cm="1">
        <f t="array" ref="K16">_xlfn.IFS(Q16&lt;&gt;1,"",Q16=1,I16+(3*D16))</f>
        <v>685</v>
      </c>
      <c r="L16" cm="1">
        <f t="array" ref="L16">_xlfn.IFS(Q16&lt;&gt;1,"",COUNT($E$7:G16)&lt;=hcpng,"",COUNT($E$7:G16)&gt;=hcpng,K16)</f>
        <v>685</v>
      </c>
      <c r="M16" cm="1">
        <f t="array" ref="M16">_xlfn.IFS(Q16=1,SUM($E$7:G16),Q16&lt;&gt;1,"")</f>
        <v>5132</v>
      </c>
      <c r="N16" cm="1">
        <f t="array" ref="N16">_xlfn.IFS(Q16=1,COUNT($E$7:G16),Q16&lt;&gt;1,"")</f>
        <v>27</v>
      </c>
      <c r="O16">
        <f>IF(Q16=1,ROUND(AVERAGE($E$7:G16),2),"")</f>
        <v>190.07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252</v>
      </c>
      <c r="X16" cm="1">
        <f t="array" ref="X16">_xlfn.IFS(AND(Q16=1,COUNT($E$7:G16)&gt;hcpng),F16+D16,$A$7=1," ")</f>
        <v>205</v>
      </c>
      <c r="Y16" cm="1">
        <f t="array" ref="Y16">_xlfn.IFS(AND(Q16=1,COUNT($E$7:G16)&gt;hcpng),G16+D16,$A$7=1," ")</f>
        <v>228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190</v>
      </c>
      <c r="D17" s="16" cm="1">
        <f t="array" ref="D17">_xlfn.IFS(Q17&lt;&gt;1,"",Q17=1,TRUNC((230-C17)*0.9))</f>
        <v>36</v>
      </c>
      <c r="E17" s="14">
        <v>223</v>
      </c>
      <c r="F17" s="14">
        <v>224</v>
      </c>
      <c r="G17" s="14">
        <v>186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633</v>
      </c>
      <c r="J17">
        <f t="shared" si="1"/>
        <v>211</v>
      </c>
      <c r="K17" cm="1">
        <f t="array" ref="K17">_xlfn.IFS(Q17&lt;&gt;1,"",Q17=1,I17+(3*D17))</f>
        <v>741</v>
      </c>
      <c r="L17" cm="1">
        <f t="array" ref="L17">_xlfn.IFS(Q17&lt;&gt;1,"",COUNT($E$7:G17)&lt;=hcpng,"",COUNT($E$7:G17)&gt;=hcpng,K17)</f>
        <v>741</v>
      </c>
      <c r="M17" cm="1">
        <f t="array" ref="M17">_xlfn.IFS(Q17=1,SUM($E$7:G17),Q17&lt;&gt;1,"")</f>
        <v>5765</v>
      </c>
      <c r="N17" cm="1">
        <f t="array" ref="N17">_xlfn.IFS(Q17=1,COUNT($E$7:G17),Q17&lt;&gt;1,"")</f>
        <v>30</v>
      </c>
      <c r="O17">
        <f>IF(Q17=1,ROUND(AVERAGE($E$7:G17),2),"")</f>
        <v>192.17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259</v>
      </c>
      <c r="X17" cm="1">
        <f t="array" ref="X17">_xlfn.IFS(AND(Q17=1,COUNT($E$7:G17)&gt;hcpng),F17+D17,$A$7=1," ")</f>
        <v>260</v>
      </c>
      <c r="Y17" cm="1">
        <f t="array" ref="Y17">_xlfn.IFS(AND(Q17=1,COUNT($E$7:G17)&gt;hcpng),G17+D17,$A$7=1," ")</f>
        <v>222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192</v>
      </c>
      <c r="D18" s="16" cm="1">
        <f t="array" ref="D18">_xlfn.IFS(Q18&lt;&gt;1,"",Q18=1,TRUNC((230-C18)*0.9))</f>
        <v>34</v>
      </c>
      <c r="E18" s="14">
        <v>263</v>
      </c>
      <c r="F18" s="14">
        <v>183</v>
      </c>
      <c r="G18" s="14">
        <v>299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745</v>
      </c>
      <c r="J18">
        <f t="shared" si="1"/>
        <v>248</v>
      </c>
      <c r="K18" cm="1">
        <f t="array" ref="K18">_xlfn.IFS(Q18&lt;&gt;1,"",Q18=1,I18+(3*D18))</f>
        <v>847</v>
      </c>
      <c r="L18" cm="1">
        <f t="array" ref="L18">_xlfn.IFS(Q18&lt;&gt;1,"",COUNT($E$7:G18)&lt;=hcpng,"",COUNT($E$7:G18)&gt;=hcpng,K18)</f>
        <v>847</v>
      </c>
      <c r="M18" cm="1">
        <f t="array" ref="M18">_xlfn.IFS(Q18=1,SUM($E$7:G18),Q18&lt;&gt;1,"")</f>
        <v>6510</v>
      </c>
      <c r="N18" cm="1">
        <f t="array" ref="N18">_xlfn.IFS(Q18=1,COUNT($E$7:G18),Q18&lt;&gt;1,"")</f>
        <v>33</v>
      </c>
      <c r="O18">
        <f>IF(Q18=1,ROUND(AVERAGE($E$7:G18),2),"")</f>
        <v>197.27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cm="1">
        <f t="array" ref="S18">_xlfn.IFS(E18=$X$5,E18,F18=$X$5,F18,G18=$X$5,G18,$A$7=1,"")</f>
        <v>299</v>
      </c>
      <c r="T18">
        <f t="shared" si="4"/>
        <v>847</v>
      </c>
      <c r="U18" cm="1">
        <f t="array" ref="U18">_xlfn.IFS(W18=$X$6,W18,X18=$X$6,X18,Y18=$X$6,Y18,$A$7=1,"")</f>
        <v>333</v>
      </c>
      <c r="W18" cm="1">
        <f t="array" ref="W18">_xlfn.IFS(AND(Q18=1,COUNT($E$7:G18)&gt;hcpng),E18+D18,$A$7=1," ")</f>
        <v>297</v>
      </c>
      <c r="X18" cm="1">
        <f t="array" ref="X18">_xlfn.IFS(AND(Q18=1,COUNT($E$7:G18)&gt;hcpng),F18+D18,$A$7=1," ")</f>
        <v>217</v>
      </c>
      <c r="Y18" cm="1">
        <f t="array" ref="Y18">_xlfn.IFS(AND(Q18=1,COUNT($E$7:G18)&gt;hcpng),G18+D18,$A$7=1," ")</f>
        <v>333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197</v>
      </c>
      <c r="D19" s="16" cm="1">
        <f t="array" ref="D19">_xlfn.IFS(Q19&lt;&gt;1,"",Q19=1,TRUNC((230-C19)*0.9))</f>
        <v>29</v>
      </c>
      <c r="E19" s="14">
        <v>172</v>
      </c>
      <c r="F19" s="14">
        <v>203</v>
      </c>
      <c r="G19" s="14">
        <v>183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558</v>
      </c>
      <c r="J19">
        <f t="shared" si="1"/>
        <v>186</v>
      </c>
      <c r="K19" cm="1">
        <f t="array" ref="K19">_xlfn.IFS(Q19&lt;&gt;1,"",Q19=1,I19+(3*D19))</f>
        <v>645</v>
      </c>
      <c r="L19" cm="1">
        <f t="array" ref="L19">_xlfn.IFS(Q19&lt;&gt;1,"",COUNT($E$7:G19)&lt;=hcpng,"",COUNT($E$7:G19)&gt;=hcpng,K19)</f>
        <v>645</v>
      </c>
      <c r="M19" cm="1">
        <f t="array" ref="M19">_xlfn.IFS(Q19=1,SUM($E$7:G19),Q19&lt;&gt;1,"")</f>
        <v>7068</v>
      </c>
      <c r="N19" cm="1">
        <f t="array" ref="N19">_xlfn.IFS(Q19=1,COUNT($E$7:G19),Q19&lt;&gt;1,"")</f>
        <v>36</v>
      </c>
      <c r="O19">
        <f>IF(Q19=1,ROUND(AVERAGE($E$7:G19),2),"")</f>
        <v>196.33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201</v>
      </c>
      <c r="X19" cm="1">
        <f t="array" ref="X19">_xlfn.IFS(AND(Q19=1,COUNT($E$7:G19)&gt;hcpng),F19+D19,$A$7=1," ")</f>
        <v>232</v>
      </c>
      <c r="Y19" cm="1">
        <f t="array" ref="Y19">_xlfn.IFS(AND(Q19=1,COUNT($E$7:G19)&gt;hcpng),G19+D19,$A$7=1," ")</f>
        <v>212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196</v>
      </c>
      <c r="D20" s="16" cm="1">
        <f t="array" ref="D20">_xlfn.IFS(Q20&lt;&gt;1,"",Q20=1,TRUNC((230-C20)*0.9))</f>
        <v>30</v>
      </c>
      <c r="E20" s="14">
        <v>174</v>
      </c>
      <c r="F20" s="14">
        <v>246</v>
      </c>
      <c r="G20" s="14">
        <v>184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604</v>
      </c>
      <c r="J20">
        <f t="shared" si="1"/>
        <v>201</v>
      </c>
      <c r="K20" cm="1">
        <f t="array" ref="K20">_xlfn.IFS(Q20&lt;&gt;1,"",Q20=1,I20+(3*D20))</f>
        <v>694</v>
      </c>
      <c r="L20" cm="1">
        <f t="array" ref="L20">_xlfn.IFS(Q20&lt;&gt;1,"",COUNT($E$7:G20)&lt;=hcpng,"",COUNT($E$7:G20)&gt;=hcpng,K20)</f>
        <v>694</v>
      </c>
      <c r="M20" cm="1">
        <f t="array" ref="M20">_xlfn.IFS(Q20=1,SUM($E$7:G20),Q20&lt;&gt;1,"")</f>
        <v>7672</v>
      </c>
      <c r="N20" cm="1">
        <f t="array" ref="N20">_xlfn.IFS(Q20=1,COUNT($E$7:G20),Q20&lt;&gt;1,"")</f>
        <v>39</v>
      </c>
      <c r="O20">
        <f>IF(Q20=1,ROUND(AVERAGE($E$7:G20),2),"")</f>
        <v>196.72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204</v>
      </c>
      <c r="X20" cm="1">
        <f t="array" ref="X20">_xlfn.IFS(AND(Q20=1,COUNT($E$7:G20)&gt;hcpng),F20+D20,$A$7=1," ")</f>
        <v>276</v>
      </c>
      <c r="Y20" cm="1">
        <f t="array" ref="Y20">_xlfn.IFS(AND(Q20=1,COUNT($E$7:G20)&gt;hcpng),G20+D20,$A$7=1," ")</f>
        <v>214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196</v>
      </c>
      <c r="D21" s="16" cm="1">
        <f t="array" ref="D21">_xlfn.IFS(Q21&lt;&gt;1,"",Q21=1,TRUNC((230-C21)*0.9))</f>
        <v>30</v>
      </c>
      <c r="E21" s="14">
        <v>191</v>
      </c>
      <c r="F21" s="14">
        <v>238</v>
      </c>
      <c r="G21" s="14">
        <v>220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649</v>
      </c>
      <c r="J21">
        <f t="shared" si="1"/>
        <v>216</v>
      </c>
      <c r="K21" cm="1">
        <f t="array" ref="K21">_xlfn.IFS(Q21&lt;&gt;1,"",Q21=1,I21+(3*D21))</f>
        <v>739</v>
      </c>
      <c r="L21" cm="1">
        <f t="array" ref="L21">_xlfn.IFS(Q21&lt;&gt;1,"",COUNT($E$7:G21)&lt;=hcpng,"",COUNT($E$7:G21)&gt;=hcpng,K21)</f>
        <v>739</v>
      </c>
      <c r="M21" cm="1">
        <f t="array" ref="M21">_xlfn.IFS(Q21=1,SUM($E$7:G21),Q21&lt;&gt;1,"")</f>
        <v>8321</v>
      </c>
      <c r="N21" cm="1">
        <f t="array" ref="N21">_xlfn.IFS(Q21=1,COUNT($E$7:G21),Q21&lt;&gt;1,"")</f>
        <v>42</v>
      </c>
      <c r="O21">
        <f>IF(Q21=1,ROUND(AVERAGE($E$7:G21),2),"")</f>
        <v>198.12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221</v>
      </c>
      <c r="X21" cm="1">
        <f t="array" ref="X21">_xlfn.IFS(AND(Q21=1,COUNT($E$7:G21)&gt;hcpng),F21+D21,$A$7=1," ")</f>
        <v>268</v>
      </c>
      <c r="Y21" cm="1">
        <f t="array" ref="Y21">_xlfn.IFS(AND(Q21=1,COUNT($E$7:G21)&gt;hcpng),G21+D21,$A$7=1," ")</f>
        <v>250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198</v>
      </c>
      <c r="D22" s="16" cm="1">
        <f t="array" ref="D22">_xlfn.IFS(Q22&lt;&gt;1,"",Q22=1,TRUNC((230-C22)*0.9))</f>
        <v>28</v>
      </c>
      <c r="E22" s="14">
        <v>279</v>
      </c>
      <c r="F22" s="14">
        <v>243</v>
      </c>
      <c r="G22" s="14">
        <v>236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758</v>
      </c>
      <c r="J22">
        <f t="shared" si="1"/>
        <v>252</v>
      </c>
      <c r="K22" cm="1">
        <f t="array" ref="K22">_xlfn.IFS(Q22&lt;&gt;1,"",Q22=1,I22+(3*D22))</f>
        <v>842</v>
      </c>
      <c r="L22" cm="1">
        <f t="array" ref="L22">_xlfn.IFS(Q22&lt;&gt;1,"",COUNT($E$7:G22)&lt;=hcpng,"",COUNT($E$7:G22)&gt;=hcpng,K22)</f>
        <v>842</v>
      </c>
      <c r="M22" cm="1">
        <f t="array" ref="M22">_xlfn.IFS(Q22=1,SUM($E$7:G22),Q22&lt;&gt;1,"")</f>
        <v>9079</v>
      </c>
      <c r="N22" cm="1">
        <f t="array" ref="N22">_xlfn.IFS(Q22=1,COUNT($E$7:G22),Q22&lt;&gt;1,"")</f>
        <v>45</v>
      </c>
      <c r="O22">
        <f>IF(Q22=1,ROUND(AVERAGE($E$7:G22),2),"")</f>
        <v>201.76</v>
      </c>
      <c r="P22" t="str" cm="1">
        <f t="array" ref="P22">_xlfn.IFS(Q22&lt;&gt;1,"",SUM($Q$7:Q22)=1,1,SUM($Q$7:Q22)&lt;&gt;1,"")</f>
        <v/>
      </c>
      <c r="Q22">
        <f t="shared" si="2"/>
        <v>1</v>
      </c>
      <c r="R22">
        <f t="shared" si="3"/>
        <v>758</v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307</v>
      </c>
      <c r="X22" cm="1">
        <f t="array" ref="X22">_xlfn.IFS(AND(Q22=1,COUNT($E$7:G22)&gt;hcpng),F22+D22,$A$7=1," ")</f>
        <v>271</v>
      </c>
      <c r="Y22" cm="1">
        <f t="array" ref="Y22">_xlfn.IFS(AND(Q22=1,COUNT($E$7:G22)&gt;hcpng),G22+D22,$A$7=1," ")</f>
        <v>264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201</v>
      </c>
      <c r="D24" s="16" cm="1">
        <f t="array" ref="D24">_xlfn.IFS(Q24&lt;&gt;1,"",Q24=1,TRUNC((230-C24)*0.9))</f>
        <v>26</v>
      </c>
      <c r="E24" s="14">
        <v>179</v>
      </c>
      <c r="F24" s="14">
        <v>189</v>
      </c>
      <c r="G24" s="14">
        <v>203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571</v>
      </c>
      <c r="J24">
        <f t="shared" si="1"/>
        <v>190</v>
      </c>
      <c r="K24" cm="1">
        <f t="array" ref="K24">_xlfn.IFS(Q24&lt;&gt;1,"",Q24=1,I24+(3*D24))</f>
        <v>649</v>
      </c>
      <c r="L24" cm="1">
        <f t="array" ref="L24">_xlfn.IFS(Q24&lt;&gt;1,"",COUNT($E$7:G24)&lt;=hcpng,"",COUNT($E$7:G24)&gt;=hcpng,K24)</f>
        <v>649</v>
      </c>
      <c r="M24" cm="1">
        <f t="array" ref="M24">_xlfn.IFS(Q24=1,SUM($E$7:G24),Q24&lt;&gt;1,"")</f>
        <v>9650</v>
      </c>
      <c r="N24" cm="1">
        <f t="array" ref="N24">_xlfn.IFS(Q24=1,COUNT($E$7:G24),Q24&lt;&gt;1,"")</f>
        <v>48</v>
      </c>
      <c r="O24">
        <f>IF(Q24=1,ROUND(AVERAGE($E$7:G24),2),"")</f>
        <v>201.04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205</v>
      </c>
      <c r="X24" cm="1">
        <f t="array" ref="X24">_xlfn.IFS(AND(Q24=1,COUNT($E$7:G24)&gt;hcpng),F24+D24,$A$7=1," ")</f>
        <v>215</v>
      </c>
      <c r="Y24" cm="1">
        <f t="array" ref="Y24">_xlfn.IFS(AND(Q24=1,COUNT($E$7:G24)&gt;hcpng),G24+D24,$A$7=1," ")</f>
        <v>229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201</v>
      </c>
      <c r="D25" s="16" cm="1">
        <f t="array" ref="D25">_xlfn.IFS(Q25&lt;&gt;1,"",Q25=1,TRUNC((230-C25)*0.9))</f>
        <v>26</v>
      </c>
      <c r="E25" s="14">
        <v>139</v>
      </c>
      <c r="F25" s="14">
        <v>223</v>
      </c>
      <c r="G25" s="14">
        <v>203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565</v>
      </c>
      <c r="J25">
        <f t="shared" si="1"/>
        <v>188</v>
      </c>
      <c r="K25" cm="1">
        <f t="array" ref="K25">_xlfn.IFS(Q25&lt;&gt;1,"",Q25=1,I25+(3*D25))</f>
        <v>643</v>
      </c>
      <c r="L25" cm="1">
        <f t="array" ref="L25">_xlfn.IFS(Q25&lt;&gt;1,"",COUNT($E$7:G25)&lt;=hcpng,"",COUNT($E$7:G25)&gt;=hcpng,K25)</f>
        <v>643</v>
      </c>
      <c r="M25" cm="1">
        <f t="array" ref="M25">_xlfn.IFS(Q25=1,SUM($E$7:G25),Q25&lt;&gt;1,"")</f>
        <v>10215</v>
      </c>
      <c r="N25" cm="1">
        <f t="array" ref="N25">_xlfn.IFS(Q25=1,COUNT($E$7:G25),Q25&lt;&gt;1,"")</f>
        <v>51</v>
      </c>
      <c r="O25">
        <f>IF(Q25=1,ROUND(AVERAGE($E$7:G25),2),"")</f>
        <v>200.29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165</v>
      </c>
      <c r="X25" cm="1">
        <f t="array" ref="X25">_xlfn.IFS(AND(Q25=1,COUNT($E$7:G25)&gt;hcpng),F25+D25,$A$7=1," ")</f>
        <v>249</v>
      </c>
      <c r="Y25" cm="1">
        <f t="array" ref="Y25">_xlfn.IFS(AND(Q25=1,COUNT($E$7:G25)&gt;hcpng),G25+D25,$A$7=1," ")</f>
        <v>229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200</v>
      </c>
      <c r="D26" s="16" cm="1">
        <f t="array" ref="D26">_xlfn.IFS(Q26&lt;&gt;1,"",Q26=1,TRUNC((230-C26)*0.9))</f>
        <v>27</v>
      </c>
      <c r="E26" s="14">
        <v>193</v>
      </c>
      <c r="F26" s="14">
        <v>254</v>
      </c>
      <c r="G26" s="14">
        <v>254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701</v>
      </c>
      <c r="J26">
        <f t="shared" si="1"/>
        <v>233</v>
      </c>
      <c r="K26" cm="1">
        <f t="array" ref="K26">_xlfn.IFS(Q26&lt;&gt;1,"",Q26=1,I26+(3*D26))</f>
        <v>782</v>
      </c>
      <c r="L26" cm="1">
        <f t="array" ref="L26">_xlfn.IFS(Q26&lt;&gt;1,"",COUNT($E$7:G26)&lt;=hcpng,"",COUNT($E$7:G26)&gt;=hcpng,K26)</f>
        <v>782</v>
      </c>
      <c r="M26" cm="1">
        <f t="array" ref="M26">_xlfn.IFS(Q26=1,SUM($E$7:G26),Q26&lt;&gt;1,"")</f>
        <v>10916</v>
      </c>
      <c r="N26" cm="1">
        <f t="array" ref="N26">_xlfn.IFS(Q26=1,COUNT($E$7:G26),Q26&lt;&gt;1,"")</f>
        <v>54</v>
      </c>
      <c r="O26">
        <f>IF(Q26=1,ROUND(AVERAGE($E$7:G26),2),"")</f>
        <v>202.15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220</v>
      </c>
      <c r="X26" cm="1">
        <f t="array" ref="X26">_xlfn.IFS(AND(Q26=1,COUNT($E$7:G26)&gt;hcpng),F26+D26,$A$7=1," ")</f>
        <v>281</v>
      </c>
      <c r="Y26" cm="1">
        <f t="array" ref="Y26">_xlfn.IFS(AND(Q26=1,COUNT($E$7:G26)&gt;hcpng),G26+D26,$A$7=1," ")</f>
        <v>281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202</v>
      </c>
      <c r="D27" s="16" cm="1">
        <f t="array" ref="D27">_xlfn.IFS(Q27&lt;&gt;1,"",Q27=1,TRUNC((230-C27)*0.9))</f>
        <v>25</v>
      </c>
      <c r="E27" s="14">
        <v>168</v>
      </c>
      <c r="F27" s="14">
        <v>172</v>
      </c>
      <c r="G27" s="14">
        <v>177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517</v>
      </c>
      <c r="J27">
        <f t="shared" si="1"/>
        <v>172</v>
      </c>
      <c r="K27" cm="1">
        <f t="array" ref="K27">_xlfn.IFS(Q27&lt;&gt;1,"",Q27=1,I27+(3*D27))</f>
        <v>592</v>
      </c>
      <c r="L27" cm="1">
        <f t="array" ref="L27">_xlfn.IFS(Q27&lt;&gt;1,"",COUNT($E$7:G27)&lt;=hcpng,"",COUNT($E$7:G27)&gt;=hcpng,K27)</f>
        <v>592</v>
      </c>
      <c r="M27" cm="1">
        <f t="array" ref="M27">_xlfn.IFS(Q27=1,SUM($E$7:G27),Q27&lt;&gt;1,"")</f>
        <v>11433</v>
      </c>
      <c r="N27" cm="1">
        <f t="array" ref="N27">_xlfn.IFS(Q27=1,COUNT($E$7:G27),Q27&lt;&gt;1,"")</f>
        <v>57</v>
      </c>
      <c r="O27">
        <f>IF(Q27=1,ROUND(AVERAGE($E$7:G27),2),"")</f>
        <v>200.58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193</v>
      </c>
      <c r="X27" cm="1">
        <f t="array" ref="X27">_xlfn.IFS(AND(Q27=1,COUNT($E$7:G27)&gt;hcpng),F27+D27,$A$7=1," ")</f>
        <v>197</v>
      </c>
      <c r="Y27" cm="1">
        <f t="array" ref="Y27">_xlfn.IFS(AND(Q27=1,COUNT($E$7:G27)&gt;hcpng),G27+D27,$A$7=1," ")</f>
        <v>202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200</v>
      </c>
      <c r="D28" s="16" cm="1">
        <f t="array" ref="D28">_xlfn.IFS(Q28&lt;&gt;1,"",Q28=1,TRUNC((230-C28)*0.9))</f>
        <v>27</v>
      </c>
      <c r="E28" s="14">
        <v>205</v>
      </c>
      <c r="F28" s="14">
        <v>224</v>
      </c>
      <c r="G28" s="14">
        <v>210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639</v>
      </c>
      <c r="J28">
        <f t="shared" si="1"/>
        <v>213</v>
      </c>
      <c r="K28" cm="1">
        <f t="array" ref="K28">_xlfn.IFS(Q28&lt;&gt;1,"",Q28=1,I28+(3*D28))</f>
        <v>720</v>
      </c>
      <c r="L28" cm="1">
        <f t="array" ref="L28">_xlfn.IFS(Q28&lt;&gt;1,"",COUNT($E$7:G28)&lt;=hcpng,"",COUNT($E$7:G28)&gt;=hcpng,K28)</f>
        <v>720</v>
      </c>
      <c r="M28" cm="1">
        <f t="array" ref="M28">_xlfn.IFS(Q28=1,SUM($E$7:G28),Q28&lt;&gt;1,"")</f>
        <v>12072</v>
      </c>
      <c r="N28" cm="1">
        <f t="array" ref="N28">_xlfn.IFS(Q28=1,COUNT($E$7:G28),Q28&lt;&gt;1,"")</f>
        <v>60</v>
      </c>
      <c r="O28">
        <f>IF(Q28=1,ROUND(AVERAGE($E$7:G28),2),"")</f>
        <v>201.2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232</v>
      </c>
      <c r="X28" cm="1">
        <f t="array" ref="X28">_xlfn.IFS(AND(Q28=1,COUNT($E$7:G28)&gt;hcpng),F28+D28,$A$7=1," ")</f>
        <v>251</v>
      </c>
      <c r="Y28" cm="1">
        <f t="array" ref="Y28">_xlfn.IFS(AND(Q28=1,COUNT($E$7:G28)&gt;hcpng),G28+D28,$A$7=1," ")</f>
        <v>237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201</v>
      </c>
      <c r="D29" s="16" cm="1">
        <f t="array" ref="D29">_xlfn.IFS(Q29&lt;&gt;1,"",Q29=1,TRUNC((230-C29)*0.9))</f>
        <v>26</v>
      </c>
      <c r="E29" s="14">
        <v>207</v>
      </c>
      <c r="F29" s="14">
        <v>264</v>
      </c>
      <c r="G29" s="14">
        <v>174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645</v>
      </c>
      <c r="J29">
        <f t="shared" si="1"/>
        <v>215</v>
      </c>
      <c r="K29" cm="1">
        <f t="array" ref="K29">_xlfn.IFS(Q29&lt;&gt;1,"",Q29=1,I29+(3*D29))</f>
        <v>723</v>
      </c>
      <c r="L29" cm="1">
        <f t="array" ref="L29">_xlfn.IFS(Q29&lt;&gt;1,"",COUNT($E$7:G29)&lt;=hcpng,"",COUNT($E$7:G29)&gt;=hcpng,K29)</f>
        <v>723</v>
      </c>
      <c r="M29" cm="1">
        <f t="array" ref="M29">_xlfn.IFS(Q29=1,SUM($E$7:G29),Q29&lt;&gt;1,"")</f>
        <v>12717</v>
      </c>
      <c r="N29" cm="1">
        <f t="array" ref="N29">_xlfn.IFS(Q29=1,COUNT($E$7:G29),Q29&lt;&gt;1,"")</f>
        <v>63</v>
      </c>
      <c r="O29">
        <f>IF(Q29=1,ROUND(AVERAGE($E$7:G29),2),"")</f>
        <v>201.86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233</v>
      </c>
      <c r="X29" cm="1">
        <f t="array" ref="X29">_xlfn.IFS(AND(Q29=1,COUNT($E$7:G29)&gt;hcpng),F29+D29,$A$7=1," ")</f>
        <v>290</v>
      </c>
      <c r="Y29" cm="1">
        <f t="array" ref="Y29">_xlfn.IFS(AND(Q29=1,COUNT($E$7:G29)&gt;hcpng),G29+D29,$A$7=1," ")</f>
        <v>200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201</v>
      </c>
      <c r="D30" s="16" cm="1">
        <f t="array" ref="D30">_xlfn.IFS(Q30&lt;&gt;1,"",Q30=1,TRUNC((230-C30)*0.9))</f>
        <v>26</v>
      </c>
      <c r="E30" s="14">
        <v>199</v>
      </c>
      <c r="F30" s="14">
        <v>184</v>
      </c>
      <c r="G30" s="14">
        <v>188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571</v>
      </c>
      <c r="J30">
        <f t="shared" si="1"/>
        <v>190</v>
      </c>
      <c r="K30" cm="1">
        <f t="array" ref="K30">_xlfn.IFS(Q30&lt;&gt;1,"",Q30=1,I30+(3*D30))</f>
        <v>649</v>
      </c>
      <c r="L30" cm="1">
        <f t="array" ref="L30">_xlfn.IFS(Q30&lt;&gt;1,"",COUNT($E$7:G30)&lt;=hcpng,"",COUNT($E$7:G30)&gt;=hcpng,K30)</f>
        <v>649</v>
      </c>
      <c r="M30" cm="1">
        <f t="array" ref="M30">_xlfn.IFS(Q30=1,SUM($E$7:G30),Q30&lt;&gt;1,"")</f>
        <v>13288</v>
      </c>
      <c r="N30" cm="1">
        <f t="array" ref="N30">_xlfn.IFS(Q30=1,COUNT($E$7:G30),Q30&lt;&gt;1,"")</f>
        <v>66</v>
      </c>
      <c r="O30">
        <f>IF(Q30=1,ROUND(AVERAGE($E$7:G30),2),"")</f>
        <v>201.33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225</v>
      </c>
      <c r="X30" cm="1">
        <f t="array" ref="X30">_xlfn.IFS(AND(Q30=1,COUNT($E$7:G30)&gt;hcpng),F30+D30,$A$7=1," ")</f>
        <v>210</v>
      </c>
      <c r="Y30" cm="1">
        <f t="array" ref="Y30">_xlfn.IFS(AND(Q30=1,COUNT($E$7:G30)&gt;hcpng),G30+D30,$A$7=1," ")</f>
        <v>214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201</v>
      </c>
      <c r="D31" s="16" cm="1">
        <f t="array" ref="D31">_xlfn.IFS(Q31&lt;&gt;1,"",Q31=1,TRUNC((230-C31)*0.9))</f>
        <v>26</v>
      </c>
      <c r="E31" s="14">
        <v>184</v>
      </c>
      <c r="F31" s="14">
        <v>203</v>
      </c>
      <c r="G31" s="14">
        <v>241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628</v>
      </c>
      <c r="J31">
        <f t="shared" si="1"/>
        <v>209</v>
      </c>
      <c r="K31" cm="1">
        <f t="array" ref="K31">_xlfn.IFS(Q31&lt;&gt;1,"",Q31=1,I31+(3*D31))</f>
        <v>706</v>
      </c>
      <c r="L31" cm="1">
        <f t="array" ref="L31">_xlfn.IFS(Q31&lt;&gt;1,"",COUNT($E$7:G31)&lt;=hcpng,"",COUNT($E$7:G31)&gt;=hcpng,K31)</f>
        <v>706</v>
      </c>
      <c r="M31" cm="1">
        <f t="array" ref="M31">_xlfn.IFS(Q31=1,SUM($E$7:G31),Q31&lt;&gt;1,"")</f>
        <v>13916</v>
      </c>
      <c r="N31" cm="1">
        <f t="array" ref="N31">_xlfn.IFS(Q31=1,COUNT($E$7:G31),Q31&lt;&gt;1,"")</f>
        <v>69</v>
      </c>
      <c r="O31">
        <f>IF(Q31=1,ROUND(AVERAGE($E$7:G31),2),"")</f>
        <v>201.68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210</v>
      </c>
      <c r="X31" cm="1">
        <f t="array" ref="X31">_xlfn.IFS(AND(Q31=1,COUNT($E$7:G31)&gt;hcpng),F31+D31,$A$7=1," ")</f>
        <v>229</v>
      </c>
      <c r="Y31" cm="1">
        <f t="array" ref="Y31">_xlfn.IFS(AND(Q31=1,COUNT($E$7:G31)&gt;hcpng),G31+D31,$A$7=1," ")</f>
        <v>267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201</v>
      </c>
      <c r="D32" s="16" cm="1">
        <f t="array" ref="D32">_xlfn.IFS(Q32&lt;&gt;1,"",Q32=1,TRUNC((230-C32)*0.9))</f>
        <v>26</v>
      </c>
      <c r="E32" s="14">
        <v>138</v>
      </c>
      <c r="F32" s="14">
        <v>277</v>
      </c>
      <c r="G32" s="14">
        <v>248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663</v>
      </c>
      <c r="J32">
        <f t="shared" si="1"/>
        <v>221</v>
      </c>
      <c r="K32" cm="1">
        <f t="array" ref="K32">_xlfn.IFS(Q32&lt;&gt;1,"",Q32=1,I32+(3*D32))</f>
        <v>741</v>
      </c>
      <c r="L32" cm="1">
        <f t="array" ref="L32">_xlfn.IFS(Q32&lt;&gt;1,"",COUNT($E$7:G32)&lt;=hcpng,"",COUNT($E$7:G32)&gt;=hcpng,K32)</f>
        <v>741</v>
      </c>
      <c r="M32" cm="1">
        <f t="array" ref="M32">_xlfn.IFS(Q32=1,SUM($E$7:G32),Q32&lt;&gt;1,"")</f>
        <v>14579</v>
      </c>
      <c r="N32" cm="1">
        <f t="array" ref="N32">_xlfn.IFS(Q32=1,COUNT($E$7:G32),Q32&lt;&gt;1,"")</f>
        <v>72</v>
      </c>
      <c r="O32">
        <f>IF(Q32=1,ROUND(AVERAGE($E$7:G32),2),"")</f>
        <v>202.49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164</v>
      </c>
      <c r="X32" cm="1">
        <f t="array" ref="X32">_xlfn.IFS(AND(Q32=1,COUNT($E$7:G32)&gt;hcpng),F32+D32,$A$7=1," ")</f>
        <v>303</v>
      </c>
      <c r="Y32" cm="1">
        <f t="array" ref="Y32">_xlfn.IFS(AND(Q32=1,COUNT($E$7:G32)&gt;hcpng),G32+D32,$A$7=1," ")</f>
        <v>274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202</v>
      </c>
      <c r="D33" s="16" cm="1">
        <f t="array" ref="D33">_xlfn.IFS(Q33&lt;&gt;1,"",Q33=1,TRUNC((230-C33)*0.9))</f>
        <v>25</v>
      </c>
      <c r="E33" s="14">
        <v>159</v>
      </c>
      <c r="F33" s="14">
        <v>199</v>
      </c>
      <c r="G33" s="14">
        <v>221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579</v>
      </c>
      <c r="J33">
        <f t="shared" si="1"/>
        <v>193</v>
      </c>
      <c r="K33" cm="1">
        <f t="array" ref="K33">_xlfn.IFS(Q33&lt;&gt;1,"",Q33=1,I33+(3*D33))</f>
        <v>654</v>
      </c>
      <c r="L33" cm="1">
        <f t="array" ref="L33">_xlfn.IFS(Q33&lt;&gt;1,"",COUNT($E$7:G33)&lt;=hcpng,"",COUNT($E$7:G33)&gt;=hcpng,K33)</f>
        <v>654</v>
      </c>
      <c r="M33" cm="1">
        <f t="array" ref="M33">_xlfn.IFS(Q33=1,SUM($E$7:G33),Q33&lt;&gt;1,"")</f>
        <v>15158</v>
      </c>
      <c r="N33" cm="1">
        <f t="array" ref="N33">_xlfn.IFS(Q33=1,COUNT($E$7:G33),Q33&lt;&gt;1,"")</f>
        <v>75</v>
      </c>
      <c r="O33">
        <f>IF(Q33=1,ROUND(AVERAGE($E$7:G33),2),"")</f>
        <v>202.11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184</v>
      </c>
      <c r="X33" cm="1">
        <f t="array" ref="X33">_xlfn.IFS(AND(Q33=1,COUNT($E$7:G33)&gt;hcpng),F33+D33,$A$7=1," ")</f>
        <v>224</v>
      </c>
      <c r="Y33" cm="1">
        <f t="array" ref="Y33">_xlfn.IFS(AND(Q33=1,COUNT($E$7:G33)&gt;hcpng),G33+D33,$A$7=1," ")</f>
        <v>246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202</v>
      </c>
      <c r="D34" s="16" cm="1">
        <f t="array" ref="D34">_xlfn.IFS(Q34&lt;&gt;1,"",Q34=1,TRUNC((230-C34)*0.9))</f>
        <v>25</v>
      </c>
      <c r="E34" s="14">
        <v>226</v>
      </c>
      <c r="F34" s="14">
        <v>268</v>
      </c>
      <c r="G34" s="14">
        <v>227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721</v>
      </c>
      <c r="J34">
        <f t="shared" si="1"/>
        <v>240</v>
      </c>
      <c r="K34" cm="1">
        <f t="array" ref="K34">_xlfn.IFS(Q34&lt;&gt;1,"",Q34=1,I34+(3*D34))</f>
        <v>796</v>
      </c>
      <c r="L34" cm="1">
        <f t="array" ref="L34">_xlfn.IFS(Q34&lt;&gt;1,"",COUNT($E$7:G34)&lt;=hcpng,"",COUNT($E$7:G34)&gt;=hcpng,K34)</f>
        <v>796</v>
      </c>
      <c r="M34" cm="1">
        <f t="array" ref="M34">_xlfn.IFS(Q34=1,SUM($E$7:G34),Q34&lt;&gt;1,"")</f>
        <v>15879</v>
      </c>
      <c r="N34" cm="1">
        <f t="array" ref="N34">_xlfn.IFS(Q34=1,COUNT($E$7:G34),Q34&lt;&gt;1,"")</f>
        <v>78</v>
      </c>
      <c r="O34">
        <f>IF(Q34=1,ROUND(AVERAGE($E$7:G34),2),"")</f>
        <v>203.58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251</v>
      </c>
      <c r="X34" cm="1">
        <f t="array" ref="X34">_xlfn.IFS(AND(Q34=1,COUNT($E$7:G34)&gt;hcpng),F34+D34,$A$7=1," ")</f>
        <v>293</v>
      </c>
      <c r="Y34" cm="1">
        <f t="array" ref="Y34">_xlfn.IFS(AND(Q34=1,COUNT($E$7:G34)&gt;hcpng),G34+D34,$A$7=1," ")</f>
        <v>252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203</v>
      </c>
      <c r="D35" s="16" cm="1">
        <f t="array" ref="D35">_xlfn.IFS(Q35&lt;&gt;1,"",Q35=1,TRUNC((230-C35)*0.9))</f>
        <v>24</v>
      </c>
      <c r="E35" s="14">
        <v>231</v>
      </c>
      <c r="F35" s="14">
        <v>221</v>
      </c>
      <c r="G35" s="14">
        <v>245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697</v>
      </c>
      <c r="J35">
        <f t="shared" si="1"/>
        <v>232</v>
      </c>
      <c r="K35" cm="1">
        <f t="array" ref="K35">_xlfn.IFS(Q35&lt;&gt;1,"",Q35=1,I35+(3*D35))</f>
        <v>769</v>
      </c>
      <c r="L35" cm="1">
        <f t="array" ref="L35">_xlfn.IFS(Q35&lt;&gt;1,"",COUNT($E$7:G35)&lt;=hcpng,"",COUNT($E$7:G35)&gt;=hcpng,K35)</f>
        <v>769</v>
      </c>
      <c r="M35" cm="1">
        <f t="array" ref="M35">_xlfn.IFS(Q35=1,SUM($E$7:G35),Q35&lt;&gt;1,"")</f>
        <v>16576</v>
      </c>
      <c r="N35" cm="1">
        <f t="array" ref="N35">_xlfn.IFS(Q35=1,COUNT($E$7:G35),Q35&lt;&gt;1,"")</f>
        <v>81</v>
      </c>
      <c r="O35">
        <f>IF(Q35=1,ROUND(AVERAGE($E$7:G35),2),"")</f>
        <v>204.64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255</v>
      </c>
      <c r="X35" cm="1">
        <f t="array" ref="X35">_xlfn.IFS(AND(Q35=1,COUNT($E$7:G35)&gt;hcpng),F35+D35,$A$7=1," ")</f>
        <v>245</v>
      </c>
      <c r="Y35" cm="1">
        <f t="array" ref="Y35">_xlfn.IFS(AND(Q35=1,COUNT($E$7:G35)&gt;hcpng),G35+D35,$A$7=1," ")</f>
        <v>269</v>
      </c>
      <c r="Z35">
        <f t="shared" si="5"/>
        <v>29</v>
      </c>
      <c r="AA35" cm="1">
        <f t="array" ref="AA35">_xlfn.IFS(COUNTIFS(H35,"#",H34,"#"),A34,COUNTIFS(H35,2,H34,"#"),A34,$A$7=1,"")</f>
        <v>28</v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204</v>
      </c>
      <c r="D36" s="16" cm="1">
        <f t="array" ref="D36">_xlfn.IFS(Q36&lt;&gt;1,"",Q36=1,TRUNC((230-C36)*0.9))</f>
        <v>23</v>
      </c>
      <c r="E36" s="14">
        <v>176</v>
      </c>
      <c r="F36" s="14">
        <v>221</v>
      </c>
      <c r="G36" s="14">
        <v>240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637</v>
      </c>
      <c r="J36">
        <f t="shared" si="1"/>
        <v>212</v>
      </c>
      <c r="K36" cm="1">
        <f t="array" ref="K36">_xlfn.IFS(Q36&lt;&gt;1,"",Q36=1,I36+(3*D36))</f>
        <v>706</v>
      </c>
      <c r="L36" cm="1">
        <f t="array" ref="L36">_xlfn.IFS(Q36&lt;&gt;1,"",COUNT($E$7:G36)&lt;=hcpng,"",COUNT($E$7:G36)&gt;=hcpng,K36)</f>
        <v>706</v>
      </c>
      <c r="M36" cm="1">
        <f t="array" ref="M36">_xlfn.IFS(Q36=1,SUM($E$7:G36),Q36&lt;&gt;1,"")</f>
        <v>17213</v>
      </c>
      <c r="N36" cm="1">
        <f t="array" ref="N36">_xlfn.IFS(Q36=1,COUNT($E$7:G36),Q36&lt;&gt;1,"")</f>
        <v>84</v>
      </c>
      <c r="O36">
        <f>IF(Q36=1,ROUND(AVERAGE($E$7:G36),2),"")</f>
        <v>204.92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199</v>
      </c>
      <c r="X36" cm="1">
        <f t="array" ref="X36">_xlfn.IFS(AND(Q36=1,COUNT($E$7:G36)&gt;hcpng),F36+D36,$A$7=1," ")</f>
        <v>244</v>
      </c>
      <c r="Y36" cm="1">
        <f t="array" ref="Y36">_xlfn.IFS(AND(Q36=1,COUNT($E$7:G36)&gt;hcpng),G36+D36,$A$7=1," ")</f>
        <v>263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193.29</v>
      </c>
      <c r="F37" s="18">
        <f>IF(COUNT(F7:F36)&gt;=1,ROUND(SUM(F7:F36)/COUNT(F7:F36),2),"")</f>
        <v>211.57</v>
      </c>
      <c r="G37" s="18">
        <f>IF(COUNT(G7:G36)&gt;=1,ROUND(SUM(G7:G36)/COUNT(G7:G36),2),"")</f>
        <v>209.89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0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8B5D-2FAE-4430-8199-3FEEA0221D10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57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105</v>
      </c>
      <c r="C4" s="7"/>
      <c r="D4" s="7"/>
      <c r="E4" s="7"/>
      <c r="F4" s="7"/>
      <c r="G4" s="7"/>
      <c r="W4" s="3" t="s">
        <v>34</v>
      </c>
      <c r="X4">
        <f>MAX(I7:I36)</f>
        <v>424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159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105</v>
      </c>
      <c r="D7" s="16" cm="1">
        <f t="array" ref="D7">_xlfn.IFS(Q7&lt;&gt;1,"",Q7=1,TRUNC((230-C7)*0.9))</f>
        <v>112</v>
      </c>
      <c r="E7" s="14">
        <v>110</v>
      </c>
      <c r="F7" s="14">
        <v>136</v>
      </c>
      <c r="G7" s="14">
        <v>132</v>
      </c>
      <c r="H7" s="17"/>
      <c r="I7">
        <f>IF(Q7=1,SUM(E7:G7),"")</f>
        <v>378</v>
      </c>
      <c r="J7">
        <f>IF(Q7=1,TRUNC(AVERAGE(E7:G7),0),"")</f>
        <v>126</v>
      </c>
      <c r="K7" cm="1">
        <f t="array" ref="K7">_xlfn.IFS(Q7&lt;&gt;1,"",Q7=1,I7+(3*D7))</f>
        <v>714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378</v>
      </c>
      <c r="N7" cm="1">
        <f t="array" ref="N7">_xlfn.IFS(Q7=1,COUNT($E$7:G7),Q7&lt;&gt;1,"")</f>
        <v>3</v>
      </c>
      <c r="O7">
        <f>IF(Q7=1,ROUND(AVERAGE($E$7:G7),2),"")</f>
        <v>126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105</v>
      </c>
      <c r="D8" s="16" cm="1">
        <f t="array" ref="D8">_xlfn.IFS(Q8&lt;&gt;1,"",Q8=1,TRUNC((230-C8)*0.9))</f>
        <v>112</v>
      </c>
      <c r="E8" s="14">
        <v>94</v>
      </c>
      <c r="F8" s="14">
        <v>96</v>
      </c>
      <c r="G8" s="14">
        <v>97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287</v>
      </c>
      <c r="J8">
        <f t="shared" ref="J8:J36" si="1">IF(Q8=1,TRUNC(AVERAGE(E8:G8),0),"")</f>
        <v>95</v>
      </c>
      <c r="K8" cm="1">
        <f t="array" ref="K8">_xlfn.IFS(Q8&lt;&gt;1,"",Q8=1,I8+(3*D8))</f>
        <v>623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665</v>
      </c>
      <c r="N8" cm="1">
        <f t="array" ref="N8">_xlfn.IFS(Q8=1,COUNT($E$7:G8),Q8&lt;&gt;1,"")</f>
        <v>6</v>
      </c>
      <c r="O8">
        <f>IF(Q8=1,ROUND(AVERAGE($E$7:G8),2),"")</f>
        <v>110.83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105</v>
      </c>
      <c r="D9" s="16" cm="1">
        <f t="array" ref="D9">_xlfn.IFS(Q9&lt;&gt;1,"",Q9=1,TRUNC((230-C9)*0.9))</f>
        <v>112</v>
      </c>
      <c r="E9" s="14">
        <v>121</v>
      </c>
      <c r="F9" s="14">
        <v>97</v>
      </c>
      <c r="G9" s="14">
        <v>123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341</v>
      </c>
      <c r="J9">
        <f t="shared" si="1"/>
        <v>113</v>
      </c>
      <c r="K9" cm="1">
        <f t="array" ref="K9">_xlfn.IFS(Q9&lt;&gt;1,"",Q9=1,I9+(3*D9))</f>
        <v>677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1006</v>
      </c>
      <c r="N9" cm="1">
        <f t="array" ref="N9">_xlfn.IFS(Q9=1,COUNT($E$7:G9),Q9&lt;&gt;1,"")</f>
        <v>9</v>
      </c>
      <c r="O9">
        <f>IF(Q9=1,ROUND(AVERAGE($E$7:G9),2),"")</f>
        <v>111.78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111</v>
      </c>
      <c r="D10" s="16" cm="1">
        <f t="array" ref="D10">_xlfn.IFS(Q10&lt;&gt;1,"",Q10=1,TRUNC((230-C10)*0.9))</f>
        <v>107</v>
      </c>
      <c r="E10" s="14">
        <v>120</v>
      </c>
      <c r="F10" s="14">
        <v>152</v>
      </c>
      <c r="G10" s="14">
        <v>81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353</v>
      </c>
      <c r="J10">
        <f t="shared" si="1"/>
        <v>117</v>
      </c>
      <c r="K10" cm="1">
        <f t="array" ref="K10">_xlfn.IFS(Q10&lt;&gt;1,"",Q10=1,I10+(3*D10))</f>
        <v>674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1359</v>
      </c>
      <c r="N10" cm="1">
        <f t="array" ref="N10">_xlfn.IFS(Q10=1,COUNT($E$7:G10),Q10&lt;&gt;1,"")</f>
        <v>12</v>
      </c>
      <c r="O10">
        <f>IF(Q10=1,ROUND(AVERAGE($E$7:G10),2),"")</f>
        <v>113.25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113</v>
      </c>
      <c r="D11" s="16" cm="1">
        <f t="array" ref="D11">_xlfn.IFS(Q11&lt;&gt;1,"",Q11=1,TRUNC((230-C11)*0.9))</f>
        <v>105</v>
      </c>
      <c r="E11" s="14">
        <v>131</v>
      </c>
      <c r="F11" s="14">
        <v>102</v>
      </c>
      <c r="G11" s="14">
        <v>135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368</v>
      </c>
      <c r="J11">
        <f t="shared" si="1"/>
        <v>122</v>
      </c>
      <c r="K11" cm="1">
        <f t="array" ref="K11">_xlfn.IFS(Q11&lt;&gt;1,"",Q11=1,I11+(3*D11))</f>
        <v>683</v>
      </c>
      <c r="L11" cm="1">
        <f t="array" ref="L11">_xlfn.IFS(Q11&lt;&gt;1,"",COUNT($E$7:G11)&lt;=hcpng,"",COUNT($E$7:G11)&gt;=hcpng,K11)</f>
        <v>683</v>
      </c>
      <c r="M11" cm="1">
        <f t="array" ref="M11">_xlfn.IFS(Q11=1,SUM($E$7:G11),Q11&lt;&gt;1,"")</f>
        <v>1727</v>
      </c>
      <c r="N11" cm="1">
        <f t="array" ref="N11">_xlfn.IFS(Q11=1,COUNT($E$7:G11),Q11&lt;&gt;1,"")</f>
        <v>15</v>
      </c>
      <c r="O11">
        <f>IF(Q11=1,ROUND(AVERAGE($E$7:G11),2),"")</f>
        <v>115.13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236</v>
      </c>
      <c r="X11" cm="1">
        <f t="array" ref="X11">_xlfn.IFS(AND(Q11=1,COUNT($E$7:G11)&gt;hcpng),F11+D11,$A$7=1," ")</f>
        <v>207</v>
      </c>
      <c r="Y11" cm="1">
        <f t="array" ref="Y11">_xlfn.IFS(AND(Q11=1,COUNT($E$7:G11)&gt;hcpng),G11+D11,$A$7=1," ")</f>
        <v>240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115</v>
      </c>
      <c r="D12" s="16" cm="1">
        <f t="array" ref="D12">_xlfn.IFS(Q12&lt;&gt;1,"",Q12=1,TRUNC((230-C12)*0.9))</f>
        <v>103</v>
      </c>
      <c r="E12" s="14">
        <v>115</v>
      </c>
      <c r="F12" s="14">
        <v>99</v>
      </c>
      <c r="G12" s="14">
        <v>120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334</v>
      </c>
      <c r="J12">
        <f t="shared" si="1"/>
        <v>111</v>
      </c>
      <c r="K12" cm="1">
        <f t="array" ref="K12">_xlfn.IFS(Q12&lt;&gt;1,"",Q12=1,I12+(3*D12))</f>
        <v>643</v>
      </c>
      <c r="L12" cm="1">
        <f t="array" ref="L12">_xlfn.IFS(Q12&lt;&gt;1,"",COUNT($E$7:G12)&lt;=hcpng,"",COUNT($E$7:G12)&gt;=hcpng,K12)</f>
        <v>643</v>
      </c>
      <c r="M12" cm="1">
        <f t="array" ref="M12">_xlfn.IFS(Q12=1,SUM($E$7:G12),Q12&lt;&gt;1,"")</f>
        <v>2061</v>
      </c>
      <c r="N12" cm="1">
        <f t="array" ref="N12">_xlfn.IFS(Q12=1,COUNT($E$7:G12),Q12&lt;&gt;1,"")</f>
        <v>18</v>
      </c>
      <c r="O12">
        <f>IF(Q12=1,ROUND(AVERAGE($E$7:G12),2),"")</f>
        <v>114.5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218</v>
      </c>
      <c r="X12" cm="1">
        <f t="array" ref="X12">_xlfn.IFS(AND(Q12=1,COUNT($E$7:G12)&gt;hcpng),F12+D12,$A$7=1," ")</f>
        <v>202</v>
      </c>
      <c r="Y12" cm="1">
        <f t="array" ref="Y12">_xlfn.IFS(AND(Q12=1,COUNT($E$7:G12)&gt;hcpng),G12+D12,$A$7=1," ")</f>
        <v>223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114</v>
      </c>
      <c r="D13" s="16" cm="1">
        <f t="array" ref="D13">_xlfn.IFS(Q13&lt;&gt;1,"",Q13=1,TRUNC((230-C13)*0.9))</f>
        <v>104</v>
      </c>
      <c r="E13" s="14">
        <v>99</v>
      </c>
      <c r="F13" s="14">
        <v>95</v>
      </c>
      <c r="G13" s="14">
        <v>103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297</v>
      </c>
      <c r="J13">
        <f t="shared" si="1"/>
        <v>99</v>
      </c>
      <c r="K13" cm="1">
        <f t="array" ref="K13">_xlfn.IFS(Q13&lt;&gt;1,"",Q13=1,I13+(3*D13))</f>
        <v>609</v>
      </c>
      <c r="L13" cm="1">
        <f t="array" ref="L13">_xlfn.IFS(Q13&lt;&gt;1,"",COUNT($E$7:G13)&lt;=hcpng,"",COUNT($E$7:G13)&gt;=hcpng,K13)</f>
        <v>609</v>
      </c>
      <c r="M13" cm="1">
        <f t="array" ref="M13">_xlfn.IFS(Q13=1,SUM($E$7:G13),Q13&lt;&gt;1,"")</f>
        <v>2358</v>
      </c>
      <c r="N13" cm="1">
        <f t="array" ref="N13">_xlfn.IFS(Q13=1,COUNT($E$7:G13),Q13&lt;&gt;1,"")</f>
        <v>21</v>
      </c>
      <c r="O13">
        <f>IF(Q13=1,ROUND(AVERAGE($E$7:G13),2),"")</f>
        <v>112.29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203</v>
      </c>
      <c r="X13" cm="1">
        <f t="array" ref="X13">_xlfn.IFS(AND(Q13=1,COUNT($E$7:G13)&gt;hcpng),F13+D13,$A$7=1," ")</f>
        <v>199</v>
      </c>
      <c r="Y13" cm="1">
        <f t="array" ref="Y13">_xlfn.IFS(AND(Q13=1,COUNT($E$7:G13)&gt;hcpng),G13+D13,$A$7=1," ")</f>
        <v>207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112</v>
      </c>
      <c r="D14" s="16" cm="1">
        <f t="array" ref="D14">_xlfn.IFS(Q14&lt;&gt;1,"",Q14=1,TRUNC((230-C14)*0.9))</f>
        <v>106</v>
      </c>
      <c r="E14" s="14">
        <v>99</v>
      </c>
      <c r="F14" s="14">
        <v>98</v>
      </c>
      <c r="G14" s="14">
        <v>114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311</v>
      </c>
      <c r="J14">
        <f t="shared" si="1"/>
        <v>103</v>
      </c>
      <c r="K14" cm="1">
        <f t="array" ref="K14">_xlfn.IFS(Q14&lt;&gt;1,"",Q14=1,I14+(3*D14))</f>
        <v>629</v>
      </c>
      <c r="L14" cm="1">
        <f t="array" ref="L14">_xlfn.IFS(Q14&lt;&gt;1,"",COUNT($E$7:G14)&lt;=hcpng,"",COUNT($E$7:G14)&gt;=hcpng,K14)</f>
        <v>629</v>
      </c>
      <c r="M14" cm="1">
        <f t="array" ref="M14">_xlfn.IFS(Q14=1,SUM($E$7:G14),Q14&lt;&gt;1,"")</f>
        <v>2669</v>
      </c>
      <c r="N14" cm="1">
        <f t="array" ref="N14">_xlfn.IFS(Q14=1,COUNT($E$7:G14),Q14&lt;&gt;1,"")</f>
        <v>24</v>
      </c>
      <c r="O14">
        <f>IF(Q14=1,ROUND(AVERAGE($E$7:G14),2),"")</f>
        <v>111.21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205</v>
      </c>
      <c r="X14" cm="1">
        <f t="array" ref="X14">_xlfn.IFS(AND(Q14=1,COUNT($E$7:G14)&gt;hcpng),F14+D14,$A$7=1," ")</f>
        <v>204</v>
      </c>
      <c r="Y14" cm="1">
        <f t="array" ref="Y14">_xlfn.IFS(AND(Q14=1,COUNT($E$7:G14)&gt;hcpng),G14+D14,$A$7=1," ")</f>
        <v>220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111</v>
      </c>
      <c r="D15" s="16" cm="1">
        <f t="array" ref="D15">_xlfn.IFS(Q15&lt;&gt;1,"",Q15=1,TRUNC((230-C15)*0.9))</f>
        <v>107</v>
      </c>
      <c r="E15" s="14">
        <v>88</v>
      </c>
      <c r="F15" s="14">
        <v>94</v>
      </c>
      <c r="G15" s="14">
        <v>111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293</v>
      </c>
      <c r="J15">
        <f t="shared" si="1"/>
        <v>97</v>
      </c>
      <c r="K15" cm="1">
        <f t="array" ref="K15">_xlfn.IFS(Q15&lt;&gt;1,"",Q15=1,I15+(3*D15))</f>
        <v>614</v>
      </c>
      <c r="L15" cm="1">
        <f t="array" ref="L15">_xlfn.IFS(Q15&lt;&gt;1,"",COUNT($E$7:G15)&lt;=hcpng,"",COUNT($E$7:G15)&gt;=hcpng,K15)</f>
        <v>614</v>
      </c>
      <c r="M15" cm="1">
        <f t="array" ref="M15">_xlfn.IFS(Q15=1,SUM($E$7:G15),Q15&lt;&gt;1,"")</f>
        <v>2962</v>
      </c>
      <c r="N15" cm="1">
        <f t="array" ref="N15">_xlfn.IFS(Q15=1,COUNT($E$7:G15),Q15&lt;&gt;1,"")</f>
        <v>27</v>
      </c>
      <c r="O15">
        <f>IF(Q15=1,ROUND(AVERAGE($E$7:G15),2),"")</f>
        <v>109.7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195</v>
      </c>
      <c r="X15" cm="1">
        <f t="array" ref="X15">_xlfn.IFS(AND(Q15=1,COUNT($E$7:G15)&gt;hcpng),F15+D15,$A$7=1," ")</f>
        <v>201</v>
      </c>
      <c r="Y15" cm="1">
        <f t="array" ref="Y15">_xlfn.IFS(AND(Q15=1,COUNT($E$7:G15)&gt;hcpng),G15+D15,$A$7=1," ")</f>
        <v>218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109</v>
      </c>
      <c r="D17" s="16" cm="1">
        <f t="array" ref="D17">_xlfn.IFS(Q17&lt;&gt;1,"",Q17=1,TRUNC((230-C17)*0.9))</f>
        <v>108</v>
      </c>
      <c r="E17" s="14">
        <v>119</v>
      </c>
      <c r="F17" s="14">
        <v>127</v>
      </c>
      <c r="G17" s="14">
        <v>120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366</v>
      </c>
      <c r="J17">
        <f t="shared" si="1"/>
        <v>122</v>
      </c>
      <c r="K17" cm="1">
        <f t="array" ref="K17">_xlfn.IFS(Q17&lt;&gt;1,"",Q17=1,I17+(3*D17))</f>
        <v>690</v>
      </c>
      <c r="L17" cm="1">
        <f t="array" ref="L17">_xlfn.IFS(Q17&lt;&gt;1,"",COUNT($E$7:G17)&lt;=hcpng,"",COUNT($E$7:G17)&gt;=hcpng,K17)</f>
        <v>690</v>
      </c>
      <c r="M17" cm="1">
        <f t="array" ref="M17">_xlfn.IFS(Q17=1,SUM($E$7:G17),Q17&lt;&gt;1,"")</f>
        <v>3328</v>
      </c>
      <c r="N17" cm="1">
        <f t="array" ref="N17">_xlfn.IFS(Q17=1,COUNT($E$7:G17),Q17&lt;&gt;1,"")</f>
        <v>30</v>
      </c>
      <c r="O17">
        <f>IF(Q17=1,ROUND(AVERAGE($E$7:G17),2),"")</f>
        <v>110.93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235</v>
      </c>
      <c r="Y17" cm="1">
        <f t="array" ref="Y17">_xlfn.IFS(AND(Q17=1,COUNT($E$7:G17)&gt;hcpng),G17+D17,$A$7=1," ")</f>
        <v>228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110</v>
      </c>
      <c r="D18" s="16" cm="1">
        <f t="array" ref="D18">_xlfn.IFS(Q18&lt;&gt;1,"",Q18=1,TRUNC((230-C18)*0.9))</f>
        <v>108</v>
      </c>
      <c r="E18" s="14">
        <v>127</v>
      </c>
      <c r="F18" s="14">
        <v>91</v>
      </c>
      <c r="G18" s="14">
        <v>108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326</v>
      </c>
      <c r="J18">
        <f t="shared" si="1"/>
        <v>108</v>
      </c>
      <c r="K18" cm="1">
        <f t="array" ref="K18">_xlfn.IFS(Q18&lt;&gt;1,"",Q18=1,I18+(3*D18))</f>
        <v>650</v>
      </c>
      <c r="L18" cm="1">
        <f t="array" ref="L18">_xlfn.IFS(Q18&lt;&gt;1,"",COUNT($E$7:G18)&lt;=hcpng,"",COUNT($E$7:G18)&gt;=hcpng,K18)</f>
        <v>650</v>
      </c>
      <c r="M18" cm="1">
        <f t="array" ref="M18">_xlfn.IFS(Q18=1,SUM($E$7:G18),Q18&lt;&gt;1,"")</f>
        <v>3654</v>
      </c>
      <c r="N18" cm="1">
        <f t="array" ref="N18">_xlfn.IFS(Q18=1,COUNT($E$7:G18),Q18&lt;&gt;1,"")</f>
        <v>33</v>
      </c>
      <c r="O18">
        <f>IF(Q18=1,ROUND(AVERAGE($E$7:G18),2),"")</f>
        <v>110.73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235</v>
      </c>
      <c r="X18" cm="1">
        <f t="array" ref="X18">_xlfn.IFS(AND(Q18=1,COUNT($E$7:G18)&gt;hcpng),F18+D18,$A$7=1," ")</f>
        <v>199</v>
      </c>
      <c r="Y18" cm="1">
        <f t="array" ref="Y18">_xlfn.IFS(AND(Q18=1,COUNT($E$7:G18)&gt;hcpng),G18+D18,$A$7=1," ")</f>
        <v>216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110</v>
      </c>
      <c r="D19" s="16" cm="1">
        <f t="array" ref="D19">_xlfn.IFS(Q19&lt;&gt;1,"",Q19=1,TRUNC((230-C19)*0.9))</f>
        <v>108</v>
      </c>
      <c r="E19" s="14">
        <v>88</v>
      </c>
      <c r="F19" s="14">
        <v>111</v>
      </c>
      <c r="G19" s="14">
        <v>95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294</v>
      </c>
      <c r="J19">
        <f t="shared" si="1"/>
        <v>98</v>
      </c>
      <c r="K19" cm="1">
        <f t="array" ref="K19">_xlfn.IFS(Q19&lt;&gt;1,"",Q19=1,I19+(3*D19))</f>
        <v>618</v>
      </c>
      <c r="L19" cm="1">
        <f t="array" ref="L19">_xlfn.IFS(Q19&lt;&gt;1,"",COUNT($E$7:G19)&lt;=hcpng,"",COUNT($E$7:G19)&gt;=hcpng,K19)</f>
        <v>618</v>
      </c>
      <c r="M19" cm="1">
        <f t="array" ref="M19">_xlfn.IFS(Q19=1,SUM($E$7:G19),Q19&lt;&gt;1,"")</f>
        <v>3948</v>
      </c>
      <c r="N19" cm="1">
        <f t="array" ref="N19">_xlfn.IFS(Q19=1,COUNT($E$7:G19),Q19&lt;&gt;1,"")</f>
        <v>36</v>
      </c>
      <c r="O19">
        <f>IF(Q19=1,ROUND(AVERAGE($E$7:G19),2),"")</f>
        <v>109.67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196</v>
      </c>
      <c r="X19" cm="1">
        <f t="array" ref="X19">_xlfn.IFS(AND(Q19=1,COUNT($E$7:G19)&gt;hcpng),F19+D19,$A$7=1," ")</f>
        <v>219</v>
      </c>
      <c r="Y19" cm="1">
        <f t="array" ref="Y19">_xlfn.IFS(AND(Q19=1,COUNT($E$7:G19)&gt;hcpng),G19+D19,$A$7=1," ")</f>
        <v>203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109</v>
      </c>
      <c r="D20" s="16" cm="1">
        <f t="array" ref="D20">_xlfn.IFS(Q20&lt;&gt;1,"",Q20=1,TRUNC((230-C20)*0.9))</f>
        <v>108</v>
      </c>
      <c r="E20" s="14">
        <v>127</v>
      </c>
      <c r="F20" s="14">
        <v>103</v>
      </c>
      <c r="G20" s="14">
        <v>124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354</v>
      </c>
      <c r="J20">
        <f t="shared" si="1"/>
        <v>118</v>
      </c>
      <c r="K20" cm="1">
        <f t="array" ref="K20">_xlfn.IFS(Q20&lt;&gt;1,"",Q20=1,I20+(3*D20))</f>
        <v>678</v>
      </c>
      <c r="L20" cm="1">
        <f t="array" ref="L20">_xlfn.IFS(Q20&lt;&gt;1,"",COUNT($E$7:G20)&lt;=hcpng,"",COUNT($E$7:G20)&gt;=hcpng,K20)</f>
        <v>678</v>
      </c>
      <c r="M20" cm="1">
        <f t="array" ref="M20">_xlfn.IFS(Q20=1,SUM($E$7:G20),Q20&lt;&gt;1,"")</f>
        <v>4302</v>
      </c>
      <c r="N20" cm="1">
        <f t="array" ref="N20">_xlfn.IFS(Q20=1,COUNT($E$7:G20),Q20&lt;&gt;1,"")</f>
        <v>39</v>
      </c>
      <c r="O20">
        <f>IF(Q20=1,ROUND(AVERAGE($E$7:G20),2),"")</f>
        <v>110.31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235</v>
      </c>
      <c r="X20" cm="1">
        <f t="array" ref="X20">_xlfn.IFS(AND(Q20=1,COUNT($E$7:G20)&gt;hcpng),F20+D20,$A$7=1," ")</f>
        <v>211</v>
      </c>
      <c r="Y20" cm="1">
        <f t="array" ref="Y20">_xlfn.IFS(AND(Q20=1,COUNT($E$7:G20)&gt;hcpng),G20+D20,$A$7=1," ")</f>
        <v>232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110</v>
      </c>
      <c r="D24" s="16" cm="1">
        <f t="array" ref="D24">_xlfn.IFS(Q24&lt;&gt;1,"",Q24=1,TRUNC((230-C24)*0.9))</f>
        <v>108</v>
      </c>
      <c r="E24" s="14">
        <v>109</v>
      </c>
      <c r="F24" s="14">
        <v>106</v>
      </c>
      <c r="G24" s="14">
        <v>98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313</v>
      </c>
      <c r="J24">
        <f t="shared" si="1"/>
        <v>104</v>
      </c>
      <c r="K24" cm="1">
        <f t="array" ref="K24">_xlfn.IFS(Q24&lt;&gt;1,"",Q24=1,I24+(3*D24))</f>
        <v>637</v>
      </c>
      <c r="L24" cm="1">
        <f t="array" ref="L24">_xlfn.IFS(Q24&lt;&gt;1,"",COUNT($E$7:G24)&lt;=hcpng,"",COUNT($E$7:G24)&gt;=hcpng,K24)</f>
        <v>637</v>
      </c>
      <c r="M24" cm="1">
        <f t="array" ref="M24">_xlfn.IFS(Q24=1,SUM($E$7:G24),Q24&lt;&gt;1,"")</f>
        <v>4615</v>
      </c>
      <c r="N24" cm="1">
        <f t="array" ref="N24">_xlfn.IFS(Q24=1,COUNT($E$7:G24),Q24&lt;&gt;1,"")</f>
        <v>42</v>
      </c>
      <c r="O24">
        <f>IF(Q24=1,ROUND(AVERAGE($E$7:G24),2),"")</f>
        <v>109.88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217</v>
      </c>
      <c r="X24" cm="1">
        <f t="array" ref="X24">_xlfn.IFS(AND(Q24=1,COUNT($E$7:G24)&gt;hcpng),F24+D24,$A$7=1," ")</f>
        <v>214</v>
      </c>
      <c r="Y24" cm="1">
        <f t="array" ref="Y24">_xlfn.IFS(AND(Q24=1,COUNT($E$7:G24)&gt;hcpng),G24+D24,$A$7=1," ")</f>
        <v>206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109</v>
      </c>
      <c r="D25" s="16" cm="1">
        <f t="array" ref="D25">_xlfn.IFS(Q25&lt;&gt;1,"",Q25=1,TRUNC((230-C25)*0.9))</f>
        <v>108</v>
      </c>
      <c r="E25" s="14">
        <v>88</v>
      </c>
      <c r="F25" s="14">
        <v>114</v>
      </c>
      <c r="G25" s="14">
        <v>98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300</v>
      </c>
      <c r="J25">
        <f t="shared" si="1"/>
        <v>100</v>
      </c>
      <c r="K25" cm="1">
        <f t="array" ref="K25">_xlfn.IFS(Q25&lt;&gt;1,"",Q25=1,I25+(3*D25))</f>
        <v>624</v>
      </c>
      <c r="L25" cm="1">
        <f t="array" ref="L25">_xlfn.IFS(Q25&lt;&gt;1,"",COUNT($E$7:G25)&lt;=hcpng,"",COUNT($E$7:G25)&gt;=hcpng,K25)</f>
        <v>624</v>
      </c>
      <c r="M25" cm="1">
        <f t="array" ref="M25">_xlfn.IFS(Q25=1,SUM($E$7:G25),Q25&lt;&gt;1,"")</f>
        <v>4915</v>
      </c>
      <c r="N25" cm="1">
        <f t="array" ref="N25">_xlfn.IFS(Q25=1,COUNT($E$7:G25),Q25&lt;&gt;1,"")</f>
        <v>45</v>
      </c>
      <c r="O25">
        <f>IF(Q25=1,ROUND(AVERAGE($E$7:G25),2),"")</f>
        <v>109.22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196</v>
      </c>
      <c r="X25" cm="1">
        <f t="array" ref="X25">_xlfn.IFS(AND(Q25=1,COUNT($E$7:G25)&gt;hcpng),F25+D25,$A$7=1," ")</f>
        <v>222</v>
      </c>
      <c r="Y25" cm="1">
        <f t="array" ref="Y25">_xlfn.IFS(AND(Q25=1,COUNT($E$7:G25)&gt;hcpng),G25+D25,$A$7=1," ")</f>
        <v>206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109</v>
      </c>
      <c r="D26" s="16" cm="1">
        <f t="array" ref="D26">_xlfn.IFS(Q26&lt;&gt;1,"",Q26=1,TRUNC((230-C26)*0.9))</f>
        <v>108</v>
      </c>
      <c r="E26" s="14">
        <v>100</v>
      </c>
      <c r="F26" s="14">
        <v>139</v>
      </c>
      <c r="G26" s="14">
        <v>98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337</v>
      </c>
      <c r="J26">
        <f t="shared" si="1"/>
        <v>112</v>
      </c>
      <c r="K26" cm="1">
        <f t="array" ref="K26">_xlfn.IFS(Q26&lt;&gt;1,"",Q26=1,I26+(3*D26))</f>
        <v>661</v>
      </c>
      <c r="L26" cm="1">
        <f t="array" ref="L26">_xlfn.IFS(Q26&lt;&gt;1,"",COUNT($E$7:G26)&lt;=hcpng,"",COUNT($E$7:G26)&gt;=hcpng,K26)</f>
        <v>661</v>
      </c>
      <c r="M26" cm="1">
        <f t="array" ref="M26">_xlfn.IFS(Q26=1,SUM($E$7:G26),Q26&lt;&gt;1,"")</f>
        <v>5252</v>
      </c>
      <c r="N26" cm="1">
        <f t="array" ref="N26">_xlfn.IFS(Q26=1,COUNT($E$7:G26),Q26&lt;&gt;1,"")</f>
        <v>48</v>
      </c>
      <c r="O26">
        <f>IF(Q26=1,ROUND(AVERAGE($E$7:G26),2),"")</f>
        <v>109.42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208</v>
      </c>
      <c r="X26" cm="1">
        <f t="array" ref="X26">_xlfn.IFS(AND(Q26=1,COUNT($E$7:G26)&gt;hcpng),F26+D26,$A$7=1," ")</f>
        <v>247</v>
      </c>
      <c r="Y26" cm="1">
        <f t="array" ref="Y26">_xlfn.IFS(AND(Q26=1,COUNT($E$7:G26)&gt;hcpng),G26+D26,$A$7=1," ")</f>
        <v>206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109</v>
      </c>
      <c r="D27" s="16" cm="1">
        <f t="array" ref="D27">_xlfn.IFS(Q27&lt;&gt;1,"",Q27=1,TRUNC((230-C27)*0.9))</f>
        <v>108</v>
      </c>
      <c r="E27" s="14">
        <v>85</v>
      </c>
      <c r="F27" s="14">
        <v>129</v>
      </c>
      <c r="G27" s="14">
        <v>141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355</v>
      </c>
      <c r="J27">
        <f t="shared" si="1"/>
        <v>118</v>
      </c>
      <c r="K27" cm="1">
        <f t="array" ref="K27">_xlfn.IFS(Q27&lt;&gt;1,"",Q27=1,I27+(3*D27))</f>
        <v>679</v>
      </c>
      <c r="L27" cm="1">
        <f t="array" ref="L27">_xlfn.IFS(Q27&lt;&gt;1,"",COUNT($E$7:G27)&lt;=hcpng,"",COUNT($E$7:G27)&gt;=hcpng,K27)</f>
        <v>679</v>
      </c>
      <c r="M27" cm="1">
        <f t="array" ref="M27">_xlfn.IFS(Q27=1,SUM($E$7:G27),Q27&lt;&gt;1,"")</f>
        <v>5607</v>
      </c>
      <c r="N27" cm="1">
        <f t="array" ref="N27">_xlfn.IFS(Q27=1,COUNT($E$7:G27),Q27&lt;&gt;1,"")</f>
        <v>51</v>
      </c>
      <c r="O27">
        <f>IF(Q27=1,ROUND(AVERAGE($E$7:G27),2),"")</f>
        <v>109.94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193</v>
      </c>
      <c r="X27" cm="1">
        <f t="array" ref="X27">_xlfn.IFS(AND(Q27=1,COUNT($E$7:G27)&gt;hcpng),F27+D27,$A$7=1," ")</f>
        <v>237</v>
      </c>
      <c r="Y27" cm="1">
        <f t="array" ref="Y27">_xlfn.IFS(AND(Q27=1,COUNT($E$7:G27)&gt;hcpng),G27+D27,$A$7=1," ")</f>
        <v>249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109</v>
      </c>
      <c r="D28" s="16" cm="1">
        <f t="array" ref="D28">_xlfn.IFS(Q28&lt;&gt;1,"",Q28=1,TRUNC((230-C28)*0.9))</f>
        <v>108</v>
      </c>
      <c r="E28" s="14">
        <v>138</v>
      </c>
      <c r="F28" s="14">
        <v>117</v>
      </c>
      <c r="G28" s="14">
        <v>114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369</v>
      </c>
      <c r="J28">
        <f t="shared" si="1"/>
        <v>123</v>
      </c>
      <c r="K28" cm="1">
        <f t="array" ref="K28">_xlfn.IFS(Q28&lt;&gt;1,"",Q28=1,I28+(3*D28))</f>
        <v>693</v>
      </c>
      <c r="L28" cm="1">
        <f t="array" ref="L28">_xlfn.IFS(Q28&lt;&gt;1,"",COUNT($E$7:G28)&lt;=hcpng,"",COUNT($E$7:G28)&gt;=hcpng,K28)</f>
        <v>693</v>
      </c>
      <c r="M28" cm="1">
        <f t="array" ref="M28">_xlfn.IFS(Q28=1,SUM($E$7:G28),Q28&lt;&gt;1,"")</f>
        <v>5976</v>
      </c>
      <c r="N28" cm="1">
        <f t="array" ref="N28">_xlfn.IFS(Q28=1,COUNT($E$7:G28),Q28&lt;&gt;1,"")</f>
        <v>54</v>
      </c>
      <c r="O28">
        <f>IF(Q28=1,ROUND(AVERAGE($E$7:G28),2),"")</f>
        <v>110.67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246</v>
      </c>
      <c r="X28" cm="1">
        <f t="array" ref="X28">_xlfn.IFS(AND(Q28=1,COUNT($E$7:G28)&gt;hcpng),F28+D28,$A$7=1," ")</f>
        <v>225</v>
      </c>
      <c r="Y28" cm="1">
        <f t="array" ref="Y28">_xlfn.IFS(AND(Q28=1,COUNT($E$7:G28)&gt;hcpng),G28+D28,$A$7=1," ")</f>
        <v>222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110</v>
      </c>
      <c r="D29" s="16" cm="1">
        <f t="array" ref="D29">_xlfn.IFS(Q29&lt;&gt;1,"",Q29=1,TRUNC((230-C29)*0.9))</f>
        <v>108</v>
      </c>
      <c r="E29" s="14">
        <v>112</v>
      </c>
      <c r="F29" s="14">
        <v>106</v>
      </c>
      <c r="G29" s="14">
        <v>118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336</v>
      </c>
      <c r="J29">
        <f t="shared" si="1"/>
        <v>112</v>
      </c>
      <c r="K29" cm="1">
        <f t="array" ref="K29">_xlfn.IFS(Q29&lt;&gt;1,"",Q29=1,I29+(3*D29))</f>
        <v>660</v>
      </c>
      <c r="L29" cm="1">
        <f t="array" ref="L29">_xlfn.IFS(Q29&lt;&gt;1,"",COUNT($E$7:G29)&lt;=hcpng,"",COUNT($E$7:G29)&gt;=hcpng,K29)</f>
        <v>660</v>
      </c>
      <c r="M29" cm="1">
        <f t="array" ref="M29">_xlfn.IFS(Q29=1,SUM($E$7:G29),Q29&lt;&gt;1,"")</f>
        <v>6312</v>
      </c>
      <c r="N29" cm="1">
        <f t="array" ref="N29">_xlfn.IFS(Q29=1,COUNT($E$7:G29),Q29&lt;&gt;1,"")</f>
        <v>57</v>
      </c>
      <c r="O29">
        <f>IF(Q29=1,ROUND(AVERAGE($E$7:G29),2),"")</f>
        <v>110.74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220</v>
      </c>
      <c r="X29" cm="1">
        <f t="array" ref="X29">_xlfn.IFS(AND(Q29=1,COUNT($E$7:G29)&gt;hcpng),F29+D29,$A$7=1," ")</f>
        <v>214</v>
      </c>
      <c r="Y29" cm="1">
        <f t="array" ref="Y29">_xlfn.IFS(AND(Q29=1,COUNT($E$7:G29)&gt;hcpng),G29+D29,$A$7=1," ")</f>
        <v>226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110</v>
      </c>
      <c r="D30" s="16" cm="1">
        <f t="array" ref="D30">_xlfn.IFS(Q30&lt;&gt;1,"",Q30=1,TRUNC((230-C30)*0.9))</f>
        <v>108</v>
      </c>
      <c r="E30" s="14">
        <v>132</v>
      </c>
      <c r="F30" s="14">
        <v>133</v>
      </c>
      <c r="G30" s="14">
        <v>159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424</v>
      </c>
      <c r="J30">
        <f t="shared" si="1"/>
        <v>141</v>
      </c>
      <c r="K30" cm="1">
        <f t="array" ref="K30">_xlfn.IFS(Q30&lt;&gt;1,"",Q30=1,I30+(3*D30))</f>
        <v>748</v>
      </c>
      <c r="L30" cm="1">
        <f t="array" ref="L30">_xlfn.IFS(Q30&lt;&gt;1,"",COUNT($E$7:G30)&lt;=hcpng,"",COUNT($E$7:G30)&gt;=hcpng,K30)</f>
        <v>748</v>
      </c>
      <c r="M30" cm="1">
        <f t="array" ref="M30">_xlfn.IFS(Q30=1,SUM($E$7:G30),Q30&lt;&gt;1,"")</f>
        <v>6736</v>
      </c>
      <c r="N30" cm="1">
        <f t="array" ref="N30">_xlfn.IFS(Q30=1,COUNT($E$7:G30),Q30&lt;&gt;1,"")</f>
        <v>60</v>
      </c>
      <c r="O30">
        <f>IF(Q30=1,ROUND(AVERAGE($E$7:G30),2),"")</f>
        <v>112.27</v>
      </c>
      <c r="P30" t="str" cm="1">
        <f t="array" ref="P30">_xlfn.IFS(Q30&lt;&gt;1,"",SUM($Q$7:Q30)=1,1,SUM($Q$7:Q30)&lt;&gt;1,"")</f>
        <v/>
      </c>
      <c r="Q30">
        <f t="shared" si="2"/>
        <v>1</v>
      </c>
      <c r="R30">
        <f t="shared" si="3"/>
        <v>424</v>
      </c>
      <c r="S30" cm="1">
        <f t="array" ref="S30">_xlfn.IFS(E30=$X$5,E30,F30=$X$5,F30,G30=$X$5,G30,$A$7=1,"")</f>
        <v>159</v>
      </c>
      <c r="T30">
        <f t="shared" si="4"/>
        <v>748</v>
      </c>
      <c r="U30" cm="1">
        <f t="array" ref="U30">_xlfn.IFS(W30=$X$6,W30,X30=$X$6,X30,Y30=$X$6,Y30,$A$7=1,"")</f>
        <v>267</v>
      </c>
      <c r="W30" cm="1">
        <f t="array" ref="W30">_xlfn.IFS(AND(Q30=1,COUNT($E$7:G30)&gt;hcpng),E30+D30,$A$7=1," ")</f>
        <v>240</v>
      </c>
      <c r="X30" cm="1">
        <f t="array" ref="X30">_xlfn.IFS(AND(Q30=1,COUNT($E$7:G30)&gt;hcpng),F30+D30,$A$7=1," ")</f>
        <v>241</v>
      </c>
      <c r="Y30" cm="1">
        <f t="array" ref="Y30">_xlfn.IFS(AND(Q30=1,COUNT($E$7:G30)&gt;hcpng),G30+D30,$A$7=1," ")</f>
        <v>267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112</v>
      </c>
      <c r="D31" s="16" cm="1">
        <f t="array" ref="D31">_xlfn.IFS(Q31&lt;&gt;1,"",Q31=1,TRUNC((230-C31)*0.9))</f>
        <v>106</v>
      </c>
      <c r="E31" s="14">
        <v>79</v>
      </c>
      <c r="F31" s="14">
        <v>81</v>
      </c>
      <c r="G31" s="14">
        <v>95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255</v>
      </c>
      <c r="J31">
        <f t="shared" si="1"/>
        <v>85</v>
      </c>
      <c r="K31" cm="1">
        <f t="array" ref="K31">_xlfn.IFS(Q31&lt;&gt;1,"",Q31=1,I31+(3*D31))</f>
        <v>573</v>
      </c>
      <c r="L31" cm="1">
        <f t="array" ref="L31">_xlfn.IFS(Q31&lt;&gt;1,"",COUNT($E$7:G31)&lt;=hcpng,"",COUNT($E$7:G31)&gt;=hcpng,K31)</f>
        <v>573</v>
      </c>
      <c r="M31" cm="1">
        <f t="array" ref="M31">_xlfn.IFS(Q31=1,SUM($E$7:G31),Q31&lt;&gt;1,"")</f>
        <v>6991</v>
      </c>
      <c r="N31" cm="1">
        <f t="array" ref="N31">_xlfn.IFS(Q31=1,COUNT($E$7:G31),Q31&lt;&gt;1,"")</f>
        <v>63</v>
      </c>
      <c r="O31">
        <f>IF(Q31=1,ROUND(AVERAGE($E$7:G31),2),"")</f>
        <v>110.97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185</v>
      </c>
      <c r="X31" cm="1">
        <f t="array" ref="X31">_xlfn.IFS(AND(Q31=1,COUNT($E$7:G31)&gt;hcpng),F31+D31,$A$7=1," ")</f>
        <v>187</v>
      </c>
      <c r="Y31" cm="1">
        <f t="array" ref="Y31">_xlfn.IFS(AND(Q31=1,COUNT($E$7:G31)&gt;hcpng),G31+D31,$A$7=1," ")</f>
        <v>201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110</v>
      </c>
      <c r="D32" s="16" cm="1">
        <f t="array" ref="D32">_xlfn.IFS(Q32&lt;&gt;1,"",Q32=1,TRUNC((230-C32)*0.9))</f>
        <v>108</v>
      </c>
      <c r="E32" s="14">
        <v>128</v>
      </c>
      <c r="F32" s="14">
        <v>103</v>
      </c>
      <c r="G32" s="14">
        <v>103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334</v>
      </c>
      <c r="J32">
        <f t="shared" si="1"/>
        <v>111</v>
      </c>
      <c r="K32" cm="1">
        <f t="array" ref="K32">_xlfn.IFS(Q32&lt;&gt;1,"",Q32=1,I32+(3*D32))</f>
        <v>658</v>
      </c>
      <c r="L32" cm="1">
        <f t="array" ref="L32">_xlfn.IFS(Q32&lt;&gt;1,"",COUNT($E$7:G32)&lt;=hcpng,"",COUNT($E$7:G32)&gt;=hcpng,K32)</f>
        <v>658</v>
      </c>
      <c r="M32" cm="1">
        <f t="array" ref="M32">_xlfn.IFS(Q32=1,SUM($E$7:G32),Q32&lt;&gt;1,"")</f>
        <v>7325</v>
      </c>
      <c r="N32" cm="1">
        <f t="array" ref="N32">_xlfn.IFS(Q32=1,COUNT($E$7:G32),Q32&lt;&gt;1,"")</f>
        <v>66</v>
      </c>
      <c r="O32">
        <f>IF(Q32=1,ROUND(AVERAGE($E$7:G32),2),"")</f>
        <v>110.98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236</v>
      </c>
      <c r="X32" cm="1">
        <f t="array" ref="X32">_xlfn.IFS(AND(Q32=1,COUNT($E$7:G32)&gt;hcpng),F32+D32,$A$7=1," ")</f>
        <v>211</v>
      </c>
      <c r="Y32" cm="1">
        <f t="array" ref="Y32">_xlfn.IFS(AND(Q32=1,COUNT($E$7:G32)&gt;hcpng),G32+D32,$A$7=1," ")</f>
        <v>211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110</v>
      </c>
      <c r="D33" s="16" cm="1">
        <f t="array" ref="D33">_xlfn.IFS(Q33&lt;&gt;1,"",Q33=1,TRUNC((230-C33)*0.9))</f>
        <v>108</v>
      </c>
      <c r="E33" s="14">
        <v>121</v>
      </c>
      <c r="F33" s="14">
        <v>139</v>
      </c>
      <c r="G33" s="14">
        <v>122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382</v>
      </c>
      <c r="J33">
        <f t="shared" si="1"/>
        <v>127</v>
      </c>
      <c r="K33" cm="1">
        <f t="array" ref="K33">_xlfn.IFS(Q33&lt;&gt;1,"",Q33=1,I33+(3*D33))</f>
        <v>706</v>
      </c>
      <c r="L33" cm="1">
        <f t="array" ref="L33">_xlfn.IFS(Q33&lt;&gt;1,"",COUNT($E$7:G33)&lt;=hcpng,"",COUNT($E$7:G33)&gt;=hcpng,K33)</f>
        <v>706</v>
      </c>
      <c r="M33" cm="1">
        <f t="array" ref="M33">_xlfn.IFS(Q33=1,SUM($E$7:G33),Q33&lt;&gt;1,"")</f>
        <v>7707</v>
      </c>
      <c r="N33" cm="1">
        <f t="array" ref="N33">_xlfn.IFS(Q33=1,COUNT($E$7:G33),Q33&lt;&gt;1,"")</f>
        <v>69</v>
      </c>
      <c r="O33">
        <f>IF(Q33=1,ROUND(AVERAGE($E$7:G33),2),"")</f>
        <v>111.7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229</v>
      </c>
      <c r="X33" cm="1">
        <f t="array" ref="X33">_xlfn.IFS(AND(Q33=1,COUNT($E$7:G33)&gt;hcpng),F33+D33,$A$7=1," ")</f>
        <v>247</v>
      </c>
      <c r="Y33" cm="1">
        <f t="array" ref="Y33">_xlfn.IFS(AND(Q33=1,COUNT($E$7:G33)&gt;hcpng),G33+D33,$A$7=1," ")</f>
        <v>230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111</v>
      </c>
      <c r="D34" s="16" cm="1">
        <f t="array" ref="D34">_xlfn.IFS(Q34&lt;&gt;1,"",Q34=1,TRUNC((230-C34)*0.9))</f>
        <v>107</v>
      </c>
      <c r="E34" s="14">
        <v>148</v>
      </c>
      <c r="F34" s="14">
        <v>122</v>
      </c>
      <c r="G34" s="14">
        <v>102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372</v>
      </c>
      <c r="J34">
        <f t="shared" si="1"/>
        <v>124</v>
      </c>
      <c r="K34" cm="1">
        <f t="array" ref="K34">_xlfn.IFS(Q34&lt;&gt;1,"",Q34=1,I34+(3*D34))</f>
        <v>693</v>
      </c>
      <c r="L34" cm="1">
        <f t="array" ref="L34">_xlfn.IFS(Q34&lt;&gt;1,"",COUNT($E$7:G34)&lt;=hcpng,"",COUNT($E$7:G34)&gt;=hcpng,K34)</f>
        <v>693</v>
      </c>
      <c r="M34" cm="1">
        <f t="array" ref="M34">_xlfn.IFS(Q34=1,SUM($E$7:G34),Q34&lt;&gt;1,"")</f>
        <v>8079</v>
      </c>
      <c r="N34" cm="1">
        <f t="array" ref="N34">_xlfn.IFS(Q34=1,COUNT($E$7:G34),Q34&lt;&gt;1,"")</f>
        <v>72</v>
      </c>
      <c r="O34">
        <f>IF(Q34=1,ROUND(AVERAGE($E$7:G34),2),"")</f>
        <v>112.21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255</v>
      </c>
      <c r="X34" cm="1">
        <f t="array" ref="X34">_xlfn.IFS(AND(Q34=1,COUNT($E$7:G34)&gt;hcpng),F34+D34,$A$7=1," ")</f>
        <v>229</v>
      </c>
      <c r="Y34" cm="1">
        <f t="array" ref="Y34">_xlfn.IFS(AND(Q34=1,COUNT($E$7:G34)&gt;hcpng),G34+D34,$A$7=1," ")</f>
        <v>209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112</v>
      </c>
      <c r="D35" s="16" cm="1">
        <f t="array" ref="D35">_xlfn.IFS(Q35&lt;&gt;1,"",Q35=1,TRUNC((230-C35)*0.9))</f>
        <v>106</v>
      </c>
      <c r="E35" s="14">
        <v>143</v>
      </c>
      <c r="F35" s="14">
        <v>121</v>
      </c>
      <c r="G35" s="14">
        <v>124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388</v>
      </c>
      <c r="J35">
        <f t="shared" si="1"/>
        <v>129</v>
      </c>
      <c r="K35" cm="1">
        <f t="array" ref="K35">_xlfn.IFS(Q35&lt;&gt;1,"",Q35=1,I35+(3*D35))</f>
        <v>706</v>
      </c>
      <c r="L35" cm="1">
        <f t="array" ref="L35">_xlfn.IFS(Q35&lt;&gt;1,"",COUNT($E$7:G35)&lt;=hcpng,"",COUNT($E$7:G35)&gt;=hcpng,K35)</f>
        <v>706</v>
      </c>
      <c r="M35" cm="1">
        <f t="array" ref="M35">_xlfn.IFS(Q35=1,SUM($E$7:G35),Q35&lt;&gt;1,"")</f>
        <v>8467</v>
      </c>
      <c r="N35" cm="1">
        <f t="array" ref="N35">_xlfn.IFS(Q35=1,COUNT($E$7:G35),Q35&lt;&gt;1,"")</f>
        <v>75</v>
      </c>
      <c r="O35">
        <f>IF(Q35=1,ROUND(AVERAGE($E$7:G35),2),"")</f>
        <v>112.89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249</v>
      </c>
      <c r="X35" cm="1">
        <f t="array" ref="X35">_xlfn.IFS(AND(Q35=1,COUNT($E$7:G35)&gt;hcpng),F35+D35,$A$7=1," ")</f>
        <v>227</v>
      </c>
      <c r="Y35" cm="1">
        <f t="array" ref="Y35">_xlfn.IFS(AND(Q35=1,COUNT($E$7:G35)&gt;hcpng),G35+D35,$A$7=1," ")</f>
        <v>230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112</v>
      </c>
      <c r="D36" s="16" cm="1">
        <f t="array" ref="D36">_xlfn.IFS(Q36&lt;&gt;1,"",Q36=1,TRUNC((230-C36)*0.9))</f>
        <v>106</v>
      </c>
      <c r="E36" s="14">
        <v>112</v>
      </c>
      <c r="F36" s="14">
        <v>138</v>
      </c>
      <c r="G36" s="14">
        <v>128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378</v>
      </c>
      <c r="J36">
        <f t="shared" si="1"/>
        <v>126</v>
      </c>
      <c r="K36" cm="1">
        <f t="array" ref="K36">_xlfn.IFS(Q36&lt;&gt;1,"",Q36=1,I36+(3*D36))</f>
        <v>696</v>
      </c>
      <c r="L36" cm="1">
        <f t="array" ref="L36">_xlfn.IFS(Q36&lt;&gt;1,"",COUNT($E$7:G36)&lt;=hcpng,"",COUNT($E$7:G36)&gt;=hcpng,K36)</f>
        <v>696</v>
      </c>
      <c r="M36" cm="1">
        <f t="array" ref="M36">_xlfn.IFS(Q36=1,SUM($E$7:G36),Q36&lt;&gt;1,"")</f>
        <v>8845</v>
      </c>
      <c r="N36" cm="1">
        <f t="array" ref="N36">_xlfn.IFS(Q36=1,COUNT($E$7:G36),Q36&lt;&gt;1,"")</f>
        <v>78</v>
      </c>
      <c r="O36">
        <f>IF(Q36=1,ROUND(AVERAGE($E$7:G36),2),"")</f>
        <v>113.4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218</v>
      </c>
      <c r="X36" cm="1">
        <f t="array" ref="X36">_xlfn.IFS(AND(Q36=1,COUNT($E$7:G36)&gt;hcpng),F36+D36,$A$7=1," ")</f>
        <v>244</v>
      </c>
      <c r="Y36" cm="1">
        <f t="array" ref="Y36">_xlfn.IFS(AND(Q36=1,COUNT($E$7:G36)&gt;hcpng),G36+D36,$A$7=1," ")</f>
        <v>234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112.81</v>
      </c>
      <c r="F37" s="18">
        <f>IF(COUNT(F7:F36)&gt;=1,ROUND(SUM(F7:F36)/COUNT(F7:F36),2),"")</f>
        <v>113.42</v>
      </c>
      <c r="G37" s="18">
        <f>IF(COUNT(G7:G36)&gt;=1,ROUND(SUM(G7:G36)/COUNT(G7:G36),2),"")</f>
        <v>113.96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9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2FCD-92D6-4180-B854-DF63AA7E17B9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13</v>
      </c>
    </row>
    <row r="3" spans="1:27" ht="14.45" customHeight="1" x14ac:dyDescent="0.25">
      <c r="A3" s="7" t="s">
        <v>7</v>
      </c>
      <c r="B3" s="27" t="s">
        <v>58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YES</v>
      </c>
      <c r="K3" t="str" cm="1">
        <f t="array" ref="K3">_xlfn.IFS(MAX('UTL1'!D7:D36)&gt;B2,"",AND(SUM(Q7:Q36)&lt;30,SUM(Q7:Q36)=B2),"So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86</v>
      </c>
      <c r="C4" s="7"/>
      <c r="D4" s="7"/>
      <c r="E4" s="7"/>
      <c r="F4" s="7"/>
      <c r="G4" s="7"/>
      <c r="W4" s="3" t="s">
        <v>34</v>
      </c>
      <c r="X4">
        <f>MAX(I7:I36)</f>
        <v>415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174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292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86</v>
      </c>
      <c r="D7" s="16" cm="1">
        <f t="array" ref="D7">_xlfn.IFS(Q7&lt;&gt;1,"",Q7=1,TRUNC((230-C7)*0.9))</f>
        <v>129</v>
      </c>
      <c r="E7" s="14">
        <v>86</v>
      </c>
      <c r="F7" s="14">
        <v>114</v>
      </c>
      <c r="G7" s="14">
        <v>89</v>
      </c>
      <c r="H7" s="17"/>
      <c r="I7">
        <f>IF(Q7=1,SUM(E7:G7),"")</f>
        <v>289</v>
      </c>
      <c r="J7">
        <f>IF(Q7=1,TRUNC(AVERAGE(E7:G7),0),"")</f>
        <v>96</v>
      </c>
      <c r="K7" cm="1">
        <f t="array" ref="K7">_xlfn.IFS(Q7&lt;&gt;1,"",Q7=1,I7+(3*D7))</f>
        <v>676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289</v>
      </c>
      <c r="N7" cm="1">
        <f t="array" ref="N7">_xlfn.IFS(Q7=1,COUNT($E$7:G7),Q7&lt;&gt;1,"")</f>
        <v>3</v>
      </c>
      <c r="O7">
        <f>IF(Q7=1,ROUND(AVERAGE($E$7:G7),2),"")</f>
        <v>96.33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86</v>
      </c>
      <c r="D8" s="16" cm="1">
        <f t="array" ref="D8">_xlfn.IFS(Q8&lt;&gt;1,"",Q8=1,TRUNC((230-C8)*0.9))</f>
        <v>129</v>
      </c>
      <c r="E8" s="14">
        <v>109</v>
      </c>
      <c r="F8" s="14">
        <v>92</v>
      </c>
      <c r="G8" s="14">
        <v>88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289</v>
      </c>
      <c r="J8">
        <f t="shared" ref="J8:J36" si="1">IF(Q8=1,TRUNC(AVERAGE(E8:G8),0),"")</f>
        <v>96</v>
      </c>
      <c r="K8" cm="1">
        <f t="array" ref="K8">_xlfn.IFS(Q8&lt;&gt;1,"",Q8=1,I8+(3*D8))</f>
        <v>676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578</v>
      </c>
      <c r="N8" cm="1">
        <f t="array" ref="N8">_xlfn.IFS(Q8=1,COUNT($E$7:G8),Q8&lt;&gt;1,"")</f>
        <v>6</v>
      </c>
      <c r="O8">
        <f>IF(Q8=1,ROUND(AVERAGE($E$7:G8),2),"")</f>
        <v>96.33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86</v>
      </c>
      <c r="D9" s="16" cm="1">
        <f t="array" ref="D9">_xlfn.IFS(Q9&lt;&gt;1,"",Q9=1,TRUNC((230-C9)*0.9))</f>
        <v>129</v>
      </c>
      <c r="E9" s="14">
        <v>87</v>
      </c>
      <c r="F9" s="14">
        <v>76</v>
      </c>
      <c r="G9" s="14">
        <v>100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263</v>
      </c>
      <c r="J9">
        <f t="shared" si="1"/>
        <v>87</v>
      </c>
      <c r="K9" cm="1">
        <f t="array" ref="K9">_xlfn.IFS(Q9&lt;&gt;1,"",Q9=1,I9+(3*D9))</f>
        <v>650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841</v>
      </c>
      <c r="N9" cm="1">
        <f t="array" ref="N9">_xlfn.IFS(Q9=1,COUNT($E$7:G9),Q9&lt;&gt;1,"")</f>
        <v>9</v>
      </c>
      <c r="O9">
        <f>IF(Q9=1,ROUND(AVERAGE($E$7:G9),2),"")</f>
        <v>93.44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93</v>
      </c>
      <c r="D10" s="16" cm="1">
        <f t="array" ref="D10">_xlfn.IFS(Q10&lt;&gt;1,"",Q10=1,TRUNC((230-C10)*0.9))</f>
        <v>123</v>
      </c>
      <c r="E10" s="14">
        <v>94</v>
      </c>
      <c r="F10" s="14">
        <v>84</v>
      </c>
      <c r="G10" s="14">
        <v>86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264</v>
      </c>
      <c r="J10">
        <f t="shared" si="1"/>
        <v>88</v>
      </c>
      <c r="K10" cm="1">
        <f t="array" ref="K10">_xlfn.IFS(Q10&lt;&gt;1,"",Q10=1,I10+(3*D10))</f>
        <v>633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1105</v>
      </c>
      <c r="N10" cm="1">
        <f t="array" ref="N10">_xlfn.IFS(Q10=1,COUNT($E$7:G10),Q10&lt;&gt;1,"")</f>
        <v>12</v>
      </c>
      <c r="O10">
        <f>IF(Q10=1,ROUND(AVERAGE($E$7:G10),2),"")</f>
        <v>92.08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92</v>
      </c>
      <c r="D11" s="16" cm="1">
        <f t="array" ref="D11">_xlfn.IFS(Q11&lt;&gt;1,"",Q11=1,TRUNC((230-C11)*0.9))</f>
        <v>124</v>
      </c>
      <c r="E11" s="14">
        <v>90</v>
      </c>
      <c r="F11" s="14">
        <v>131</v>
      </c>
      <c r="G11" s="14">
        <v>102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323</v>
      </c>
      <c r="J11">
        <f t="shared" si="1"/>
        <v>107</v>
      </c>
      <c r="K11" cm="1">
        <f t="array" ref="K11">_xlfn.IFS(Q11&lt;&gt;1,"",Q11=1,I11+(3*D11))</f>
        <v>695</v>
      </c>
      <c r="L11" cm="1">
        <f t="array" ref="L11">_xlfn.IFS(Q11&lt;&gt;1,"",COUNT($E$7:G11)&lt;=hcpng,"",COUNT($E$7:G11)&gt;=hcpng,K11)</f>
        <v>695</v>
      </c>
      <c r="M11" cm="1">
        <f t="array" ref="M11">_xlfn.IFS(Q11=1,SUM($E$7:G11),Q11&lt;&gt;1,"")</f>
        <v>1428</v>
      </c>
      <c r="N11" cm="1">
        <f t="array" ref="N11">_xlfn.IFS(Q11=1,COUNT($E$7:G11),Q11&lt;&gt;1,"")</f>
        <v>15</v>
      </c>
      <c r="O11">
        <f>IF(Q11=1,ROUND(AVERAGE($E$7:G11),2),"")</f>
        <v>95.2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214</v>
      </c>
      <c r="X11" cm="1">
        <f t="array" ref="X11">_xlfn.IFS(AND(Q11=1,COUNT($E$7:G11)&gt;hcpng),F11+D11,$A$7=1," ")</f>
        <v>255</v>
      </c>
      <c r="Y11" cm="1">
        <f t="array" ref="Y11">_xlfn.IFS(AND(Q11=1,COUNT($E$7:G11)&gt;hcpng),G11+D11,$A$7=1," ")</f>
        <v>226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95</v>
      </c>
      <c r="D12" s="16" cm="1">
        <f t="array" ref="D12">_xlfn.IFS(Q12&lt;&gt;1,"",Q12=1,TRUNC((230-C12)*0.9))</f>
        <v>121</v>
      </c>
      <c r="E12" s="14">
        <v>88</v>
      </c>
      <c r="F12" s="14">
        <v>98</v>
      </c>
      <c r="G12" s="14">
        <v>81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267</v>
      </c>
      <c r="J12">
        <f t="shared" si="1"/>
        <v>89</v>
      </c>
      <c r="K12" cm="1">
        <f t="array" ref="K12">_xlfn.IFS(Q12&lt;&gt;1,"",Q12=1,I12+(3*D12))</f>
        <v>630</v>
      </c>
      <c r="L12" cm="1">
        <f t="array" ref="L12">_xlfn.IFS(Q12&lt;&gt;1,"",COUNT($E$7:G12)&lt;=hcpng,"",COUNT($E$7:G12)&gt;=hcpng,K12)</f>
        <v>630</v>
      </c>
      <c r="M12" cm="1">
        <f t="array" ref="M12">_xlfn.IFS(Q12=1,SUM($E$7:G12),Q12&lt;&gt;1,"")</f>
        <v>1695</v>
      </c>
      <c r="N12" cm="1">
        <f t="array" ref="N12">_xlfn.IFS(Q12=1,COUNT($E$7:G12),Q12&lt;&gt;1,"")</f>
        <v>18</v>
      </c>
      <c r="O12">
        <f>IF(Q12=1,ROUND(AVERAGE($E$7:G12),2),"")</f>
        <v>94.17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209</v>
      </c>
      <c r="X12" cm="1">
        <f t="array" ref="X12">_xlfn.IFS(AND(Q12=1,COUNT($E$7:G12)&gt;hcpng),F12+D12,$A$7=1," ")</f>
        <v>219</v>
      </c>
      <c r="Y12" cm="1">
        <f t="array" ref="Y12">_xlfn.IFS(AND(Q12=1,COUNT($E$7:G12)&gt;hcpng),G12+D12,$A$7=1," ")</f>
        <v>202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94</v>
      </c>
      <c r="D13" s="16" cm="1">
        <f t="array" ref="D13">_xlfn.IFS(Q13&lt;&gt;1,"",Q13=1,TRUNC((230-C13)*0.9))</f>
        <v>122</v>
      </c>
      <c r="E13" s="14">
        <v>113</v>
      </c>
      <c r="F13" s="14">
        <v>133</v>
      </c>
      <c r="G13" s="14">
        <v>116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362</v>
      </c>
      <c r="J13">
        <f t="shared" si="1"/>
        <v>120</v>
      </c>
      <c r="K13" cm="1">
        <f t="array" ref="K13">_xlfn.IFS(Q13&lt;&gt;1,"",Q13=1,I13+(3*D13))</f>
        <v>728</v>
      </c>
      <c r="L13" cm="1">
        <f t="array" ref="L13">_xlfn.IFS(Q13&lt;&gt;1,"",COUNT($E$7:G13)&lt;=hcpng,"",COUNT($E$7:G13)&gt;=hcpng,K13)</f>
        <v>728</v>
      </c>
      <c r="M13" cm="1">
        <f t="array" ref="M13">_xlfn.IFS(Q13=1,SUM($E$7:G13),Q13&lt;&gt;1,"")</f>
        <v>2057</v>
      </c>
      <c r="N13" cm="1">
        <f t="array" ref="N13">_xlfn.IFS(Q13=1,COUNT($E$7:G13),Q13&lt;&gt;1,"")</f>
        <v>21</v>
      </c>
      <c r="O13">
        <f>IF(Q13=1,ROUND(AVERAGE($E$7:G13),2),"")</f>
        <v>97.95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235</v>
      </c>
      <c r="X13" cm="1">
        <f t="array" ref="X13">_xlfn.IFS(AND(Q13=1,COUNT($E$7:G13)&gt;hcpng),F13+D13,$A$7=1," ")</f>
        <v>255</v>
      </c>
      <c r="Y13" cm="1">
        <f t="array" ref="Y13">_xlfn.IFS(AND(Q13=1,COUNT($E$7:G13)&gt;hcpng),G13+D13,$A$7=1," ")</f>
        <v>238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97</v>
      </c>
      <c r="D14" s="16" cm="1">
        <f t="array" ref="D14">_xlfn.IFS(Q14&lt;&gt;1,"",Q14=1,TRUNC((230-C14)*0.9))</f>
        <v>119</v>
      </c>
      <c r="E14" s="14">
        <v>84</v>
      </c>
      <c r="F14" s="14">
        <v>77</v>
      </c>
      <c r="G14" s="14">
        <v>122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283</v>
      </c>
      <c r="J14">
        <f t="shared" si="1"/>
        <v>94</v>
      </c>
      <c r="K14" cm="1">
        <f t="array" ref="K14">_xlfn.IFS(Q14&lt;&gt;1,"",Q14=1,I14+(3*D14))</f>
        <v>640</v>
      </c>
      <c r="L14" cm="1">
        <f t="array" ref="L14">_xlfn.IFS(Q14&lt;&gt;1,"",COUNT($E$7:G14)&lt;=hcpng,"",COUNT($E$7:G14)&gt;=hcpng,K14)</f>
        <v>640</v>
      </c>
      <c r="M14" cm="1">
        <f t="array" ref="M14">_xlfn.IFS(Q14=1,SUM($E$7:G14),Q14&lt;&gt;1,"")</f>
        <v>2340</v>
      </c>
      <c r="N14" cm="1">
        <f t="array" ref="N14">_xlfn.IFS(Q14=1,COUNT($E$7:G14),Q14&lt;&gt;1,"")</f>
        <v>24</v>
      </c>
      <c r="O14">
        <f>IF(Q14=1,ROUND(AVERAGE($E$7:G14),2),"")</f>
        <v>97.5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203</v>
      </c>
      <c r="X14" cm="1">
        <f t="array" ref="X14">_xlfn.IFS(AND(Q14=1,COUNT($E$7:G14)&gt;hcpng),F14+D14,$A$7=1," ")</f>
        <v>196</v>
      </c>
      <c r="Y14" cm="1">
        <f t="array" ref="Y14">_xlfn.IFS(AND(Q14=1,COUNT($E$7:G14)&gt;hcpng),G14+D14,$A$7=1," ")</f>
        <v>241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97</v>
      </c>
      <c r="D15" s="16" cm="1">
        <f t="array" ref="D15">_xlfn.IFS(Q15&lt;&gt;1,"",Q15=1,TRUNC((230-C15)*0.9))</f>
        <v>119</v>
      </c>
      <c r="E15" s="14">
        <v>107</v>
      </c>
      <c r="F15" s="14">
        <v>100</v>
      </c>
      <c r="G15" s="14">
        <v>104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0"/>
        <v>311</v>
      </c>
      <c r="J15">
        <f t="shared" si="1"/>
        <v>103</v>
      </c>
      <c r="K15" cm="1">
        <f t="array" ref="K15">_xlfn.IFS(Q15&lt;&gt;1,"",Q15=1,I15+(3*D15))</f>
        <v>668</v>
      </c>
      <c r="L15" cm="1">
        <f t="array" ref="L15">_xlfn.IFS(Q15&lt;&gt;1,"",COUNT($E$7:G15)&lt;=hcpng,"",COUNT($E$7:G15)&gt;=hcpng,K15)</f>
        <v>668</v>
      </c>
      <c r="M15" cm="1">
        <f t="array" ref="M15">_xlfn.IFS(Q15=1,SUM($E$7:G15),Q15&lt;&gt;1,"")</f>
        <v>2651</v>
      </c>
      <c r="N15" cm="1">
        <f t="array" ref="N15">_xlfn.IFS(Q15=1,COUNT($E$7:G15),Q15&lt;&gt;1,"")</f>
        <v>27</v>
      </c>
      <c r="O15">
        <f>IF(Q15=1,ROUND(AVERAGE($E$7:G15),2),"")</f>
        <v>98.19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226</v>
      </c>
      <c r="X15" cm="1">
        <f t="array" ref="X15">_xlfn.IFS(AND(Q15=1,COUNT($E$7:G15)&gt;hcpng),F15+D15,$A$7=1," ")</f>
        <v>219</v>
      </c>
      <c r="Y15" cm="1">
        <f t="array" ref="Y15">_xlfn.IFS(AND(Q15=1,COUNT($E$7:G15)&gt;hcpng),G15+D15,$A$7=1," ")</f>
        <v>223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98</v>
      </c>
      <c r="D16" s="16" cm="1">
        <f t="array" ref="D16">_xlfn.IFS(Q16&lt;&gt;1,"",Q16=1,TRUNC((230-C16)*0.9))</f>
        <v>118</v>
      </c>
      <c r="E16" s="14">
        <v>75</v>
      </c>
      <c r="F16" s="14">
        <v>129</v>
      </c>
      <c r="G16" s="14">
        <v>134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338</v>
      </c>
      <c r="J16">
        <f t="shared" si="1"/>
        <v>112</v>
      </c>
      <c r="K16" cm="1">
        <f t="array" ref="K16">_xlfn.IFS(Q16&lt;&gt;1,"",Q16=1,I16+(3*D16))</f>
        <v>692</v>
      </c>
      <c r="L16" cm="1">
        <f t="array" ref="L16">_xlfn.IFS(Q16&lt;&gt;1,"",COUNT($E$7:G16)&lt;=hcpng,"",COUNT($E$7:G16)&gt;=hcpng,K16)</f>
        <v>692</v>
      </c>
      <c r="M16" cm="1">
        <f t="array" ref="M16">_xlfn.IFS(Q16=1,SUM($E$7:G16),Q16&lt;&gt;1,"")</f>
        <v>2989</v>
      </c>
      <c r="N16" cm="1">
        <f t="array" ref="N16">_xlfn.IFS(Q16=1,COUNT($E$7:G16),Q16&lt;&gt;1,"")</f>
        <v>30</v>
      </c>
      <c r="O16">
        <f>IF(Q16=1,ROUND(AVERAGE($E$7:G16),2),"")</f>
        <v>99.63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193</v>
      </c>
      <c r="X16" cm="1">
        <f t="array" ref="X16">_xlfn.IFS(AND(Q16=1,COUNT($E$7:G16)&gt;hcpng),F16+D16,$A$7=1," ")</f>
        <v>247</v>
      </c>
      <c r="Y16" cm="1">
        <f t="array" ref="Y16">_xlfn.IFS(AND(Q16=1,COUNT($E$7:G16)&gt;hcpng),G16+D16,$A$7=1," ")</f>
        <v>252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99</v>
      </c>
      <c r="D17" s="16" cm="1">
        <f t="array" ref="D17">_xlfn.IFS(Q17&lt;&gt;1,"",Q17=1,TRUNC((230-C17)*0.9))</f>
        <v>117</v>
      </c>
      <c r="E17" s="14">
        <v>97</v>
      </c>
      <c r="F17" s="14">
        <v>87</v>
      </c>
      <c r="G17" s="14">
        <v>99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283</v>
      </c>
      <c r="J17">
        <f t="shared" si="1"/>
        <v>94</v>
      </c>
      <c r="K17" cm="1">
        <f t="array" ref="K17">_xlfn.IFS(Q17&lt;&gt;1,"",Q17=1,I17+(3*D17))</f>
        <v>634</v>
      </c>
      <c r="L17" cm="1">
        <f t="array" ref="L17">_xlfn.IFS(Q17&lt;&gt;1,"",COUNT($E$7:G17)&lt;=hcpng,"",COUNT($E$7:G17)&gt;=hcpng,K17)</f>
        <v>634</v>
      </c>
      <c r="M17" cm="1">
        <f t="array" ref="M17">_xlfn.IFS(Q17=1,SUM($E$7:G17),Q17&lt;&gt;1,"")</f>
        <v>3272</v>
      </c>
      <c r="N17" cm="1">
        <f t="array" ref="N17">_xlfn.IFS(Q17=1,COUNT($E$7:G17),Q17&lt;&gt;1,"")</f>
        <v>33</v>
      </c>
      <c r="O17">
        <f>IF(Q17=1,ROUND(AVERAGE($E$7:G17),2),"")</f>
        <v>99.15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214</v>
      </c>
      <c r="X17" cm="1">
        <f t="array" ref="X17">_xlfn.IFS(AND(Q17=1,COUNT($E$7:G17)&gt;hcpng),F17+D17,$A$7=1," ")</f>
        <v>204</v>
      </c>
      <c r="Y17" cm="1">
        <f t="array" ref="Y17">_xlfn.IFS(AND(Q17=1,COUNT($E$7:G17)&gt;hcpng),G17+D17,$A$7=1," ")</f>
        <v>216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99</v>
      </c>
      <c r="D18" s="16" cm="1">
        <f t="array" ref="D18">_xlfn.IFS(Q18&lt;&gt;1,"",Q18=1,TRUNC((230-C18)*0.9))</f>
        <v>117</v>
      </c>
      <c r="E18" s="14">
        <v>108</v>
      </c>
      <c r="F18" s="14">
        <v>103</v>
      </c>
      <c r="G18" s="14">
        <v>74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285</v>
      </c>
      <c r="J18">
        <f t="shared" si="1"/>
        <v>95</v>
      </c>
      <c r="K18" cm="1">
        <f t="array" ref="K18">_xlfn.IFS(Q18&lt;&gt;1,"",Q18=1,I18+(3*D18))</f>
        <v>636</v>
      </c>
      <c r="L18" cm="1">
        <f t="array" ref="L18">_xlfn.IFS(Q18&lt;&gt;1,"",COUNT($E$7:G18)&lt;=hcpng,"",COUNT($E$7:G18)&gt;=hcpng,K18)</f>
        <v>636</v>
      </c>
      <c r="M18" cm="1">
        <f t="array" ref="M18">_xlfn.IFS(Q18=1,SUM($E$7:G18),Q18&lt;&gt;1,"")</f>
        <v>3557</v>
      </c>
      <c r="N18" cm="1">
        <f t="array" ref="N18">_xlfn.IFS(Q18=1,COUNT($E$7:G18),Q18&lt;&gt;1,"")</f>
        <v>36</v>
      </c>
      <c r="O18">
        <f>IF(Q18=1,ROUND(AVERAGE($E$7:G18),2),"")</f>
        <v>98.81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225</v>
      </c>
      <c r="X18" cm="1">
        <f t="array" ref="X18">_xlfn.IFS(AND(Q18=1,COUNT($E$7:G18)&gt;hcpng),F18+D18,$A$7=1," ")</f>
        <v>220</v>
      </c>
      <c r="Y18" cm="1">
        <f t="array" ref="Y18">_xlfn.IFS(AND(Q18=1,COUNT($E$7:G18)&gt;hcpng),G18+D18,$A$7=1," ")</f>
        <v>191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98</v>
      </c>
      <c r="D19" s="16" cm="1">
        <f t="array" ref="D19">_xlfn.IFS(Q19&lt;&gt;1,"",Q19=1,TRUNC((230-C19)*0.9))</f>
        <v>118</v>
      </c>
      <c r="E19" s="14">
        <v>109</v>
      </c>
      <c r="F19" s="14">
        <v>174</v>
      </c>
      <c r="G19" s="14">
        <v>132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0"/>
        <v>415</v>
      </c>
      <c r="J19">
        <f t="shared" si="1"/>
        <v>138</v>
      </c>
      <c r="K19" cm="1">
        <f t="array" ref="K19">_xlfn.IFS(Q19&lt;&gt;1,"",Q19=1,I19+(3*D19))</f>
        <v>769</v>
      </c>
      <c r="L19" cm="1">
        <f t="array" ref="L19">_xlfn.IFS(Q19&lt;&gt;1,"",COUNT($E$7:G19)&lt;=hcpng,"",COUNT($E$7:G19)&gt;=hcpng,K19)</f>
        <v>769</v>
      </c>
      <c r="M19" cm="1">
        <f t="array" ref="M19">_xlfn.IFS(Q19=1,SUM($E$7:G19),Q19&lt;&gt;1,"")</f>
        <v>3972</v>
      </c>
      <c r="N19" cm="1">
        <f t="array" ref="N19">_xlfn.IFS(Q19=1,COUNT($E$7:G19),Q19&lt;&gt;1,"")</f>
        <v>39</v>
      </c>
      <c r="O19">
        <f>IF(Q19=1,ROUND(AVERAGE($E$7:G19),2),"")</f>
        <v>101.85</v>
      </c>
      <c r="P19" t="str" cm="1">
        <f t="array" ref="P19">_xlfn.IFS(Q19&lt;&gt;1,"",SUM($Q$7:Q19)=1,1,SUM($Q$7:Q19)&lt;&gt;1,"")</f>
        <v/>
      </c>
      <c r="Q19">
        <f t="shared" si="2"/>
        <v>1</v>
      </c>
      <c r="R19">
        <f t="shared" si="3"/>
        <v>415</v>
      </c>
      <c r="S19" cm="1">
        <f t="array" ref="S19">_xlfn.IFS(E19=$X$5,E19,F19=$X$5,F19,G19=$X$5,G19,$A$7=1,"")</f>
        <v>174</v>
      </c>
      <c r="T19">
        <f t="shared" si="4"/>
        <v>769</v>
      </c>
      <c r="U19" cm="1">
        <f t="array" ref="U19">_xlfn.IFS(W19=$X$6,W19,X19=$X$6,X19,Y19=$X$6,Y19,$A$7=1,"")</f>
        <v>292</v>
      </c>
      <c r="W19" cm="1">
        <f t="array" ref="W19">_xlfn.IFS(AND(Q19=1,COUNT($E$7:G19)&gt;hcpng),E19+D19,$A$7=1," ")</f>
        <v>227</v>
      </c>
      <c r="X19" cm="1">
        <f t="array" ref="X19">_xlfn.IFS(AND(Q19=1,COUNT($E$7:G19)&gt;hcpng),F19+D19,$A$7=1," ")</f>
        <v>292</v>
      </c>
      <c r="Y19" cm="1">
        <f t="array" ref="Y19">_xlfn.IFS(AND(Q19=1,COUNT($E$7:G19)&gt;hcpng),G19+D19,$A$7=1," ")</f>
        <v>250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101</v>
      </c>
      <c r="D20" s="16" cm="1">
        <f t="array" ref="D20">_xlfn.IFS(Q20&lt;&gt;1,"",Q20=1,TRUNC((230-C20)*0.9))</f>
        <v>116</v>
      </c>
      <c r="E20" s="14">
        <v>109</v>
      </c>
      <c r="F20" s="14">
        <v>116</v>
      </c>
      <c r="G20" s="14">
        <v>107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332</v>
      </c>
      <c r="J20">
        <f t="shared" si="1"/>
        <v>110</v>
      </c>
      <c r="K20" cm="1">
        <f t="array" ref="K20">_xlfn.IFS(Q20&lt;&gt;1,"",Q20=1,I20+(3*D20))</f>
        <v>680</v>
      </c>
      <c r="L20" cm="1">
        <f t="array" ref="L20">_xlfn.IFS(Q20&lt;&gt;1,"",COUNT($E$7:G20)&lt;=hcpng,"",COUNT($E$7:G20)&gt;=hcpng,K20)</f>
        <v>680</v>
      </c>
      <c r="M20" cm="1">
        <f t="array" ref="M20">_xlfn.IFS(Q20=1,SUM($E$7:G20),Q20&lt;&gt;1,"")</f>
        <v>4304</v>
      </c>
      <c r="N20" cm="1">
        <f t="array" ref="N20">_xlfn.IFS(Q20=1,COUNT($E$7:G20),Q20&lt;&gt;1,"")</f>
        <v>42</v>
      </c>
      <c r="O20">
        <f>IF(Q20=1,ROUND(AVERAGE($E$7:G20),2),"")</f>
        <v>102.48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225</v>
      </c>
      <c r="X20" cm="1">
        <f t="array" ref="X20">_xlfn.IFS(AND(Q20=1,COUNT($E$7:G20)&gt;hcpng),F20+D20,$A$7=1," ")</f>
        <v>232</v>
      </c>
      <c r="Y20" cm="1">
        <f t="array" ref="Y20">_xlfn.IFS(AND(Q20=1,COUNT($E$7:G20)&gt;hcpng),G20+D20,$A$7=1," ")</f>
        <v>223</v>
      </c>
      <c r="Z20">
        <f t="shared" si="5"/>
        <v>14</v>
      </c>
      <c r="AA20" cm="1">
        <f t="array" ref="AA20">_xlfn.IFS(COUNTIFS(H20,"#",H19,"#"),A19,COUNTIFS(H20,2,H19,"#"),A19,$A$7=1,"")</f>
        <v>13</v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102</v>
      </c>
      <c r="D21" s="16" cm="1">
        <f t="array" ref="D21">_xlfn.IFS(Q21&lt;&gt;1,"",Q21=1,TRUNC((230-C21)*0.9))</f>
        <v>115</v>
      </c>
      <c r="E21" s="14">
        <v>94</v>
      </c>
      <c r="F21" s="14">
        <v>101</v>
      </c>
      <c r="G21" s="14">
        <v>92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287</v>
      </c>
      <c r="J21">
        <f t="shared" si="1"/>
        <v>95</v>
      </c>
      <c r="K21" cm="1">
        <f t="array" ref="K21">_xlfn.IFS(Q21&lt;&gt;1,"",Q21=1,I21+(3*D21))</f>
        <v>632</v>
      </c>
      <c r="L21" cm="1">
        <f t="array" ref="L21">_xlfn.IFS(Q21&lt;&gt;1,"",COUNT($E$7:G21)&lt;=hcpng,"",COUNT($E$7:G21)&gt;=hcpng,K21)</f>
        <v>632</v>
      </c>
      <c r="M21" cm="1">
        <f t="array" ref="M21">_xlfn.IFS(Q21=1,SUM($E$7:G21),Q21&lt;&gt;1,"")</f>
        <v>4591</v>
      </c>
      <c r="N21" cm="1">
        <f t="array" ref="N21">_xlfn.IFS(Q21=1,COUNT($E$7:G21),Q21&lt;&gt;1,"")</f>
        <v>45</v>
      </c>
      <c r="O21">
        <f>IF(Q21=1,ROUND(AVERAGE($E$7:G21),2),"")</f>
        <v>102.02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209</v>
      </c>
      <c r="X21" cm="1">
        <f t="array" ref="X21">_xlfn.IFS(AND(Q21=1,COUNT($E$7:G21)&gt;hcpng),F21+D21,$A$7=1," ")</f>
        <v>216</v>
      </c>
      <c r="Y21" cm="1">
        <f t="array" ref="Y21">_xlfn.IFS(AND(Q21=1,COUNT($E$7:G21)&gt;hcpng),G21+D21,$A$7=1," ")</f>
        <v>207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102</v>
      </c>
      <c r="D22" s="16" cm="1">
        <f t="array" ref="D22">_xlfn.IFS(Q22&lt;&gt;1,"",Q22=1,TRUNC((230-C22)*0.9))</f>
        <v>115</v>
      </c>
      <c r="E22" s="14">
        <v>95</v>
      </c>
      <c r="F22" s="14">
        <v>118</v>
      </c>
      <c r="G22" s="14">
        <v>89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302</v>
      </c>
      <c r="J22">
        <f t="shared" si="1"/>
        <v>100</v>
      </c>
      <c r="K22" cm="1">
        <f t="array" ref="K22">_xlfn.IFS(Q22&lt;&gt;1,"",Q22=1,I22+(3*D22))</f>
        <v>647</v>
      </c>
      <c r="L22" cm="1">
        <f t="array" ref="L22">_xlfn.IFS(Q22&lt;&gt;1,"",COUNT($E$7:G22)&lt;=hcpng,"",COUNT($E$7:G22)&gt;=hcpng,K22)</f>
        <v>647</v>
      </c>
      <c r="M22" cm="1">
        <f t="array" ref="M22">_xlfn.IFS(Q22=1,SUM($E$7:G22),Q22&lt;&gt;1,"")</f>
        <v>4893</v>
      </c>
      <c r="N22" cm="1">
        <f t="array" ref="N22">_xlfn.IFS(Q22=1,COUNT($E$7:G22),Q22&lt;&gt;1,"")</f>
        <v>48</v>
      </c>
      <c r="O22">
        <f>IF(Q22=1,ROUND(AVERAGE($E$7:G22),2),"")</f>
        <v>101.94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210</v>
      </c>
      <c r="X22" cm="1">
        <f t="array" ref="X22">_xlfn.IFS(AND(Q22=1,COUNT($E$7:G22)&gt;hcpng),F22+D22,$A$7=1," ")</f>
        <v>233</v>
      </c>
      <c r="Y22" cm="1">
        <f t="array" ref="Y22">_xlfn.IFS(AND(Q22=1,COUNT($E$7:G22)&gt;hcpng),G22+D22,$A$7=1," ")</f>
        <v>204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101</v>
      </c>
      <c r="D23" s="16" cm="1">
        <f t="array" ref="D23">_xlfn.IFS(Q23&lt;&gt;1,"",Q23=1,TRUNC((230-C23)*0.9))</f>
        <v>116</v>
      </c>
      <c r="E23" s="14">
        <v>124</v>
      </c>
      <c r="F23" s="14">
        <v>110</v>
      </c>
      <c r="G23" s="14">
        <v>107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0"/>
        <v>341</v>
      </c>
      <c r="J23">
        <f t="shared" si="1"/>
        <v>113</v>
      </c>
      <c r="K23" cm="1">
        <f t="array" ref="K23">_xlfn.IFS(Q23&lt;&gt;1,"",Q23=1,I23+(3*D23))</f>
        <v>689</v>
      </c>
      <c r="L23" cm="1">
        <f t="array" ref="L23">_xlfn.IFS(Q23&lt;&gt;1,"",COUNT($E$7:G23)&lt;=hcpng,"",COUNT($E$7:G23)&gt;=hcpng,K23)</f>
        <v>689</v>
      </c>
      <c r="M23" cm="1">
        <f t="array" ref="M23">_xlfn.IFS(Q23=1,SUM($E$7:G23),Q23&lt;&gt;1,"")</f>
        <v>5234</v>
      </c>
      <c r="N23" cm="1">
        <f t="array" ref="N23">_xlfn.IFS(Q23=1,COUNT($E$7:G23),Q23&lt;&gt;1,"")</f>
        <v>51</v>
      </c>
      <c r="O23">
        <f>IF(Q23=1,ROUND(AVERAGE($E$7:G23),2),"")</f>
        <v>102.63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240</v>
      </c>
      <c r="X23" cm="1">
        <f t="array" ref="X23">_xlfn.IFS(AND(Q23=1,COUNT($E$7:G23)&gt;hcpng),F23+D23,$A$7=1," ")</f>
        <v>226</v>
      </c>
      <c r="Y23" cm="1">
        <f t="array" ref="Y23">_xlfn.IFS(AND(Q23=1,COUNT($E$7:G23)&gt;hcpng),G23+D23,$A$7=1," ")</f>
        <v>223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102</v>
      </c>
      <c r="D24" s="16" cm="1">
        <f t="array" ref="D24">_xlfn.IFS(Q24&lt;&gt;1,"",Q24=1,TRUNC((230-C24)*0.9))</f>
        <v>115</v>
      </c>
      <c r="E24" s="14">
        <v>82</v>
      </c>
      <c r="F24" s="14">
        <v>113</v>
      </c>
      <c r="G24" s="14">
        <v>108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303</v>
      </c>
      <c r="J24">
        <f t="shared" si="1"/>
        <v>101</v>
      </c>
      <c r="K24" cm="1">
        <f t="array" ref="K24">_xlfn.IFS(Q24&lt;&gt;1,"",Q24=1,I24+(3*D24))</f>
        <v>648</v>
      </c>
      <c r="L24" cm="1">
        <f t="array" ref="L24">_xlfn.IFS(Q24&lt;&gt;1,"",COUNT($E$7:G24)&lt;=hcpng,"",COUNT($E$7:G24)&gt;=hcpng,K24)</f>
        <v>648</v>
      </c>
      <c r="M24" cm="1">
        <f t="array" ref="M24">_xlfn.IFS(Q24=1,SUM($E$7:G24),Q24&lt;&gt;1,"")</f>
        <v>5537</v>
      </c>
      <c r="N24" cm="1">
        <f t="array" ref="N24">_xlfn.IFS(Q24=1,COUNT($E$7:G24),Q24&lt;&gt;1,"")</f>
        <v>54</v>
      </c>
      <c r="O24">
        <f>IF(Q24=1,ROUND(AVERAGE($E$7:G24),2),"")</f>
        <v>102.54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197</v>
      </c>
      <c r="X24" cm="1">
        <f t="array" ref="X24">_xlfn.IFS(AND(Q24=1,COUNT($E$7:G24)&gt;hcpng),F24+D24,$A$7=1," ")</f>
        <v>228</v>
      </c>
      <c r="Y24" cm="1">
        <f t="array" ref="Y24">_xlfn.IFS(AND(Q24=1,COUNT($E$7:G24)&gt;hcpng),G24+D24,$A$7=1," ")</f>
        <v>223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102</v>
      </c>
      <c r="D25" s="16" cm="1">
        <f t="array" ref="D25">_xlfn.IFS(Q25&lt;&gt;1,"",Q25=1,TRUNC((230-C25)*0.9))</f>
        <v>115</v>
      </c>
      <c r="E25" s="14">
        <v>135</v>
      </c>
      <c r="F25" s="14">
        <v>99</v>
      </c>
      <c r="G25" s="14">
        <v>82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316</v>
      </c>
      <c r="J25">
        <f t="shared" si="1"/>
        <v>105</v>
      </c>
      <c r="K25" cm="1">
        <f t="array" ref="K25">_xlfn.IFS(Q25&lt;&gt;1,"",Q25=1,I25+(3*D25))</f>
        <v>661</v>
      </c>
      <c r="L25" cm="1">
        <f t="array" ref="L25">_xlfn.IFS(Q25&lt;&gt;1,"",COUNT($E$7:G25)&lt;=hcpng,"",COUNT($E$7:G25)&gt;=hcpng,K25)</f>
        <v>661</v>
      </c>
      <c r="M25" cm="1">
        <f t="array" ref="M25">_xlfn.IFS(Q25=1,SUM($E$7:G25),Q25&lt;&gt;1,"")</f>
        <v>5853</v>
      </c>
      <c r="N25" cm="1">
        <f t="array" ref="N25">_xlfn.IFS(Q25=1,COUNT($E$7:G25),Q25&lt;&gt;1,"")</f>
        <v>57</v>
      </c>
      <c r="O25">
        <f>IF(Q25=1,ROUND(AVERAGE($E$7:G25),2),"")</f>
        <v>102.68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250</v>
      </c>
      <c r="X25" cm="1">
        <f t="array" ref="X25">_xlfn.IFS(AND(Q25=1,COUNT($E$7:G25)&gt;hcpng),F25+D25,$A$7=1," ")</f>
        <v>214</v>
      </c>
      <c r="Y25" cm="1">
        <f t="array" ref="Y25">_xlfn.IFS(AND(Q25=1,COUNT($E$7:G25)&gt;hcpng),G25+D25,$A$7=1," ")</f>
        <v>197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102</v>
      </c>
      <c r="D26" s="16" cm="1">
        <f t="array" ref="D26">_xlfn.IFS(Q26&lt;&gt;1,"",Q26=1,TRUNC((230-C26)*0.9))</f>
        <v>115</v>
      </c>
      <c r="E26" s="14">
        <v>112</v>
      </c>
      <c r="F26" s="14">
        <v>109</v>
      </c>
      <c r="G26" s="14">
        <v>148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0"/>
        <v>369</v>
      </c>
      <c r="J26">
        <f t="shared" si="1"/>
        <v>123</v>
      </c>
      <c r="K26" cm="1">
        <f t="array" ref="K26">_xlfn.IFS(Q26&lt;&gt;1,"",Q26=1,I26+(3*D26))</f>
        <v>714</v>
      </c>
      <c r="L26" cm="1">
        <f t="array" ref="L26">_xlfn.IFS(Q26&lt;&gt;1,"",COUNT($E$7:G26)&lt;=hcpng,"",COUNT($E$7:G26)&gt;=hcpng,K26)</f>
        <v>714</v>
      </c>
      <c r="M26" cm="1">
        <f t="array" ref="M26">_xlfn.IFS(Q26=1,SUM($E$7:G26),Q26&lt;&gt;1,"")</f>
        <v>6222</v>
      </c>
      <c r="N26" cm="1">
        <f t="array" ref="N26">_xlfn.IFS(Q26=1,COUNT($E$7:G26),Q26&lt;&gt;1,"")</f>
        <v>60</v>
      </c>
      <c r="O26">
        <f>IF(Q26=1,ROUND(AVERAGE($E$7:G26),2),"")</f>
        <v>103.7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227</v>
      </c>
      <c r="X26" cm="1">
        <f t="array" ref="X26">_xlfn.IFS(AND(Q26=1,COUNT($E$7:G26)&gt;hcpng),F26+D26,$A$7=1," ")</f>
        <v>224</v>
      </c>
      <c r="Y26" cm="1">
        <f t="array" ref="Y26">_xlfn.IFS(AND(Q26=1,COUNT($E$7:G26)&gt;hcpng),G26+D26,$A$7=1," ")</f>
        <v>263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103</v>
      </c>
      <c r="D27" s="16" cm="1">
        <f t="array" ref="D27">_xlfn.IFS(Q27&lt;&gt;1,"",Q27=1,TRUNC((230-C27)*0.9))</f>
        <v>114</v>
      </c>
      <c r="E27" s="14">
        <v>111</v>
      </c>
      <c r="F27" s="14">
        <v>93</v>
      </c>
      <c r="G27" s="14">
        <v>106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310</v>
      </c>
      <c r="J27">
        <f t="shared" si="1"/>
        <v>103</v>
      </c>
      <c r="K27" cm="1">
        <f t="array" ref="K27">_xlfn.IFS(Q27&lt;&gt;1,"",Q27=1,I27+(3*D27))</f>
        <v>652</v>
      </c>
      <c r="L27" cm="1">
        <f t="array" ref="L27">_xlfn.IFS(Q27&lt;&gt;1,"",COUNT($E$7:G27)&lt;=hcpng,"",COUNT($E$7:G27)&gt;=hcpng,K27)</f>
        <v>652</v>
      </c>
      <c r="M27" cm="1">
        <f t="array" ref="M27">_xlfn.IFS(Q27=1,SUM($E$7:G27),Q27&lt;&gt;1,"")</f>
        <v>6532</v>
      </c>
      <c r="N27" cm="1">
        <f t="array" ref="N27">_xlfn.IFS(Q27=1,COUNT($E$7:G27),Q27&lt;&gt;1,"")</f>
        <v>63</v>
      </c>
      <c r="O27">
        <f>IF(Q27=1,ROUND(AVERAGE($E$7:G27),2),"")</f>
        <v>103.68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225</v>
      </c>
      <c r="X27" cm="1">
        <f t="array" ref="X27">_xlfn.IFS(AND(Q27=1,COUNT($E$7:G27)&gt;hcpng),F27+D27,$A$7=1," ")</f>
        <v>207</v>
      </c>
      <c r="Y27" cm="1">
        <f t="array" ref="Y27">_xlfn.IFS(AND(Q27=1,COUNT($E$7:G27)&gt;hcpng),G27+D27,$A$7=1," ")</f>
        <v>220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103</v>
      </c>
      <c r="D28" s="16" cm="1">
        <f t="array" ref="D28">_xlfn.IFS(Q28&lt;&gt;1,"",Q28=1,TRUNC((230-C28)*0.9))</f>
        <v>114</v>
      </c>
      <c r="E28" s="14">
        <v>62</v>
      </c>
      <c r="F28" s="14">
        <v>128</v>
      </c>
      <c r="G28" s="14">
        <v>123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313</v>
      </c>
      <c r="J28">
        <f t="shared" si="1"/>
        <v>104</v>
      </c>
      <c r="K28" cm="1">
        <f t="array" ref="K28">_xlfn.IFS(Q28&lt;&gt;1,"",Q28=1,I28+(3*D28))</f>
        <v>655</v>
      </c>
      <c r="L28" cm="1">
        <f t="array" ref="L28">_xlfn.IFS(Q28&lt;&gt;1,"",COUNT($E$7:G28)&lt;=hcpng,"",COUNT($E$7:G28)&gt;=hcpng,K28)</f>
        <v>655</v>
      </c>
      <c r="M28" cm="1">
        <f t="array" ref="M28">_xlfn.IFS(Q28=1,SUM($E$7:G28),Q28&lt;&gt;1,"")</f>
        <v>6845</v>
      </c>
      <c r="N28" cm="1">
        <f t="array" ref="N28">_xlfn.IFS(Q28=1,COUNT($E$7:G28),Q28&lt;&gt;1,"")</f>
        <v>66</v>
      </c>
      <c r="O28">
        <f>IF(Q28=1,ROUND(AVERAGE($E$7:G28),2),"")</f>
        <v>103.71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176</v>
      </c>
      <c r="X28" cm="1">
        <f t="array" ref="X28">_xlfn.IFS(AND(Q28=1,COUNT($E$7:G28)&gt;hcpng),F28+D28,$A$7=1," ")</f>
        <v>242</v>
      </c>
      <c r="Y28" cm="1">
        <f t="array" ref="Y28">_xlfn.IFS(AND(Q28=1,COUNT($E$7:G28)&gt;hcpng),G28+D28,$A$7=1," ")</f>
        <v>237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103</v>
      </c>
      <c r="D29" s="16" cm="1">
        <f t="array" ref="D29">_xlfn.IFS(Q29&lt;&gt;1,"",Q29=1,TRUNC((230-C29)*0.9))</f>
        <v>114</v>
      </c>
      <c r="E29" s="14">
        <v>87</v>
      </c>
      <c r="F29" s="14">
        <v>102</v>
      </c>
      <c r="G29" s="14">
        <v>112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301</v>
      </c>
      <c r="J29">
        <f t="shared" si="1"/>
        <v>100</v>
      </c>
      <c r="K29" cm="1">
        <f t="array" ref="K29">_xlfn.IFS(Q29&lt;&gt;1,"",Q29=1,I29+(3*D29))</f>
        <v>643</v>
      </c>
      <c r="L29" cm="1">
        <f t="array" ref="L29">_xlfn.IFS(Q29&lt;&gt;1,"",COUNT($E$7:G29)&lt;=hcpng,"",COUNT($E$7:G29)&gt;=hcpng,K29)</f>
        <v>643</v>
      </c>
      <c r="M29" cm="1">
        <f t="array" ref="M29">_xlfn.IFS(Q29=1,SUM($E$7:G29),Q29&lt;&gt;1,"")</f>
        <v>7146</v>
      </c>
      <c r="N29" cm="1">
        <f t="array" ref="N29">_xlfn.IFS(Q29=1,COUNT($E$7:G29),Q29&lt;&gt;1,"")</f>
        <v>69</v>
      </c>
      <c r="O29">
        <f>IF(Q29=1,ROUND(AVERAGE($E$7:G29),2),"")</f>
        <v>103.57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201</v>
      </c>
      <c r="X29" cm="1">
        <f t="array" ref="X29">_xlfn.IFS(AND(Q29=1,COUNT($E$7:G29)&gt;hcpng),F29+D29,$A$7=1," ")</f>
        <v>216</v>
      </c>
      <c r="Y29" cm="1">
        <f t="array" ref="Y29">_xlfn.IFS(AND(Q29=1,COUNT($E$7:G29)&gt;hcpng),G29+D29,$A$7=1," ")</f>
        <v>226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103</v>
      </c>
      <c r="D30" s="16" cm="1">
        <f t="array" ref="D30">_xlfn.IFS(Q30&lt;&gt;1,"",Q30=1,TRUNC((230-C30)*0.9))</f>
        <v>114</v>
      </c>
      <c r="E30" s="14">
        <v>86</v>
      </c>
      <c r="F30" s="14">
        <v>103</v>
      </c>
      <c r="G30" s="14">
        <v>132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321</v>
      </c>
      <c r="J30">
        <f t="shared" si="1"/>
        <v>107</v>
      </c>
      <c r="K30" cm="1">
        <f t="array" ref="K30">_xlfn.IFS(Q30&lt;&gt;1,"",Q30=1,I30+(3*D30))</f>
        <v>663</v>
      </c>
      <c r="L30" cm="1">
        <f t="array" ref="L30">_xlfn.IFS(Q30&lt;&gt;1,"",COUNT($E$7:G30)&lt;=hcpng,"",COUNT($E$7:G30)&gt;=hcpng,K30)</f>
        <v>663</v>
      </c>
      <c r="M30" cm="1">
        <f t="array" ref="M30">_xlfn.IFS(Q30=1,SUM($E$7:G30),Q30&lt;&gt;1,"")</f>
        <v>7467</v>
      </c>
      <c r="N30" cm="1">
        <f t="array" ref="N30">_xlfn.IFS(Q30=1,COUNT($E$7:G30),Q30&lt;&gt;1,"")</f>
        <v>72</v>
      </c>
      <c r="O30">
        <f>IF(Q30=1,ROUND(AVERAGE($E$7:G30),2),"")</f>
        <v>103.71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200</v>
      </c>
      <c r="X30" cm="1">
        <f t="array" ref="X30">_xlfn.IFS(AND(Q30=1,COUNT($E$7:G30)&gt;hcpng),F30+D30,$A$7=1," ")</f>
        <v>217</v>
      </c>
      <c r="Y30" cm="1">
        <f t="array" ref="Y30">_xlfn.IFS(AND(Q30=1,COUNT($E$7:G30)&gt;hcpng),G30+D30,$A$7=1," ")</f>
        <v>246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103</v>
      </c>
      <c r="D31" s="16" cm="1">
        <f t="array" ref="D31">_xlfn.IFS(Q31&lt;&gt;1,"",Q31=1,TRUNC((230-C31)*0.9))</f>
        <v>114</v>
      </c>
      <c r="E31" s="14">
        <v>120</v>
      </c>
      <c r="F31" s="14">
        <v>136</v>
      </c>
      <c r="G31" s="14">
        <v>76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332</v>
      </c>
      <c r="J31">
        <f t="shared" si="1"/>
        <v>110</v>
      </c>
      <c r="K31" cm="1">
        <f t="array" ref="K31">_xlfn.IFS(Q31&lt;&gt;1,"",Q31=1,I31+(3*D31))</f>
        <v>674</v>
      </c>
      <c r="L31" cm="1">
        <f t="array" ref="L31">_xlfn.IFS(Q31&lt;&gt;1,"",COUNT($E$7:G31)&lt;=hcpng,"",COUNT($E$7:G31)&gt;=hcpng,K31)</f>
        <v>674</v>
      </c>
      <c r="M31" cm="1">
        <f t="array" ref="M31">_xlfn.IFS(Q31=1,SUM($E$7:G31),Q31&lt;&gt;1,"")</f>
        <v>7799</v>
      </c>
      <c r="N31" cm="1">
        <f t="array" ref="N31">_xlfn.IFS(Q31=1,COUNT($E$7:G31),Q31&lt;&gt;1,"")</f>
        <v>75</v>
      </c>
      <c r="O31">
        <f>IF(Q31=1,ROUND(AVERAGE($E$7:G31),2),"")</f>
        <v>103.99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234</v>
      </c>
      <c r="X31" cm="1">
        <f t="array" ref="X31">_xlfn.IFS(AND(Q31=1,COUNT($E$7:G31)&gt;hcpng),F31+D31,$A$7=1," ")</f>
        <v>250</v>
      </c>
      <c r="Y31" cm="1">
        <f t="array" ref="Y31">_xlfn.IFS(AND(Q31=1,COUNT($E$7:G31)&gt;hcpng),G31+D31,$A$7=1," ")</f>
        <v>190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103</v>
      </c>
      <c r="D32" s="16" cm="1">
        <f t="array" ref="D32">_xlfn.IFS(Q32&lt;&gt;1,"",Q32=1,TRUNC((230-C32)*0.9))</f>
        <v>114</v>
      </c>
      <c r="E32" s="14">
        <v>110</v>
      </c>
      <c r="F32" s="14">
        <v>119</v>
      </c>
      <c r="G32" s="14">
        <v>143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372</v>
      </c>
      <c r="J32">
        <f t="shared" si="1"/>
        <v>124</v>
      </c>
      <c r="K32" cm="1">
        <f t="array" ref="K32">_xlfn.IFS(Q32&lt;&gt;1,"",Q32=1,I32+(3*D32))</f>
        <v>714</v>
      </c>
      <c r="L32" cm="1">
        <f t="array" ref="L32">_xlfn.IFS(Q32&lt;&gt;1,"",COUNT($E$7:G32)&lt;=hcpng,"",COUNT($E$7:G32)&gt;=hcpng,K32)</f>
        <v>714</v>
      </c>
      <c r="M32" cm="1">
        <f t="array" ref="M32">_xlfn.IFS(Q32=1,SUM($E$7:G32),Q32&lt;&gt;1,"")</f>
        <v>8171</v>
      </c>
      <c r="N32" cm="1">
        <f t="array" ref="N32">_xlfn.IFS(Q32=1,COUNT($E$7:G32),Q32&lt;&gt;1,"")</f>
        <v>78</v>
      </c>
      <c r="O32">
        <f>IF(Q32=1,ROUND(AVERAGE($E$7:G32),2),"")</f>
        <v>104.76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224</v>
      </c>
      <c r="X32" cm="1">
        <f t="array" ref="X32">_xlfn.IFS(AND(Q32=1,COUNT($E$7:G32)&gt;hcpng),F32+D32,$A$7=1," ")</f>
        <v>233</v>
      </c>
      <c r="Y32" cm="1">
        <f t="array" ref="Y32">_xlfn.IFS(AND(Q32=1,COUNT($E$7:G32)&gt;hcpng),G32+D32,$A$7=1," ")</f>
        <v>257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104</v>
      </c>
      <c r="D33" s="16" cm="1">
        <f t="array" ref="D33">_xlfn.IFS(Q33&lt;&gt;1,"",Q33=1,TRUNC((230-C33)*0.9))</f>
        <v>113</v>
      </c>
      <c r="E33" s="14">
        <v>94</v>
      </c>
      <c r="F33" s="14">
        <v>110</v>
      </c>
      <c r="G33" s="14">
        <v>84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288</v>
      </c>
      <c r="J33">
        <f t="shared" si="1"/>
        <v>96</v>
      </c>
      <c r="K33" cm="1">
        <f t="array" ref="K33">_xlfn.IFS(Q33&lt;&gt;1,"",Q33=1,I33+(3*D33))</f>
        <v>627</v>
      </c>
      <c r="L33" cm="1">
        <f t="array" ref="L33">_xlfn.IFS(Q33&lt;&gt;1,"",COUNT($E$7:G33)&lt;=hcpng,"",COUNT($E$7:G33)&gt;=hcpng,K33)</f>
        <v>627</v>
      </c>
      <c r="M33" cm="1">
        <f t="array" ref="M33">_xlfn.IFS(Q33=1,SUM($E$7:G33),Q33&lt;&gt;1,"")</f>
        <v>8459</v>
      </c>
      <c r="N33" cm="1">
        <f t="array" ref="N33">_xlfn.IFS(Q33=1,COUNT($E$7:G33),Q33&lt;&gt;1,"")</f>
        <v>81</v>
      </c>
      <c r="O33">
        <f>IF(Q33=1,ROUND(AVERAGE($E$7:G33),2),"")</f>
        <v>104.43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207</v>
      </c>
      <c r="X33" cm="1">
        <f t="array" ref="X33">_xlfn.IFS(AND(Q33=1,COUNT($E$7:G33)&gt;hcpng),F33+D33,$A$7=1," ")</f>
        <v>223</v>
      </c>
      <c r="Y33" cm="1">
        <f t="array" ref="Y33">_xlfn.IFS(AND(Q33=1,COUNT($E$7:G33)&gt;hcpng),G33+D33,$A$7=1," ")</f>
        <v>197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104</v>
      </c>
      <c r="D34" s="16" cm="1">
        <f t="array" ref="D34">_xlfn.IFS(Q34&lt;&gt;1,"",Q34=1,TRUNC((230-C34)*0.9))</f>
        <v>113</v>
      </c>
      <c r="E34" s="14">
        <v>108</v>
      </c>
      <c r="F34" s="14">
        <v>102</v>
      </c>
      <c r="G34" s="14">
        <v>115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325</v>
      </c>
      <c r="J34">
        <f t="shared" si="1"/>
        <v>108</v>
      </c>
      <c r="K34" cm="1">
        <f t="array" ref="K34">_xlfn.IFS(Q34&lt;&gt;1,"",Q34=1,I34+(3*D34))</f>
        <v>664</v>
      </c>
      <c r="L34" cm="1">
        <f t="array" ref="L34">_xlfn.IFS(Q34&lt;&gt;1,"",COUNT($E$7:G34)&lt;=hcpng,"",COUNT($E$7:G34)&gt;=hcpng,K34)</f>
        <v>664</v>
      </c>
      <c r="M34" cm="1">
        <f t="array" ref="M34">_xlfn.IFS(Q34=1,SUM($E$7:G34),Q34&lt;&gt;1,"")</f>
        <v>8784</v>
      </c>
      <c r="N34" cm="1">
        <f t="array" ref="N34">_xlfn.IFS(Q34=1,COUNT($E$7:G34),Q34&lt;&gt;1,"")</f>
        <v>84</v>
      </c>
      <c r="O34">
        <f>IF(Q34=1,ROUND(AVERAGE($E$7:G34),2),"")</f>
        <v>104.57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221</v>
      </c>
      <c r="X34" cm="1">
        <f t="array" ref="X34">_xlfn.IFS(AND(Q34=1,COUNT($E$7:G34)&gt;hcpng),F34+D34,$A$7=1," ")</f>
        <v>215</v>
      </c>
      <c r="Y34" cm="1">
        <f t="array" ref="Y34">_xlfn.IFS(AND(Q34=1,COUNT($E$7:G34)&gt;hcpng),G34+D34,$A$7=1," ")</f>
        <v>228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104</v>
      </c>
      <c r="D35" s="16" cm="1">
        <f t="array" ref="D35">_xlfn.IFS(Q35&lt;&gt;1,"",Q35=1,TRUNC((230-C35)*0.9))</f>
        <v>113</v>
      </c>
      <c r="E35" s="14">
        <v>100</v>
      </c>
      <c r="F35" s="14">
        <v>66</v>
      </c>
      <c r="G35" s="14">
        <v>141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307</v>
      </c>
      <c r="J35">
        <f t="shared" si="1"/>
        <v>102</v>
      </c>
      <c r="K35" cm="1">
        <f t="array" ref="K35">_xlfn.IFS(Q35&lt;&gt;1,"",Q35=1,I35+(3*D35))</f>
        <v>646</v>
      </c>
      <c r="L35" cm="1">
        <f t="array" ref="L35">_xlfn.IFS(Q35&lt;&gt;1,"",COUNT($E$7:G35)&lt;=hcpng,"",COUNT($E$7:G35)&gt;=hcpng,K35)</f>
        <v>646</v>
      </c>
      <c r="M35" cm="1">
        <f t="array" ref="M35">_xlfn.IFS(Q35=1,SUM($E$7:G35),Q35&lt;&gt;1,"")</f>
        <v>9091</v>
      </c>
      <c r="N35" cm="1">
        <f t="array" ref="N35">_xlfn.IFS(Q35=1,COUNT($E$7:G35),Q35&lt;&gt;1,"")</f>
        <v>87</v>
      </c>
      <c r="O35">
        <f>IF(Q35=1,ROUND(AVERAGE($E$7:G35),2),"")</f>
        <v>104.49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213</v>
      </c>
      <c r="X35" cm="1">
        <f t="array" ref="X35">_xlfn.IFS(AND(Q35=1,COUNT($E$7:G35)&gt;hcpng),F35+D35,$A$7=1," ")</f>
        <v>179</v>
      </c>
      <c r="Y35" cm="1">
        <f t="array" ref="Y35">_xlfn.IFS(AND(Q35=1,COUNT($E$7:G35)&gt;hcpng),G35+D35,$A$7=1," ")</f>
        <v>254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104</v>
      </c>
      <c r="D36" s="16" cm="1">
        <f t="array" ref="D36">_xlfn.IFS(Q36&lt;&gt;1,"",Q36=1,TRUNC((230-C36)*0.9))</f>
        <v>113</v>
      </c>
      <c r="E36" s="14">
        <v>93</v>
      </c>
      <c r="F36" s="14">
        <v>97</v>
      </c>
      <c r="G36" s="14">
        <v>93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283</v>
      </c>
      <c r="J36">
        <f t="shared" si="1"/>
        <v>94</v>
      </c>
      <c r="K36" cm="1">
        <f t="array" ref="K36">_xlfn.IFS(Q36&lt;&gt;1,"",Q36=1,I36+(3*D36))</f>
        <v>622</v>
      </c>
      <c r="L36" cm="1">
        <f t="array" ref="L36">_xlfn.IFS(Q36&lt;&gt;1,"",COUNT($E$7:G36)&lt;=hcpng,"",COUNT($E$7:G36)&gt;=hcpng,K36)</f>
        <v>622</v>
      </c>
      <c r="M36" cm="1">
        <f t="array" ref="M36">_xlfn.IFS(Q36=1,SUM($E$7:G36),Q36&lt;&gt;1,"")</f>
        <v>9374</v>
      </c>
      <c r="N36" cm="1">
        <f t="array" ref="N36">_xlfn.IFS(Q36=1,COUNT($E$7:G36),Q36&lt;&gt;1,"")</f>
        <v>90</v>
      </c>
      <c r="O36">
        <f>IF(Q36=1,ROUND(AVERAGE($E$7:G36),2),"")</f>
        <v>104.16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206</v>
      </c>
      <c r="X36" cm="1">
        <f t="array" ref="X36">_xlfn.IFS(AND(Q36=1,COUNT($E$7:G36)&gt;hcpng),F36+D36,$A$7=1," ")</f>
        <v>210</v>
      </c>
      <c r="Y36" cm="1">
        <f t="array" ref="Y36">_xlfn.IFS(AND(Q36=1,COUNT($E$7:G36)&gt;hcpng),G36+D36,$A$7=1," ")</f>
        <v>206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98.97</v>
      </c>
      <c r="F37" s="18">
        <f>IF(COUNT(F7:F36)&gt;=1,ROUND(SUM(F7:F36)/COUNT(F7:F36),2),"")</f>
        <v>107.33</v>
      </c>
      <c r="G37" s="18">
        <f>IF(COUNT(G7:G36)&gt;=1,ROUND(SUM(G7:G36)/COUNT(G7:G36),2),"")</f>
        <v>106.17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8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5445-892C-4A60-9309-594D4557C5BD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59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113</v>
      </c>
      <c r="C4" s="7"/>
      <c r="D4" s="7"/>
      <c r="E4" s="7"/>
      <c r="F4" s="7"/>
      <c r="G4" s="7"/>
      <c r="W4" s="3" t="s">
        <v>34</v>
      </c>
      <c r="X4">
        <f>MAX(I7:I36)</f>
        <v>429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159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261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113</v>
      </c>
      <c r="D7" s="16" cm="1">
        <f t="array" ref="D7">_xlfn.IFS(Q7&lt;&gt;1,"",Q7=1,TRUNC((230-C7)*0.9))</f>
        <v>105</v>
      </c>
      <c r="E7" s="14">
        <v>102</v>
      </c>
      <c r="F7" s="14">
        <v>142</v>
      </c>
      <c r="G7" s="14">
        <v>96</v>
      </c>
      <c r="H7" s="17"/>
      <c r="I7">
        <f>IF(Q7=1,SUM(E7:G7),"")</f>
        <v>340</v>
      </c>
      <c r="J7">
        <f>IF(Q7=1,TRUNC(AVERAGE(E7:G7),0),"")</f>
        <v>113</v>
      </c>
      <c r="K7" cm="1">
        <f t="array" ref="K7">_xlfn.IFS(Q7&lt;&gt;1,"",Q7=1,I7+(3*D7))</f>
        <v>655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340</v>
      </c>
      <c r="N7" cm="1">
        <f t="array" ref="N7">_xlfn.IFS(Q7=1,COUNT($E$7:G7),Q7&lt;&gt;1,"")</f>
        <v>3</v>
      </c>
      <c r="O7">
        <f>IF(Q7=1,ROUND(AVERAGE($E$7:G7),2),"")</f>
        <v>113.33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113</v>
      </c>
      <c r="D8" s="16" cm="1">
        <f t="array" ref="D8">_xlfn.IFS(Q8&lt;&gt;1,"",Q8=1,TRUNC((230-C8)*0.9))</f>
        <v>105</v>
      </c>
      <c r="E8" s="14">
        <v>110</v>
      </c>
      <c r="F8" s="14">
        <v>113</v>
      </c>
      <c r="G8" s="14">
        <v>133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356</v>
      </c>
      <c r="J8">
        <f t="shared" ref="J8:J36" si="1">IF(Q8=1,TRUNC(AVERAGE(E8:G8),0),"")</f>
        <v>118</v>
      </c>
      <c r="K8" cm="1">
        <f t="array" ref="K8">_xlfn.IFS(Q8&lt;&gt;1,"",Q8=1,I8+(3*D8))</f>
        <v>671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696</v>
      </c>
      <c r="N8" cm="1">
        <f t="array" ref="N8">_xlfn.IFS(Q8=1,COUNT($E$7:G8),Q8&lt;&gt;1,"")</f>
        <v>6</v>
      </c>
      <c r="O8">
        <f>IF(Q8=1,ROUND(AVERAGE($E$7:G8),2),"")</f>
        <v>116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113</v>
      </c>
      <c r="D9" s="16" cm="1">
        <f t="array" ref="D9">_xlfn.IFS(Q9&lt;&gt;1,"",Q9=1,TRUNC((230-C9)*0.9))</f>
        <v>105</v>
      </c>
      <c r="E9" s="14">
        <v>129</v>
      </c>
      <c r="F9" s="14">
        <v>123</v>
      </c>
      <c r="G9" s="14">
        <v>131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383</v>
      </c>
      <c r="J9">
        <f t="shared" si="1"/>
        <v>127</v>
      </c>
      <c r="K9" cm="1">
        <f t="array" ref="K9">_xlfn.IFS(Q9&lt;&gt;1,"",Q9=1,I9+(3*D9))</f>
        <v>698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1079</v>
      </c>
      <c r="N9" cm="1">
        <f t="array" ref="N9">_xlfn.IFS(Q9=1,COUNT($E$7:G9),Q9&lt;&gt;1,"")</f>
        <v>9</v>
      </c>
      <c r="O9">
        <f>IF(Q9=1,ROUND(AVERAGE($E$7:G9),2),"")</f>
        <v>119.89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119</v>
      </c>
      <c r="D10" s="16" cm="1">
        <f t="array" ref="D10">_xlfn.IFS(Q10&lt;&gt;1,"",Q10=1,TRUNC((230-C10)*0.9))</f>
        <v>99</v>
      </c>
      <c r="E10" s="14">
        <v>134</v>
      </c>
      <c r="F10" s="14">
        <v>96</v>
      </c>
      <c r="G10" s="14">
        <v>74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304</v>
      </c>
      <c r="J10">
        <f t="shared" si="1"/>
        <v>101</v>
      </c>
      <c r="K10" cm="1">
        <f t="array" ref="K10">_xlfn.IFS(Q10&lt;&gt;1,"",Q10=1,I10+(3*D10))</f>
        <v>601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1383</v>
      </c>
      <c r="N10" cm="1">
        <f t="array" ref="N10">_xlfn.IFS(Q10=1,COUNT($E$7:G10),Q10&lt;&gt;1,"")</f>
        <v>12</v>
      </c>
      <c r="O10">
        <f>IF(Q10=1,ROUND(AVERAGE($E$7:G10),2),"")</f>
        <v>115.25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115</v>
      </c>
      <c r="D11" s="16" cm="1">
        <f t="array" ref="D11">_xlfn.IFS(Q11&lt;&gt;1,"",Q11=1,TRUNC((230-C11)*0.9))</f>
        <v>103</v>
      </c>
      <c r="E11" s="14">
        <v>114</v>
      </c>
      <c r="F11" s="14">
        <v>142</v>
      </c>
      <c r="G11" s="14">
        <v>146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402</v>
      </c>
      <c r="J11">
        <f t="shared" si="1"/>
        <v>134</v>
      </c>
      <c r="K11" cm="1">
        <f t="array" ref="K11">_xlfn.IFS(Q11&lt;&gt;1,"",Q11=1,I11+(3*D11))</f>
        <v>711</v>
      </c>
      <c r="L11" cm="1">
        <f t="array" ref="L11">_xlfn.IFS(Q11&lt;&gt;1,"",COUNT($E$7:G11)&lt;=hcpng,"",COUNT($E$7:G11)&gt;=hcpng,K11)</f>
        <v>711</v>
      </c>
      <c r="M11" cm="1">
        <f t="array" ref="M11">_xlfn.IFS(Q11=1,SUM($E$7:G11),Q11&lt;&gt;1,"")</f>
        <v>1785</v>
      </c>
      <c r="N11" cm="1">
        <f t="array" ref="N11">_xlfn.IFS(Q11=1,COUNT($E$7:G11),Q11&lt;&gt;1,"")</f>
        <v>15</v>
      </c>
      <c r="O11">
        <f>IF(Q11=1,ROUND(AVERAGE($E$7:G11),2),"")</f>
        <v>119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217</v>
      </c>
      <c r="X11" cm="1">
        <f t="array" ref="X11">_xlfn.IFS(AND(Q11=1,COUNT($E$7:G11)&gt;hcpng),F11+D11,$A$7=1," ")</f>
        <v>245</v>
      </c>
      <c r="Y11" cm="1">
        <f t="array" ref="Y11">_xlfn.IFS(AND(Q11=1,COUNT($E$7:G11)&gt;hcpng),G11+D11,$A$7=1," ")</f>
        <v>249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119</v>
      </c>
      <c r="D12" s="16" cm="1">
        <f t="array" ref="D12">_xlfn.IFS(Q12&lt;&gt;1,"",Q12=1,TRUNC((230-C12)*0.9))</f>
        <v>99</v>
      </c>
      <c r="E12" s="14">
        <v>110</v>
      </c>
      <c r="F12" s="14">
        <v>117</v>
      </c>
      <c r="G12" s="14">
        <v>107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334</v>
      </c>
      <c r="J12">
        <f t="shared" si="1"/>
        <v>111</v>
      </c>
      <c r="K12" cm="1">
        <f t="array" ref="K12">_xlfn.IFS(Q12&lt;&gt;1,"",Q12=1,I12+(3*D12))</f>
        <v>631</v>
      </c>
      <c r="L12" cm="1">
        <f t="array" ref="L12">_xlfn.IFS(Q12&lt;&gt;1,"",COUNT($E$7:G12)&lt;=hcpng,"",COUNT($E$7:G12)&gt;=hcpng,K12)</f>
        <v>631</v>
      </c>
      <c r="M12" cm="1">
        <f t="array" ref="M12">_xlfn.IFS(Q12=1,SUM($E$7:G12),Q12&lt;&gt;1,"")</f>
        <v>2119</v>
      </c>
      <c r="N12" cm="1">
        <f t="array" ref="N12">_xlfn.IFS(Q12=1,COUNT($E$7:G12),Q12&lt;&gt;1,"")</f>
        <v>18</v>
      </c>
      <c r="O12">
        <f>IF(Q12=1,ROUND(AVERAGE($E$7:G12),2),"")</f>
        <v>117.72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209</v>
      </c>
      <c r="X12" cm="1">
        <f t="array" ref="X12">_xlfn.IFS(AND(Q12=1,COUNT($E$7:G12)&gt;hcpng),F12+D12,$A$7=1," ")</f>
        <v>216</v>
      </c>
      <c r="Y12" cm="1">
        <f t="array" ref="Y12">_xlfn.IFS(AND(Q12=1,COUNT($E$7:G12)&gt;hcpng),G12+D12,$A$7=1," ")</f>
        <v>206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117</v>
      </c>
      <c r="D14" s="16" cm="1">
        <f t="array" ref="D14">_xlfn.IFS(Q14&lt;&gt;1,"",Q14=1,TRUNC((230-C14)*0.9))</f>
        <v>101</v>
      </c>
      <c r="E14" s="14">
        <v>119</v>
      </c>
      <c r="F14" s="14">
        <v>123</v>
      </c>
      <c r="G14" s="14">
        <v>107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349</v>
      </c>
      <c r="J14">
        <f t="shared" si="1"/>
        <v>116</v>
      </c>
      <c r="K14" cm="1">
        <f t="array" ref="K14">_xlfn.IFS(Q14&lt;&gt;1,"",Q14=1,I14+(3*D14))</f>
        <v>652</v>
      </c>
      <c r="L14" cm="1">
        <f t="array" ref="L14">_xlfn.IFS(Q14&lt;&gt;1,"",COUNT($E$7:G14)&lt;=hcpng,"",COUNT($E$7:G14)&gt;=hcpng,K14)</f>
        <v>652</v>
      </c>
      <c r="M14" cm="1">
        <f t="array" ref="M14">_xlfn.IFS(Q14=1,SUM($E$7:G14),Q14&lt;&gt;1,"")</f>
        <v>2468</v>
      </c>
      <c r="N14" cm="1">
        <f t="array" ref="N14">_xlfn.IFS(Q14=1,COUNT($E$7:G14),Q14&lt;&gt;1,"")</f>
        <v>21</v>
      </c>
      <c r="O14">
        <f>IF(Q14=1,ROUND(AVERAGE($E$7:G14),2),"")</f>
        <v>117.52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220</v>
      </c>
      <c r="X14" cm="1">
        <f t="array" ref="X14">_xlfn.IFS(AND(Q14=1,COUNT($E$7:G14)&gt;hcpng),F14+D14,$A$7=1," ")</f>
        <v>224</v>
      </c>
      <c r="Y14" cm="1">
        <f t="array" ref="Y14">_xlfn.IFS(AND(Q14=1,COUNT($E$7:G14)&gt;hcpng),G14+D14,$A$7=1," ")</f>
        <v>208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117</v>
      </c>
      <c r="D15" s="16" cm="1">
        <f t="array" ref="D15">_xlfn.IFS(Q15&lt;&gt;1,"",Q15=1,TRUNC((230-C15)*0.9))</f>
        <v>101</v>
      </c>
      <c r="E15" s="14">
        <v>152</v>
      </c>
      <c r="F15" s="14">
        <v>147</v>
      </c>
      <c r="G15" s="14">
        <v>101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400</v>
      </c>
      <c r="J15">
        <f t="shared" si="1"/>
        <v>133</v>
      </c>
      <c r="K15" cm="1">
        <f t="array" ref="K15">_xlfn.IFS(Q15&lt;&gt;1,"",Q15=1,I15+(3*D15))</f>
        <v>703</v>
      </c>
      <c r="L15" cm="1">
        <f t="array" ref="L15">_xlfn.IFS(Q15&lt;&gt;1,"",COUNT($E$7:G15)&lt;=hcpng,"",COUNT($E$7:G15)&gt;=hcpng,K15)</f>
        <v>703</v>
      </c>
      <c r="M15" cm="1">
        <f t="array" ref="M15">_xlfn.IFS(Q15=1,SUM($E$7:G15),Q15&lt;&gt;1,"")</f>
        <v>2868</v>
      </c>
      <c r="N15" cm="1">
        <f t="array" ref="N15">_xlfn.IFS(Q15=1,COUNT($E$7:G15),Q15&lt;&gt;1,"")</f>
        <v>24</v>
      </c>
      <c r="O15">
        <f>IF(Q15=1,ROUND(AVERAGE($E$7:G15),2),"")</f>
        <v>119.5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253</v>
      </c>
      <c r="X15" cm="1">
        <f t="array" ref="X15">_xlfn.IFS(AND(Q15=1,COUNT($E$7:G15)&gt;hcpng),F15+D15,$A$7=1," ")</f>
        <v>248</v>
      </c>
      <c r="Y15" cm="1">
        <f t="array" ref="Y15">_xlfn.IFS(AND(Q15=1,COUNT($E$7:G15)&gt;hcpng),G15+D15,$A$7=1," ")</f>
        <v>202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119</v>
      </c>
      <c r="D16" s="16" cm="1">
        <f t="array" ref="D16">_xlfn.IFS(Q16&lt;&gt;1,"",Q16=1,TRUNC((230-C16)*0.9))</f>
        <v>99</v>
      </c>
      <c r="E16" s="14">
        <v>128</v>
      </c>
      <c r="F16" s="14">
        <v>111</v>
      </c>
      <c r="G16" s="14">
        <v>125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364</v>
      </c>
      <c r="J16">
        <f t="shared" si="1"/>
        <v>121</v>
      </c>
      <c r="K16" cm="1">
        <f t="array" ref="K16">_xlfn.IFS(Q16&lt;&gt;1,"",Q16=1,I16+(3*D16))</f>
        <v>661</v>
      </c>
      <c r="L16" cm="1">
        <f t="array" ref="L16">_xlfn.IFS(Q16&lt;&gt;1,"",COUNT($E$7:G16)&lt;=hcpng,"",COUNT($E$7:G16)&gt;=hcpng,K16)</f>
        <v>661</v>
      </c>
      <c r="M16" cm="1">
        <f t="array" ref="M16">_xlfn.IFS(Q16=1,SUM($E$7:G16),Q16&lt;&gt;1,"")</f>
        <v>3232</v>
      </c>
      <c r="N16" cm="1">
        <f t="array" ref="N16">_xlfn.IFS(Q16=1,COUNT($E$7:G16),Q16&lt;&gt;1,"")</f>
        <v>27</v>
      </c>
      <c r="O16">
        <f>IF(Q16=1,ROUND(AVERAGE($E$7:G16),2),"")</f>
        <v>119.7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210</v>
      </c>
      <c r="Y16" cm="1">
        <f t="array" ref="Y16">_xlfn.IFS(AND(Q16=1,COUNT($E$7:G16)&gt;hcpng),G16+D16,$A$7=1," ")</f>
        <v>224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119</v>
      </c>
      <c r="D17" s="16" cm="1">
        <f t="array" ref="D17">_xlfn.IFS(Q17&lt;&gt;1,"",Q17=1,TRUNC((230-C17)*0.9))</f>
        <v>99</v>
      </c>
      <c r="E17" s="14">
        <v>146</v>
      </c>
      <c r="F17" s="14">
        <v>120</v>
      </c>
      <c r="G17" s="14">
        <v>117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383</v>
      </c>
      <c r="J17">
        <f t="shared" si="1"/>
        <v>127</v>
      </c>
      <c r="K17" cm="1">
        <f t="array" ref="K17">_xlfn.IFS(Q17&lt;&gt;1,"",Q17=1,I17+(3*D17))</f>
        <v>680</v>
      </c>
      <c r="L17" cm="1">
        <f t="array" ref="L17">_xlfn.IFS(Q17&lt;&gt;1,"",COUNT($E$7:G17)&lt;=hcpng,"",COUNT($E$7:G17)&gt;=hcpng,K17)</f>
        <v>680</v>
      </c>
      <c r="M17" cm="1">
        <f t="array" ref="M17">_xlfn.IFS(Q17=1,SUM($E$7:G17),Q17&lt;&gt;1,"")</f>
        <v>3615</v>
      </c>
      <c r="N17" cm="1">
        <f t="array" ref="N17">_xlfn.IFS(Q17=1,COUNT($E$7:G17),Q17&lt;&gt;1,"")</f>
        <v>30</v>
      </c>
      <c r="O17">
        <f>IF(Q17=1,ROUND(AVERAGE($E$7:G17),2),"")</f>
        <v>120.5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245</v>
      </c>
      <c r="X17" cm="1">
        <f t="array" ref="X17">_xlfn.IFS(AND(Q17=1,COUNT($E$7:G17)&gt;hcpng),F17+D17,$A$7=1," ")</f>
        <v>219</v>
      </c>
      <c r="Y17" cm="1">
        <f t="array" ref="Y17">_xlfn.IFS(AND(Q17=1,COUNT($E$7:G17)&gt;hcpng),G17+D17,$A$7=1," ")</f>
        <v>216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120</v>
      </c>
      <c r="D18" s="16" cm="1">
        <f t="array" ref="D18">_xlfn.IFS(Q18&lt;&gt;1,"",Q18=1,TRUNC((230-C18)*0.9))</f>
        <v>99</v>
      </c>
      <c r="E18" s="14">
        <v>120</v>
      </c>
      <c r="F18" s="14">
        <v>128</v>
      </c>
      <c r="G18" s="14">
        <v>112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360</v>
      </c>
      <c r="J18">
        <f t="shared" si="1"/>
        <v>120</v>
      </c>
      <c r="K18" cm="1">
        <f t="array" ref="K18">_xlfn.IFS(Q18&lt;&gt;1,"",Q18=1,I18+(3*D18))</f>
        <v>657</v>
      </c>
      <c r="L18" cm="1">
        <f t="array" ref="L18">_xlfn.IFS(Q18&lt;&gt;1,"",COUNT($E$7:G18)&lt;=hcpng,"",COUNT($E$7:G18)&gt;=hcpng,K18)</f>
        <v>657</v>
      </c>
      <c r="M18" cm="1">
        <f t="array" ref="M18">_xlfn.IFS(Q18=1,SUM($E$7:G18),Q18&lt;&gt;1,"")</f>
        <v>3975</v>
      </c>
      <c r="N18" cm="1">
        <f t="array" ref="N18">_xlfn.IFS(Q18=1,COUNT($E$7:G18),Q18&lt;&gt;1,"")</f>
        <v>33</v>
      </c>
      <c r="O18">
        <f>IF(Q18=1,ROUND(AVERAGE($E$7:G18),2),"")</f>
        <v>120.45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219</v>
      </c>
      <c r="X18" cm="1">
        <f t="array" ref="X18">_xlfn.IFS(AND(Q18=1,COUNT($E$7:G18)&gt;hcpng),F18+D18,$A$7=1," ")</f>
        <v>227</v>
      </c>
      <c r="Y18" cm="1">
        <f t="array" ref="Y18">_xlfn.IFS(AND(Q18=1,COUNT($E$7:G18)&gt;hcpng),G18+D18,$A$7=1," ")</f>
        <v>211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120</v>
      </c>
      <c r="D19" s="16" cm="1">
        <f t="array" ref="D19">_xlfn.IFS(Q19&lt;&gt;1,"",Q19=1,TRUNC((230-C19)*0.9))</f>
        <v>99</v>
      </c>
      <c r="E19" s="14">
        <v>99</v>
      </c>
      <c r="F19" s="14">
        <v>110</v>
      </c>
      <c r="G19" s="14">
        <v>113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322</v>
      </c>
      <c r="J19">
        <f t="shared" si="1"/>
        <v>107</v>
      </c>
      <c r="K19" cm="1">
        <f t="array" ref="K19">_xlfn.IFS(Q19&lt;&gt;1,"",Q19=1,I19+(3*D19))</f>
        <v>619</v>
      </c>
      <c r="L19" cm="1">
        <f t="array" ref="L19">_xlfn.IFS(Q19&lt;&gt;1,"",COUNT($E$7:G19)&lt;=hcpng,"",COUNT($E$7:G19)&gt;=hcpng,K19)</f>
        <v>619</v>
      </c>
      <c r="M19" cm="1">
        <f t="array" ref="M19">_xlfn.IFS(Q19=1,SUM($E$7:G19),Q19&lt;&gt;1,"")</f>
        <v>4297</v>
      </c>
      <c r="N19" cm="1">
        <f t="array" ref="N19">_xlfn.IFS(Q19=1,COUNT($E$7:G19),Q19&lt;&gt;1,"")</f>
        <v>36</v>
      </c>
      <c r="O19">
        <f>IF(Q19=1,ROUND(AVERAGE($E$7:G19),2),"")</f>
        <v>119.36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198</v>
      </c>
      <c r="X19" cm="1">
        <f t="array" ref="X19">_xlfn.IFS(AND(Q19=1,COUNT($E$7:G19)&gt;hcpng),F19+D19,$A$7=1," ")</f>
        <v>209</v>
      </c>
      <c r="Y19" cm="1">
        <f t="array" ref="Y19">_xlfn.IFS(AND(Q19=1,COUNT($E$7:G19)&gt;hcpng),G19+D19,$A$7=1," ")</f>
        <v>212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119</v>
      </c>
      <c r="D20" s="16" cm="1">
        <f t="array" ref="D20">_xlfn.IFS(Q20&lt;&gt;1,"",Q20=1,TRUNC((230-C20)*0.9))</f>
        <v>99</v>
      </c>
      <c r="E20" s="14">
        <v>110</v>
      </c>
      <c r="F20" s="14">
        <v>121</v>
      </c>
      <c r="G20" s="14">
        <v>131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362</v>
      </c>
      <c r="J20">
        <f t="shared" si="1"/>
        <v>120</v>
      </c>
      <c r="K20" cm="1">
        <f t="array" ref="K20">_xlfn.IFS(Q20&lt;&gt;1,"",Q20=1,I20+(3*D20))</f>
        <v>659</v>
      </c>
      <c r="L20" cm="1">
        <f t="array" ref="L20">_xlfn.IFS(Q20&lt;&gt;1,"",COUNT($E$7:G20)&lt;=hcpng,"",COUNT($E$7:G20)&gt;=hcpng,K20)</f>
        <v>659</v>
      </c>
      <c r="M20" cm="1">
        <f t="array" ref="M20">_xlfn.IFS(Q20=1,SUM($E$7:G20),Q20&lt;&gt;1,"")</f>
        <v>4659</v>
      </c>
      <c r="N20" cm="1">
        <f t="array" ref="N20">_xlfn.IFS(Q20=1,COUNT($E$7:G20),Q20&lt;&gt;1,"")</f>
        <v>39</v>
      </c>
      <c r="O20">
        <f>IF(Q20=1,ROUND(AVERAGE($E$7:G20),2),"")</f>
        <v>119.46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209</v>
      </c>
      <c r="X20" cm="1">
        <f t="array" ref="X20">_xlfn.IFS(AND(Q20=1,COUNT($E$7:G20)&gt;hcpng),F20+D20,$A$7=1," ")</f>
        <v>220</v>
      </c>
      <c r="Y20" cm="1">
        <f t="array" ref="Y20">_xlfn.IFS(AND(Q20=1,COUNT($E$7:G20)&gt;hcpng),G20+D20,$A$7=1," ")</f>
        <v>230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119</v>
      </c>
      <c r="D21" s="16" cm="1">
        <f t="array" ref="D21">_xlfn.IFS(Q21&lt;&gt;1,"",Q21=1,TRUNC((230-C21)*0.9))</f>
        <v>99</v>
      </c>
      <c r="E21" s="14">
        <v>127</v>
      </c>
      <c r="F21" s="14">
        <v>125</v>
      </c>
      <c r="G21" s="14">
        <v>127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0"/>
        <v>379</v>
      </c>
      <c r="J21">
        <f t="shared" si="1"/>
        <v>126</v>
      </c>
      <c r="K21" cm="1">
        <f t="array" ref="K21">_xlfn.IFS(Q21&lt;&gt;1,"",Q21=1,I21+(3*D21))</f>
        <v>676</v>
      </c>
      <c r="L21" cm="1">
        <f t="array" ref="L21">_xlfn.IFS(Q21&lt;&gt;1,"",COUNT($E$7:G21)&lt;=hcpng,"",COUNT($E$7:G21)&gt;=hcpng,K21)</f>
        <v>676</v>
      </c>
      <c r="M21" cm="1">
        <f t="array" ref="M21">_xlfn.IFS(Q21=1,SUM($E$7:G21),Q21&lt;&gt;1,"")</f>
        <v>5038</v>
      </c>
      <c r="N21" cm="1">
        <f t="array" ref="N21">_xlfn.IFS(Q21=1,COUNT($E$7:G21),Q21&lt;&gt;1,"")</f>
        <v>42</v>
      </c>
      <c r="O21">
        <f>IF(Q21=1,ROUND(AVERAGE($E$7:G21),2),"")</f>
        <v>119.95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226</v>
      </c>
      <c r="X21" cm="1">
        <f t="array" ref="X21">_xlfn.IFS(AND(Q21=1,COUNT($E$7:G21)&gt;hcpng),F21+D21,$A$7=1," ")</f>
        <v>224</v>
      </c>
      <c r="Y21" cm="1">
        <f t="array" ref="Y21">_xlfn.IFS(AND(Q21=1,COUNT($E$7:G21)&gt;hcpng),G21+D21,$A$7=1," ")</f>
        <v>226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119</v>
      </c>
      <c r="D22" s="16" cm="1">
        <f t="array" ref="D22">_xlfn.IFS(Q22&lt;&gt;1,"",Q22=1,TRUNC((230-C22)*0.9))</f>
        <v>99</v>
      </c>
      <c r="E22" s="14">
        <v>99</v>
      </c>
      <c r="F22" s="14">
        <v>101</v>
      </c>
      <c r="G22" s="14">
        <v>98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298</v>
      </c>
      <c r="J22">
        <f t="shared" si="1"/>
        <v>99</v>
      </c>
      <c r="K22" cm="1">
        <f t="array" ref="K22">_xlfn.IFS(Q22&lt;&gt;1,"",Q22=1,I22+(3*D22))</f>
        <v>595</v>
      </c>
      <c r="L22" cm="1">
        <f t="array" ref="L22">_xlfn.IFS(Q22&lt;&gt;1,"",COUNT($E$7:G22)&lt;=hcpng,"",COUNT($E$7:G22)&gt;=hcpng,K22)</f>
        <v>595</v>
      </c>
      <c r="M22" cm="1">
        <f t="array" ref="M22">_xlfn.IFS(Q22=1,SUM($E$7:G22),Q22&lt;&gt;1,"")</f>
        <v>5336</v>
      </c>
      <c r="N22" cm="1">
        <f t="array" ref="N22">_xlfn.IFS(Q22=1,COUNT($E$7:G22),Q22&lt;&gt;1,"")</f>
        <v>45</v>
      </c>
      <c r="O22">
        <f>IF(Q22=1,ROUND(AVERAGE($E$7:G22),2),"")</f>
        <v>118.58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198</v>
      </c>
      <c r="X22" cm="1">
        <f t="array" ref="X22">_xlfn.IFS(AND(Q22=1,COUNT($E$7:G22)&gt;hcpng),F22+D22,$A$7=1," ")</f>
        <v>200</v>
      </c>
      <c r="Y22" cm="1">
        <f t="array" ref="Y22">_xlfn.IFS(AND(Q22=1,COUNT($E$7:G22)&gt;hcpng),G22+D22,$A$7=1," ")</f>
        <v>197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118</v>
      </c>
      <c r="D23" s="16" cm="1">
        <f t="array" ref="D23">_xlfn.IFS(Q23&lt;&gt;1,"",Q23=1,TRUNC((230-C23)*0.9))</f>
        <v>100</v>
      </c>
      <c r="E23" s="14">
        <v>102</v>
      </c>
      <c r="F23" s="14">
        <v>91</v>
      </c>
      <c r="G23" s="14">
        <v>106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299</v>
      </c>
      <c r="J23">
        <f t="shared" si="1"/>
        <v>99</v>
      </c>
      <c r="K23" cm="1">
        <f t="array" ref="K23">_xlfn.IFS(Q23&lt;&gt;1,"",Q23=1,I23+(3*D23))</f>
        <v>599</v>
      </c>
      <c r="L23" cm="1">
        <f t="array" ref="L23">_xlfn.IFS(Q23&lt;&gt;1,"",COUNT($E$7:G23)&lt;=hcpng,"",COUNT($E$7:G23)&gt;=hcpng,K23)</f>
        <v>599</v>
      </c>
      <c r="M23" cm="1">
        <f t="array" ref="M23">_xlfn.IFS(Q23=1,SUM($E$7:G23),Q23&lt;&gt;1,"")</f>
        <v>5635</v>
      </c>
      <c r="N23" cm="1">
        <f t="array" ref="N23">_xlfn.IFS(Q23=1,COUNT($E$7:G23),Q23&lt;&gt;1,"")</f>
        <v>48</v>
      </c>
      <c r="O23">
        <f>IF(Q23=1,ROUND(AVERAGE($E$7:G23),2),"")</f>
        <v>117.4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202</v>
      </c>
      <c r="X23" cm="1">
        <f t="array" ref="X23">_xlfn.IFS(AND(Q23=1,COUNT($E$7:G23)&gt;hcpng),F23+D23,$A$7=1," ")</f>
        <v>191</v>
      </c>
      <c r="Y23" cm="1">
        <f t="array" ref="Y23">_xlfn.IFS(AND(Q23=1,COUNT($E$7:G23)&gt;hcpng),G23+D23,$A$7=1," ")</f>
        <v>206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117</v>
      </c>
      <c r="D24" s="16" cm="1">
        <f t="array" ref="D24">_xlfn.IFS(Q24&lt;&gt;1,"",Q24=1,TRUNC((230-C24)*0.9))</f>
        <v>101</v>
      </c>
      <c r="E24" s="14">
        <v>110</v>
      </c>
      <c r="F24" s="14">
        <v>102</v>
      </c>
      <c r="G24" s="14">
        <v>117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329</v>
      </c>
      <c r="J24">
        <f t="shared" si="1"/>
        <v>109</v>
      </c>
      <c r="K24" cm="1">
        <f t="array" ref="K24">_xlfn.IFS(Q24&lt;&gt;1,"",Q24=1,I24+(3*D24))</f>
        <v>632</v>
      </c>
      <c r="L24" cm="1">
        <f t="array" ref="L24">_xlfn.IFS(Q24&lt;&gt;1,"",COUNT($E$7:G24)&lt;=hcpng,"",COUNT($E$7:G24)&gt;=hcpng,K24)</f>
        <v>632</v>
      </c>
      <c r="M24" cm="1">
        <f t="array" ref="M24">_xlfn.IFS(Q24=1,SUM($E$7:G24),Q24&lt;&gt;1,"")</f>
        <v>5964</v>
      </c>
      <c r="N24" cm="1">
        <f t="array" ref="N24">_xlfn.IFS(Q24=1,COUNT($E$7:G24),Q24&lt;&gt;1,"")</f>
        <v>51</v>
      </c>
      <c r="O24">
        <f>IF(Q24=1,ROUND(AVERAGE($E$7:G24),2),"")</f>
        <v>116.94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211</v>
      </c>
      <c r="X24" cm="1">
        <f t="array" ref="X24">_xlfn.IFS(AND(Q24=1,COUNT($E$7:G24)&gt;hcpng),F24+D24,$A$7=1," ")</f>
        <v>203</v>
      </c>
      <c r="Y24" cm="1">
        <f t="array" ref="Y24">_xlfn.IFS(AND(Q24=1,COUNT($E$7:G24)&gt;hcpng),G24+D24,$A$7=1," ")</f>
        <v>218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116</v>
      </c>
      <c r="D25" s="16" cm="1">
        <f t="array" ref="D25">_xlfn.IFS(Q25&lt;&gt;1,"",Q25=1,TRUNC((230-C25)*0.9))</f>
        <v>102</v>
      </c>
      <c r="E25" s="14">
        <v>117</v>
      </c>
      <c r="F25" s="14">
        <v>139</v>
      </c>
      <c r="G25" s="14">
        <v>154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410</v>
      </c>
      <c r="J25">
        <f t="shared" si="1"/>
        <v>136</v>
      </c>
      <c r="K25" cm="1">
        <f t="array" ref="K25">_xlfn.IFS(Q25&lt;&gt;1,"",Q25=1,I25+(3*D25))</f>
        <v>716</v>
      </c>
      <c r="L25" cm="1">
        <f t="array" ref="L25">_xlfn.IFS(Q25&lt;&gt;1,"",COUNT($E$7:G25)&lt;=hcpng,"",COUNT($E$7:G25)&gt;=hcpng,K25)</f>
        <v>716</v>
      </c>
      <c r="M25" cm="1">
        <f t="array" ref="M25">_xlfn.IFS(Q25=1,SUM($E$7:G25),Q25&lt;&gt;1,"")</f>
        <v>6374</v>
      </c>
      <c r="N25" cm="1">
        <f t="array" ref="N25">_xlfn.IFS(Q25=1,COUNT($E$7:G25),Q25&lt;&gt;1,"")</f>
        <v>54</v>
      </c>
      <c r="O25">
        <f>IF(Q25=1,ROUND(AVERAGE($E$7:G25),2),"")</f>
        <v>118.04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219</v>
      </c>
      <c r="X25" cm="1">
        <f t="array" ref="X25">_xlfn.IFS(AND(Q25=1,COUNT($E$7:G25)&gt;hcpng),F25+D25,$A$7=1," ")</f>
        <v>241</v>
      </c>
      <c r="Y25" cm="1">
        <f t="array" ref="Y25">_xlfn.IFS(AND(Q25=1,COUNT($E$7:G25)&gt;hcpng),G25+D25,$A$7=1," ")</f>
        <v>256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118</v>
      </c>
      <c r="D26" s="16" cm="1">
        <f t="array" ref="D26">_xlfn.IFS(Q26&lt;&gt;1,"",Q26=1,TRUNC((230-C26)*0.9))</f>
        <v>100</v>
      </c>
      <c r="E26" s="14">
        <v>81</v>
      </c>
      <c r="F26" s="14">
        <v>84</v>
      </c>
      <c r="G26" s="14">
        <v>92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257</v>
      </c>
      <c r="J26">
        <f t="shared" si="1"/>
        <v>85</v>
      </c>
      <c r="K26" cm="1">
        <f t="array" ref="K26">_xlfn.IFS(Q26&lt;&gt;1,"",Q26=1,I26+(3*D26))</f>
        <v>557</v>
      </c>
      <c r="L26" cm="1">
        <f t="array" ref="L26">_xlfn.IFS(Q26&lt;&gt;1,"",COUNT($E$7:G26)&lt;=hcpng,"",COUNT($E$7:G26)&gt;=hcpng,K26)</f>
        <v>557</v>
      </c>
      <c r="M26" cm="1">
        <f t="array" ref="M26">_xlfn.IFS(Q26=1,SUM($E$7:G26),Q26&lt;&gt;1,"")</f>
        <v>6631</v>
      </c>
      <c r="N26" cm="1">
        <f t="array" ref="N26">_xlfn.IFS(Q26=1,COUNT($E$7:G26),Q26&lt;&gt;1,"")</f>
        <v>57</v>
      </c>
      <c r="O26">
        <f>IF(Q26=1,ROUND(AVERAGE($E$7:G26),2),"")</f>
        <v>116.33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181</v>
      </c>
      <c r="X26" cm="1">
        <f t="array" ref="X26">_xlfn.IFS(AND(Q26=1,COUNT($E$7:G26)&gt;hcpng),F26+D26,$A$7=1," ")</f>
        <v>184</v>
      </c>
      <c r="Y26" cm="1">
        <f t="array" ref="Y26">_xlfn.IFS(AND(Q26=1,COUNT($E$7:G26)&gt;hcpng),G26+D26,$A$7=1," ")</f>
        <v>192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116</v>
      </c>
      <c r="D27" s="16" cm="1">
        <f t="array" ref="D27">_xlfn.IFS(Q27&lt;&gt;1,"",Q27=1,TRUNC((230-C27)*0.9))</f>
        <v>102</v>
      </c>
      <c r="E27" s="14">
        <v>107</v>
      </c>
      <c r="F27" s="14">
        <v>126</v>
      </c>
      <c r="G27" s="14">
        <v>123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356</v>
      </c>
      <c r="J27">
        <f t="shared" si="1"/>
        <v>118</v>
      </c>
      <c r="K27" cm="1">
        <f t="array" ref="K27">_xlfn.IFS(Q27&lt;&gt;1,"",Q27=1,I27+(3*D27))</f>
        <v>662</v>
      </c>
      <c r="L27" cm="1">
        <f t="array" ref="L27">_xlfn.IFS(Q27&lt;&gt;1,"",COUNT($E$7:G27)&lt;=hcpng,"",COUNT($E$7:G27)&gt;=hcpng,K27)</f>
        <v>662</v>
      </c>
      <c r="M27" cm="1">
        <f t="array" ref="M27">_xlfn.IFS(Q27=1,SUM($E$7:G27),Q27&lt;&gt;1,"")</f>
        <v>6987</v>
      </c>
      <c r="N27" cm="1">
        <f t="array" ref="N27">_xlfn.IFS(Q27=1,COUNT($E$7:G27),Q27&lt;&gt;1,"")</f>
        <v>60</v>
      </c>
      <c r="O27">
        <f>IF(Q27=1,ROUND(AVERAGE($E$7:G27),2),"")</f>
        <v>116.45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209</v>
      </c>
      <c r="X27" cm="1">
        <f t="array" ref="X27">_xlfn.IFS(AND(Q27=1,COUNT($E$7:G27)&gt;hcpng),F27+D27,$A$7=1," ")</f>
        <v>228</v>
      </c>
      <c r="Y27" cm="1">
        <f t="array" ref="Y27">_xlfn.IFS(AND(Q27=1,COUNT($E$7:G27)&gt;hcpng),G27+D27,$A$7=1," ")</f>
        <v>225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116</v>
      </c>
      <c r="D28" s="16" cm="1">
        <f t="array" ref="D28">_xlfn.IFS(Q28&lt;&gt;1,"",Q28=1,TRUNC((230-C28)*0.9))</f>
        <v>102</v>
      </c>
      <c r="E28" s="14">
        <v>120</v>
      </c>
      <c r="F28" s="14">
        <v>133</v>
      </c>
      <c r="G28" s="14">
        <v>95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348</v>
      </c>
      <c r="J28">
        <f t="shared" si="1"/>
        <v>116</v>
      </c>
      <c r="K28" cm="1">
        <f t="array" ref="K28">_xlfn.IFS(Q28&lt;&gt;1,"",Q28=1,I28+(3*D28))</f>
        <v>654</v>
      </c>
      <c r="L28" cm="1">
        <f t="array" ref="L28">_xlfn.IFS(Q28&lt;&gt;1,"",COUNT($E$7:G28)&lt;=hcpng,"",COUNT($E$7:G28)&gt;=hcpng,K28)</f>
        <v>654</v>
      </c>
      <c r="M28" cm="1">
        <f t="array" ref="M28">_xlfn.IFS(Q28=1,SUM($E$7:G28),Q28&lt;&gt;1,"")</f>
        <v>7335</v>
      </c>
      <c r="N28" cm="1">
        <f t="array" ref="N28">_xlfn.IFS(Q28=1,COUNT($E$7:G28),Q28&lt;&gt;1,"")</f>
        <v>63</v>
      </c>
      <c r="O28">
        <f>IF(Q28=1,ROUND(AVERAGE($E$7:G28),2),"")</f>
        <v>116.43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222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197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116</v>
      </c>
      <c r="D29" s="16" cm="1">
        <f t="array" ref="D29">_xlfn.IFS(Q29&lt;&gt;1,"",Q29=1,TRUNC((230-C29)*0.9))</f>
        <v>102</v>
      </c>
      <c r="E29" s="14">
        <v>113</v>
      </c>
      <c r="F29" s="14">
        <v>100</v>
      </c>
      <c r="G29" s="14">
        <v>104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317</v>
      </c>
      <c r="J29">
        <f t="shared" si="1"/>
        <v>105</v>
      </c>
      <c r="K29" cm="1">
        <f t="array" ref="K29">_xlfn.IFS(Q29&lt;&gt;1,"",Q29=1,I29+(3*D29))</f>
        <v>623</v>
      </c>
      <c r="L29" cm="1">
        <f t="array" ref="L29">_xlfn.IFS(Q29&lt;&gt;1,"",COUNT($E$7:G29)&lt;=hcpng,"",COUNT($E$7:G29)&gt;=hcpng,K29)</f>
        <v>623</v>
      </c>
      <c r="M29" cm="1">
        <f t="array" ref="M29">_xlfn.IFS(Q29=1,SUM($E$7:G29),Q29&lt;&gt;1,"")</f>
        <v>7652</v>
      </c>
      <c r="N29" cm="1">
        <f t="array" ref="N29">_xlfn.IFS(Q29=1,COUNT($E$7:G29),Q29&lt;&gt;1,"")</f>
        <v>66</v>
      </c>
      <c r="O29">
        <f>IF(Q29=1,ROUND(AVERAGE($E$7:G29),2),"")</f>
        <v>115.94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215</v>
      </c>
      <c r="X29" cm="1">
        <f t="array" ref="X29">_xlfn.IFS(AND(Q29=1,COUNT($E$7:G29)&gt;hcpng),F29+D29,$A$7=1," ")</f>
        <v>202</v>
      </c>
      <c r="Y29" cm="1">
        <f t="array" ref="Y29">_xlfn.IFS(AND(Q29=1,COUNT($E$7:G29)&gt;hcpng),G29+D29,$A$7=1," ")</f>
        <v>206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115</v>
      </c>
      <c r="D30" s="16" cm="1">
        <f t="array" ref="D30">_xlfn.IFS(Q30&lt;&gt;1,"",Q30=1,TRUNC((230-C30)*0.9))</f>
        <v>103</v>
      </c>
      <c r="E30" s="14">
        <v>129</v>
      </c>
      <c r="F30" s="14">
        <v>126</v>
      </c>
      <c r="G30" s="14">
        <v>128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383</v>
      </c>
      <c r="J30">
        <f t="shared" si="1"/>
        <v>127</v>
      </c>
      <c r="K30" cm="1">
        <f t="array" ref="K30">_xlfn.IFS(Q30&lt;&gt;1,"",Q30=1,I30+(3*D30))</f>
        <v>692</v>
      </c>
      <c r="L30" cm="1">
        <f t="array" ref="L30">_xlfn.IFS(Q30&lt;&gt;1,"",COUNT($E$7:G30)&lt;=hcpng,"",COUNT($E$7:G30)&gt;=hcpng,K30)</f>
        <v>692</v>
      </c>
      <c r="M30" cm="1">
        <f t="array" ref="M30">_xlfn.IFS(Q30=1,SUM($E$7:G30),Q30&lt;&gt;1,"")</f>
        <v>8035</v>
      </c>
      <c r="N30" cm="1">
        <f t="array" ref="N30">_xlfn.IFS(Q30=1,COUNT($E$7:G30),Q30&lt;&gt;1,"")</f>
        <v>69</v>
      </c>
      <c r="O30">
        <f>IF(Q30=1,ROUND(AVERAGE($E$7:G30),2),"")</f>
        <v>116.45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232</v>
      </c>
      <c r="X30" cm="1">
        <f t="array" ref="X30">_xlfn.IFS(AND(Q30=1,COUNT($E$7:G30)&gt;hcpng),F30+D30,$A$7=1," ")</f>
        <v>229</v>
      </c>
      <c r="Y30" cm="1">
        <f t="array" ref="Y30">_xlfn.IFS(AND(Q30=1,COUNT($E$7:G30)&gt;hcpng),G30+D30,$A$7=1," ")</f>
        <v>231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116</v>
      </c>
      <c r="D31" s="16" cm="1">
        <f t="array" ref="D31">_xlfn.IFS(Q31&lt;&gt;1,"",Q31=1,TRUNC((230-C31)*0.9))</f>
        <v>102</v>
      </c>
      <c r="E31" s="14">
        <v>103</v>
      </c>
      <c r="F31" s="14">
        <v>152</v>
      </c>
      <c r="G31" s="14">
        <v>112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367</v>
      </c>
      <c r="J31">
        <f t="shared" si="1"/>
        <v>122</v>
      </c>
      <c r="K31" cm="1">
        <f t="array" ref="K31">_xlfn.IFS(Q31&lt;&gt;1,"",Q31=1,I31+(3*D31))</f>
        <v>673</v>
      </c>
      <c r="L31" cm="1">
        <f t="array" ref="L31">_xlfn.IFS(Q31&lt;&gt;1,"",COUNT($E$7:G31)&lt;=hcpng,"",COUNT($E$7:G31)&gt;=hcpng,K31)</f>
        <v>673</v>
      </c>
      <c r="M31" cm="1">
        <f t="array" ref="M31">_xlfn.IFS(Q31=1,SUM($E$7:G31),Q31&lt;&gt;1,"")</f>
        <v>8402</v>
      </c>
      <c r="N31" cm="1">
        <f t="array" ref="N31">_xlfn.IFS(Q31=1,COUNT($E$7:G31),Q31&lt;&gt;1,"")</f>
        <v>72</v>
      </c>
      <c r="O31">
        <f>IF(Q31=1,ROUND(AVERAGE($E$7:G31),2),"")</f>
        <v>116.69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205</v>
      </c>
      <c r="X31" cm="1">
        <f t="array" ref="X31">_xlfn.IFS(AND(Q31=1,COUNT($E$7:G31)&gt;hcpng),F31+D31,$A$7=1," ")</f>
        <v>254</v>
      </c>
      <c r="Y31" cm="1">
        <f t="array" ref="Y31">_xlfn.IFS(AND(Q31=1,COUNT($E$7:G31)&gt;hcpng),G31+D31,$A$7=1," ")</f>
        <v>214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116</v>
      </c>
      <c r="D32" s="16" cm="1">
        <f t="array" ref="D32">_xlfn.IFS(Q32&lt;&gt;1,"",Q32=1,TRUNC((230-C32)*0.9))</f>
        <v>102</v>
      </c>
      <c r="E32" s="14">
        <v>100</v>
      </c>
      <c r="F32" s="14">
        <v>158</v>
      </c>
      <c r="G32" s="14">
        <v>159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417</v>
      </c>
      <c r="J32">
        <f t="shared" si="1"/>
        <v>139</v>
      </c>
      <c r="K32" cm="1">
        <f t="array" ref="K32">_xlfn.IFS(Q32&lt;&gt;1,"",Q32=1,I32+(3*D32))</f>
        <v>723</v>
      </c>
      <c r="L32" cm="1">
        <f t="array" ref="L32">_xlfn.IFS(Q32&lt;&gt;1,"",COUNT($E$7:G32)&lt;=hcpng,"",COUNT($E$7:G32)&gt;=hcpng,K32)</f>
        <v>723</v>
      </c>
      <c r="M32" cm="1">
        <f t="array" ref="M32">_xlfn.IFS(Q32=1,SUM($E$7:G32),Q32&lt;&gt;1,"")</f>
        <v>8819</v>
      </c>
      <c r="N32" cm="1">
        <f t="array" ref="N32">_xlfn.IFS(Q32=1,COUNT($E$7:G32),Q32&lt;&gt;1,"")</f>
        <v>75</v>
      </c>
      <c r="O32">
        <f>IF(Q32=1,ROUND(AVERAGE($E$7:G32),2),"")</f>
        <v>117.59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cm="1">
        <f t="array" ref="S32">_xlfn.IFS(E32=$X$5,E32,F32=$X$5,F32,G32=$X$5,G32,$A$7=1,"")</f>
        <v>159</v>
      </c>
      <c r="T32" t="str">
        <f t="shared" si="4"/>
        <v/>
      </c>
      <c r="U32" cm="1">
        <f t="array" ref="U32">_xlfn.IFS(W32=$X$6,W32,X32=$X$6,X32,Y32=$X$6,Y32,$A$7=1,"")</f>
        <v>261</v>
      </c>
      <c r="W32" cm="1">
        <f t="array" ref="W32">_xlfn.IFS(AND(Q32=1,COUNT($E$7:G32)&gt;hcpng),E32+D32,$A$7=1," ")</f>
        <v>202</v>
      </c>
      <c r="X32" cm="1">
        <f t="array" ref="X32">_xlfn.IFS(AND(Q32=1,COUNT($E$7:G32)&gt;hcpng),F32+D32,$A$7=1," ")</f>
        <v>260</v>
      </c>
      <c r="Y32" cm="1">
        <f t="array" ref="Y32">_xlfn.IFS(AND(Q32=1,COUNT($E$7:G32)&gt;hcpng),G32+D32,$A$7=1," ")</f>
        <v>261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117</v>
      </c>
      <c r="D33" s="16" cm="1">
        <f t="array" ref="D33">_xlfn.IFS(Q33&lt;&gt;1,"",Q33=1,TRUNC((230-C33)*0.9))</f>
        <v>101</v>
      </c>
      <c r="E33" s="14">
        <v>155</v>
      </c>
      <c r="F33" s="14">
        <v>128</v>
      </c>
      <c r="G33" s="14">
        <v>98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381</v>
      </c>
      <c r="J33">
        <f t="shared" si="1"/>
        <v>127</v>
      </c>
      <c r="K33" cm="1">
        <f t="array" ref="K33">_xlfn.IFS(Q33&lt;&gt;1,"",Q33=1,I33+(3*D33))</f>
        <v>684</v>
      </c>
      <c r="L33" cm="1">
        <f t="array" ref="L33">_xlfn.IFS(Q33&lt;&gt;1,"",COUNT($E$7:G33)&lt;=hcpng,"",COUNT($E$7:G33)&gt;=hcpng,K33)</f>
        <v>684</v>
      </c>
      <c r="M33" cm="1">
        <f t="array" ref="M33">_xlfn.IFS(Q33=1,SUM($E$7:G33),Q33&lt;&gt;1,"")</f>
        <v>9200</v>
      </c>
      <c r="N33" cm="1">
        <f t="array" ref="N33">_xlfn.IFS(Q33=1,COUNT($E$7:G33),Q33&lt;&gt;1,"")</f>
        <v>78</v>
      </c>
      <c r="O33">
        <f>IF(Q33=1,ROUND(AVERAGE($E$7:G33),2),"")</f>
        <v>117.95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256</v>
      </c>
      <c r="X33" cm="1">
        <f t="array" ref="X33">_xlfn.IFS(AND(Q33=1,COUNT($E$7:G33)&gt;hcpng),F33+D33,$A$7=1," ")</f>
        <v>229</v>
      </c>
      <c r="Y33" cm="1">
        <f t="array" ref="Y33">_xlfn.IFS(AND(Q33=1,COUNT($E$7:G33)&gt;hcpng),G33+D33,$A$7=1," ")</f>
        <v>199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117</v>
      </c>
      <c r="D34" s="16" cm="1">
        <f t="array" ref="D34">_xlfn.IFS(Q34&lt;&gt;1,"",Q34=1,TRUNC((230-C34)*0.9))</f>
        <v>101</v>
      </c>
      <c r="E34" s="14">
        <v>144</v>
      </c>
      <c r="F34" s="14">
        <v>157</v>
      </c>
      <c r="G34" s="14">
        <v>128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429</v>
      </c>
      <c r="J34">
        <f t="shared" si="1"/>
        <v>143</v>
      </c>
      <c r="K34" cm="1">
        <f t="array" ref="K34">_xlfn.IFS(Q34&lt;&gt;1,"",Q34=1,I34+(3*D34))</f>
        <v>732</v>
      </c>
      <c r="L34" cm="1">
        <f t="array" ref="L34">_xlfn.IFS(Q34&lt;&gt;1,"",COUNT($E$7:G34)&lt;=hcpng,"",COUNT($E$7:G34)&gt;=hcpng,K34)</f>
        <v>732</v>
      </c>
      <c r="M34" cm="1">
        <f t="array" ref="M34">_xlfn.IFS(Q34=1,SUM($E$7:G34),Q34&lt;&gt;1,"")</f>
        <v>9629</v>
      </c>
      <c r="N34" cm="1">
        <f t="array" ref="N34">_xlfn.IFS(Q34=1,COUNT($E$7:G34),Q34&lt;&gt;1,"")</f>
        <v>81</v>
      </c>
      <c r="O34">
        <f>IF(Q34=1,ROUND(AVERAGE($E$7:G34),2),"")</f>
        <v>118.88</v>
      </c>
      <c r="P34" t="str" cm="1">
        <f t="array" ref="P34">_xlfn.IFS(Q34&lt;&gt;1,"",SUM($Q$7:Q34)=1,1,SUM($Q$7:Q34)&lt;&gt;1,"")</f>
        <v/>
      </c>
      <c r="Q34">
        <f t="shared" si="2"/>
        <v>1</v>
      </c>
      <c r="R34">
        <f t="shared" si="3"/>
        <v>429</v>
      </c>
      <c r="S34" t="str" cm="1">
        <f t="array" ref="S34">_xlfn.IFS(E34=$X$5,E34,F34=$X$5,F34,G34=$X$5,G34,$A$7=1,"")</f>
        <v/>
      </c>
      <c r="T34">
        <f t="shared" si="4"/>
        <v>732</v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245</v>
      </c>
      <c r="X34" cm="1">
        <f t="array" ref="X34">_xlfn.IFS(AND(Q34=1,COUNT($E$7:G34)&gt;hcpng),F34+D34,$A$7=1," ")</f>
        <v>258</v>
      </c>
      <c r="Y34" cm="1">
        <f t="array" ref="Y34">_xlfn.IFS(AND(Q34=1,COUNT($E$7:G34)&gt;hcpng),G34+D34,$A$7=1," ")</f>
        <v>229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118</v>
      </c>
      <c r="D35" s="16" cm="1">
        <f t="array" ref="D35">_xlfn.IFS(Q35&lt;&gt;1,"",Q35=1,TRUNC((230-C35)*0.9))</f>
        <v>100</v>
      </c>
      <c r="E35" s="14">
        <v>115</v>
      </c>
      <c r="F35" s="14">
        <v>133</v>
      </c>
      <c r="G35" s="14">
        <v>118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366</v>
      </c>
      <c r="J35">
        <f t="shared" si="1"/>
        <v>122</v>
      </c>
      <c r="K35" cm="1">
        <f t="array" ref="K35">_xlfn.IFS(Q35&lt;&gt;1,"",Q35=1,I35+(3*D35))</f>
        <v>666</v>
      </c>
      <c r="L35" cm="1">
        <f t="array" ref="L35">_xlfn.IFS(Q35&lt;&gt;1,"",COUNT($E$7:G35)&lt;=hcpng,"",COUNT($E$7:G35)&gt;=hcpng,K35)</f>
        <v>666</v>
      </c>
      <c r="M35" cm="1">
        <f t="array" ref="M35">_xlfn.IFS(Q35=1,SUM($E$7:G35),Q35&lt;&gt;1,"")</f>
        <v>9995</v>
      </c>
      <c r="N35" cm="1">
        <f t="array" ref="N35">_xlfn.IFS(Q35=1,COUNT($E$7:G35),Q35&lt;&gt;1,"")</f>
        <v>84</v>
      </c>
      <c r="O35">
        <f>IF(Q35=1,ROUND(AVERAGE($E$7:G35),2),"")</f>
        <v>118.99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215</v>
      </c>
      <c r="X35" cm="1">
        <f t="array" ref="X35">_xlfn.IFS(AND(Q35=1,COUNT($E$7:G35)&gt;hcpng),F35+D35,$A$7=1," ")</f>
        <v>233</v>
      </c>
      <c r="Y35" cm="1">
        <f t="array" ref="Y35">_xlfn.IFS(AND(Q35=1,COUNT($E$7:G35)&gt;hcpng),G35+D35,$A$7=1," ")</f>
        <v>218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118</v>
      </c>
      <c r="D36" s="16" cm="1">
        <f t="array" ref="D36">_xlfn.IFS(Q36&lt;&gt;1,"",Q36=1,TRUNC((230-C36)*0.9))</f>
        <v>100</v>
      </c>
      <c r="E36" s="14">
        <v>110</v>
      </c>
      <c r="F36" s="14">
        <v>126</v>
      </c>
      <c r="G36" s="14">
        <v>109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345</v>
      </c>
      <c r="J36">
        <f t="shared" si="1"/>
        <v>115</v>
      </c>
      <c r="K36" cm="1">
        <f t="array" ref="K36">_xlfn.IFS(Q36&lt;&gt;1,"",Q36=1,I36+(3*D36))</f>
        <v>645</v>
      </c>
      <c r="L36" cm="1">
        <f t="array" ref="L36">_xlfn.IFS(Q36&lt;&gt;1,"",COUNT($E$7:G36)&lt;=hcpng,"",COUNT($E$7:G36)&gt;=hcpng,K36)</f>
        <v>645</v>
      </c>
      <c r="M36" cm="1">
        <f t="array" ref="M36">_xlfn.IFS(Q36=1,SUM($E$7:G36),Q36&lt;&gt;1,"")</f>
        <v>10340</v>
      </c>
      <c r="N36" cm="1">
        <f t="array" ref="N36">_xlfn.IFS(Q36=1,COUNT($E$7:G36),Q36&lt;&gt;1,"")</f>
        <v>87</v>
      </c>
      <c r="O36">
        <f>IF(Q36=1,ROUND(AVERAGE($E$7:G36),2),"")</f>
        <v>118.85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210</v>
      </c>
      <c r="X36" cm="1">
        <f t="array" ref="X36">_xlfn.IFS(AND(Q36=1,COUNT($E$7:G36)&gt;hcpng),F36+D36,$A$7=1," ")</f>
        <v>226</v>
      </c>
      <c r="Y36" cm="1">
        <f t="array" ref="Y36">_xlfn.IFS(AND(Q36=1,COUNT($E$7:G36)&gt;hcpng),G36+D36,$A$7=1," ")</f>
        <v>209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117.41</v>
      </c>
      <c r="F37" s="18">
        <f>IF(COUNT(F7:F36)&gt;=1,ROUND(SUM(F7:F36)/COUNT(F7:F36),2),"")</f>
        <v>123.24</v>
      </c>
      <c r="G37" s="18">
        <f>IF(COUNT(G7:G36)&gt;=1,ROUND(SUM(G7:G36)/COUNT(G7:G36),2),"")</f>
        <v>115.9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4E1B-774D-41C9-8FE4-27957085DAE8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29</v>
      </c>
      <c r="O2" s="9" t="s">
        <v>23</v>
      </c>
      <c r="S2">
        <f>IF(MIN(AA7:AA36)&lt;1,"",MIN(AA7:AA36))</f>
        <v>13</v>
      </c>
    </row>
    <row r="3" spans="1:27" ht="14.45" customHeight="1" x14ac:dyDescent="0.25">
      <c r="A3" s="7" t="s">
        <v>7</v>
      </c>
      <c r="B3" s="33" t="s">
        <v>98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439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102</v>
      </c>
      <c r="D8" s="16" cm="1">
        <f t="array" ref="D8">_xlfn.IFS(Q8&lt;&gt;1,"",Q8=1,TRUNC((230-C8)*0.9))</f>
        <v>115</v>
      </c>
      <c r="E8" s="14">
        <v>85</v>
      </c>
      <c r="F8" s="14">
        <v>124</v>
      </c>
      <c r="G8" s="14">
        <v>97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306</v>
      </c>
      <c r="J8">
        <f t="shared" ref="J8:J36" si="1">IF(Q8=1,TRUNC(AVERAGE(E8:G8),0),"")</f>
        <v>102</v>
      </c>
      <c r="K8" cm="1">
        <f t="array" ref="K8">_xlfn.IFS(Q8&lt;&gt;1,"",Q8=1,I8+(3*D8))</f>
        <v>651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306</v>
      </c>
      <c r="N8" cm="1">
        <f t="array" ref="N8">_xlfn.IFS(Q8=1,COUNT($E$7:G8),Q8&lt;&gt;1,"")</f>
        <v>3</v>
      </c>
      <c r="O8">
        <f>IF(Q8=1,ROUND(AVERAGE($E$7:G8),2),"")</f>
        <v>102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102</v>
      </c>
      <c r="D9" s="16" cm="1">
        <f t="array" ref="D9">_xlfn.IFS(Q9&lt;&gt;1,"",Q9=1,TRUNC((230-C9)*0.9))</f>
        <v>115</v>
      </c>
      <c r="E9" s="14">
        <v>109</v>
      </c>
      <c r="F9" s="14">
        <v>126</v>
      </c>
      <c r="G9" s="14">
        <v>93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328</v>
      </c>
      <c r="J9">
        <f t="shared" si="1"/>
        <v>109</v>
      </c>
      <c r="K9" cm="1">
        <f t="array" ref="K9">_xlfn.IFS(Q9&lt;&gt;1,"",Q9=1,I9+(3*D9))</f>
        <v>673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634</v>
      </c>
      <c r="N9" cm="1">
        <f t="array" ref="N9">_xlfn.IFS(Q9=1,COUNT($E$7:G9),Q9&lt;&gt;1,"")</f>
        <v>6</v>
      </c>
      <c r="O9">
        <f>IF(Q9=1,ROUND(AVERAGE($E$7:G9),2),"")</f>
        <v>105.67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105</v>
      </c>
      <c r="D10" s="16" cm="1">
        <f t="array" ref="D10">_xlfn.IFS(Q10&lt;&gt;1,"",Q10=1,TRUNC((230-C10)*0.9))</f>
        <v>112</v>
      </c>
      <c r="E10" s="14">
        <v>113</v>
      </c>
      <c r="F10" s="14">
        <v>111</v>
      </c>
      <c r="G10" s="14">
        <v>96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320</v>
      </c>
      <c r="J10">
        <f t="shared" si="1"/>
        <v>106</v>
      </c>
      <c r="K10" cm="1">
        <f t="array" ref="K10">_xlfn.IFS(Q10&lt;&gt;1,"",Q10=1,I10+(3*D10))</f>
        <v>656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954</v>
      </c>
      <c r="N10" cm="1">
        <f t="array" ref="N10">_xlfn.IFS(Q10=1,COUNT($E$7:G10),Q10&lt;&gt;1,"")</f>
        <v>9</v>
      </c>
      <c r="O10">
        <f>IF(Q10=1,ROUND(AVERAGE($E$7:G10),2),"")</f>
        <v>106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106</v>
      </c>
      <c r="D11" s="16" cm="1">
        <f t="array" ref="D11">_xlfn.IFS(Q11&lt;&gt;1,"",Q11=1,TRUNC((230-C11)*0.9))</f>
        <v>111</v>
      </c>
      <c r="E11" s="14">
        <v>115</v>
      </c>
      <c r="F11" s="14">
        <v>114</v>
      </c>
      <c r="G11" s="14">
        <v>142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371</v>
      </c>
      <c r="J11">
        <f t="shared" si="1"/>
        <v>123</v>
      </c>
      <c r="K11" cm="1">
        <f t="array" ref="K11">_xlfn.IFS(Q11&lt;&gt;1,"",Q11=1,I11+(3*D11))</f>
        <v>704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1325</v>
      </c>
      <c r="N11" cm="1">
        <f t="array" ref="N11">_xlfn.IFS(Q11=1,COUNT($E$7:G11),Q11&lt;&gt;1,"")</f>
        <v>12</v>
      </c>
      <c r="O11">
        <f>IF(Q11=1,ROUND(AVERAGE($E$7:G11),2),"")</f>
        <v>110.42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110</v>
      </c>
      <c r="D12" s="16" cm="1">
        <f t="array" ref="D12">_xlfn.IFS(Q12&lt;&gt;1,"",Q12=1,TRUNC((230-C12)*0.9))</f>
        <v>108</v>
      </c>
      <c r="E12" s="14">
        <v>139</v>
      </c>
      <c r="F12" s="14">
        <v>120</v>
      </c>
      <c r="G12" s="14">
        <v>121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380</v>
      </c>
      <c r="J12">
        <f t="shared" si="1"/>
        <v>126</v>
      </c>
      <c r="K12" cm="1">
        <f t="array" ref="K12">_xlfn.IFS(Q12&lt;&gt;1,"",Q12=1,I12+(3*D12))</f>
        <v>704</v>
      </c>
      <c r="L12" cm="1">
        <f t="array" ref="L12">_xlfn.IFS(Q12&lt;&gt;1,"",COUNT($E$7:G12)&lt;=hcpng,"",COUNT($E$7:G12)&gt;=hcpng,K12)</f>
        <v>704</v>
      </c>
      <c r="M12" cm="1">
        <f t="array" ref="M12">_xlfn.IFS(Q12=1,SUM($E$7:G12),Q12&lt;&gt;1,"")</f>
        <v>1705</v>
      </c>
      <c r="N12" cm="1">
        <f t="array" ref="N12">_xlfn.IFS(Q12=1,COUNT($E$7:G12),Q12&lt;&gt;1,"")</f>
        <v>15</v>
      </c>
      <c r="O12">
        <f>IF(Q12=1,ROUND(AVERAGE($E$7:G12),2),"")</f>
        <v>113.67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247</v>
      </c>
      <c r="X12" cm="1">
        <f t="array" ref="X12">_xlfn.IFS(AND(Q12=1,COUNT($E$7:G12)&gt;hcpng),F12+D12,$A$7=1," ")</f>
        <v>228</v>
      </c>
      <c r="Y12" cm="1">
        <f t="array" ref="Y12">_xlfn.IFS(AND(Q12=1,COUNT($E$7:G12)&gt;hcpng),G12+D12,$A$7=1," ")</f>
        <v>229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113</v>
      </c>
      <c r="D13" s="16" cm="1">
        <f t="array" ref="D13">_xlfn.IFS(Q13&lt;&gt;1,"",Q13=1,TRUNC((230-C13)*0.9))</f>
        <v>105</v>
      </c>
      <c r="E13" s="14">
        <v>97</v>
      </c>
      <c r="F13" s="14">
        <v>93</v>
      </c>
      <c r="G13" s="14">
        <v>115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305</v>
      </c>
      <c r="J13">
        <f t="shared" si="1"/>
        <v>101</v>
      </c>
      <c r="K13" cm="1">
        <f t="array" ref="K13">_xlfn.IFS(Q13&lt;&gt;1,"",Q13=1,I13+(3*D13))</f>
        <v>620</v>
      </c>
      <c r="L13" cm="1">
        <f t="array" ref="L13">_xlfn.IFS(Q13&lt;&gt;1,"",COUNT($E$7:G13)&lt;=hcpng,"",COUNT($E$7:G13)&gt;=hcpng,K13)</f>
        <v>620</v>
      </c>
      <c r="M13" cm="1">
        <f t="array" ref="M13">_xlfn.IFS(Q13=1,SUM($E$7:G13),Q13&lt;&gt;1,"")</f>
        <v>2010</v>
      </c>
      <c r="N13" cm="1">
        <f t="array" ref="N13">_xlfn.IFS(Q13=1,COUNT($E$7:G13),Q13&lt;&gt;1,"")</f>
        <v>18</v>
      </c>
      <c r="O13">
        <f>IF(Q13=1,ROUND(AVERAGE($E$7:G13),2),"")</f>
        <v>111.67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202</v>
      </c>
      <c r="X13" cm="1">
        <f t="array" ref="X13">_xlfn.IFS(AND(Q13=1,COUNT($E$7:G13)&gt;hcpng),F13+D13,$A$7=1," ")</f>
        <v>198</v>
      </c>
      <c r="Y13" cm="1">
        <f t="array" ref="Y13">_xlfn.IFS(AND(Q13=1,COUNT($E$7:G13)&gt;hcpng),G13+D13,$A$7=1," ")</f>
        <v>220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111</v>
      </c>
      <c r="D14" s="16" cm="1">
        <f t="array" ref="D14">_xlfn.IFS(Q14&lt;&gt;1,"",Q14=1,TRUNC((230-C14)*0.9))</f>
        <v>107</v>
      </c>
      <c r="E14" s="14">
        <v>132</v>
      </c>
      <c r="F14" s="14">
        <v>124</v>
      </c>
      <c r="G14" s="14">
        <v>113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369</v>
      </c>
      <c r="J14">
        <f t="shared" si="1"/>
        <v>123</v>
      </c>
      <c r="K14" cm="1">
        <f t="array" ref="K14">_xlfn.IFS(Q14&lt;&gt;1,"",Q14=1,I14+(3*D14))</f>
        <v>690</v>
      </c>
      <c r="L14" cm="1">
        <f t="array" ref="L14">_xlfn.IFS(Q14&lt;&gt;1,"",COUNT($E$7:G14)&lt;=hcpng,"",COUNT($E$7:G14)&gt;=hcpng,K14)</f>
        <v>690</v>
      </c>
      <c r="M14" cm="1">
        <f t="array" ref="M14">_xlfn.IFS(Q14=1,SUM($E$7:G14),Q14&lt;&gt;1,"")</f>
        <v>2379</v>
      </c>
      <c r="N14" cm="1">
        <f t="array" ref="N14">_xlfn.IFS(Q14=1,COUNT($E$7:G14),Q14&lt;&gt;1,"")</f>
        <v>21</v>
      </c>
      <c r="O14">
        <f>IF(Q14=1,ROUND(AVERAGE($E$7:G14),2),"")</f>
        <v>113.29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239</v>
      </c>
      <c r="X14" cm="1">
        <f t="array" ref="X14">_xlfn.IFS(AND(Q14=1,COUNT($E$7:G14)&gt;hcpng),F14+D14,$A$7=1," ")</f>
        <v>231</v>
      </c>
      <c r="Y14" cm="1">
        <f t="array" ref="Y14">_xlfn.IFS(AND(Q14=1,COUNT($E$7:G14)&gt;hcpng),G14+D14,$A$7=1," ")</f>
        <v>220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113</v>
      </c>
      <c r="D15" s="16" cm="1">
        <f t="array" ref="D15">_xlfn.IFS(Q15&lt;&gt;1,"",Q15=1,TRUNC((230-C15)*0.9))</f>
        <v>105</v>
      </c>
      <c r="E15" s="14">
        <v>122</v>
      </c>
      <c r="F15" s="14">
        <v>127</v>
      </c>
      <c r="G15" s="14">
        <v>83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332</v>
      </c>
      <c r="J15">
        <f t="shared" si="1"/>
        <v>110</v>
      </c>
      <c r="K15" cm="1">
        <f t="array" ref="K15">_xlfn.IFS(Q15&lt;&gt;1,"",Q15=1,I15+(3*D15))</f>
        <v>647</v>
      </c>
      <c r="L15" cm="1">
        <f t="array" ref="L15">_xlfn.IFS(Q15&lt;&gt;1,"",COUNT($E$7:G15)&lt;=hcpng,"",COUNT($E$7:G15)&gt;=hcpng,K15)</f>
        <v>647</v>
      </c>
      <c r="M15" cm="1">
        <f t="array" ref="M15">_xlfn.IFS(Q15=1,SUM($E$7:G15),Q15&lt;&gt;1,"")</f>
        <v>2711</v>
      </c>
      <c r="N15" cm="1">
        <f t="array" ref="N15">_xlfn.IFS(Q15=1,COUNT($E$7:G15),Q15&lt;&gt;1,"")</f>
        <v>24</v>
      </c>
      <c r="O15">
        <f>IF(Q15=1,ROUND(AVERAGE($E$7:G15),2),"")</f>
        <v>112.96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227</v>
      </c>
      <c r="X15" cm="1">
        <f t="array" ref="X15">_xlfn.IFS(AND(Q15=1,COUNT($E$7:G15)&gt;hcpng),F15+D15,$A$7=1," ")</f>
        <v>232</v>
      </c>
      <c r="Y15" cm="1">
        <f t="array" ref="Y15">_xlfn.IFS(AND(Q15=1,COUNT($E$7:G15)&gt;hcpng),G15+D15,$A$7=1," ")</f>
        <v>188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112</v>
      </c>
      <c r="D16" s="16" cm="1">
        <f t="array" ref="D16">_xlfn.IFS(Q16&lt;&gt;1,"",Q16=1,TRUNC((230-C16)*0.9))</f>
        <v>106</v>
      </c>
      <c r="E16" s="14">
        <v>128</v>
      </c>
      <c r="F16" s="14">
        <v>147</v>
      </c>
      <c r="G16" s="14">
        <v>109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384</v>
      </c>
      <c r="J16">
        <f t="shared" si="1"/>
        <v>128</v>
      </c>
      <c r="K16" cm="1">
        <f t="array" ref="K16">_xlfn.IFS(Q16&lt;&gt;1,"",Q16=1,I16+(3*D16))</f>
        <v>702</v>
      </c>
      <c r="L16" cm="1">
        <f t="array" ref="L16">_xlfn.IFS(Q16&lt;&gt;1,"",COUNT($E$7:G16)&lt;=hcpng,"",COUNT($E$7:G16)&gt;=hcpng,K16)</f>
        <v>702</v>
      </c>
      <c r="M16" cm="1">
        <f t="array" ref="M16">_xlfn.IFS(Q16=1,SUM($E$7:G16),Q16&lt;&gt;1,"")</f>
        <v>3095</v>
      </c>
      <c r="N16" cm="1">
        <f t="array" ref="N16">_xlfn.IFS(Q16=1,COUNT($E$7:G16),Q16&lt;&gt;1,"")</f>
        <v>27</v>
      </c>
      <c r="O16">
        <f>IF(Q16=1,ROUND(AVERAGE($E$7:G16),2),"")</f>
        <v>114.63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234</v>
      </c>
      <c r="X16" cm="1">
        <f t="array" ref="X16">_xlfn.IFS(AND(Q16=1,COUNT($E$7:G16)&gt;hcpng),F16+D16,$A$7=1," ")</f>
        <v>253</v>
      </c>
      <c r="Y16" cm="1">
        <f t="array" ref="Y16">_xlfn.IFS(AND(Q16=1,COUNT($E$7:G16)&gt;hcpng),G16+D16,$A$7=1," ")</f>
        <v>215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114</v>
      </c>
      <c r="D17" s="16" cm="1">
        <f t="array" ref="D17">_xlfn.IFS(Q17&lt;&gt;1,"",Q17=1,TRUNC((230-C17)*0.9))</f>
        <v>104</v>
      </c>
      <c r="E17" s="14">
        <v>123</v>
      </c>
      <c r="F17" s="14">
        <v>117</v>
      </c>
      <c r="G17" s="14">
        <v>138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378</v>
      </c>
      <c r="J17">
        <f t="shared" si="1"/>
        <v>126</v>
      </c>
      <c r="K17" cm="1">
        <f t="array" ref="K17">_xlfn.IFS(Q17&lt;&gt;1,"",Q17=1,I17+(3*D17))</f>
        <v>690</v>
      </c>
      <c r="L17" cm="1">
        <f t="array" ref="L17">_xlfn.IFS(Q17&lt;&gt;1,"",COUNT($E$7:G17)&lt;=hcpng,"",COUNT($E$7:G17)&gt;=hcpng,K17)</f>
        <v>690</v>
      </c>
      <c r="M17" cm="1">
        <f t="array" ref="M17">_xlfn.IFS(Q17=1,SUM($E$7:G17),Q17&lt;&gt;1,"")</f>
        <v>3473</v>
      </c>
      <c r="N17" cm="1">
        <f t="array" ref="N17">_xlfn.IFS(Q17=1,COUNT($E$7:G17),Q17&lt;&gt;1,"")</f>
        <v>30</v>
      </c>
      <c r="O17">
        <f>IF(Q17=1,ROUND(AVERAGE($E$7:G17),2),"")</f>
        <v>115.77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221</v>
      </c>
      <c r="Y17" cm="1">
        <f t="array" ref="Y17">_xlfn.IFS(AND(Q17=1,COUNT($E$7:G17)&gt;hcpng),G17+D17,$A$7=1," ")</f>
        <v>242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115</v>
      </c>
      <c r="D18" s="16" cm="1">
        <f t="array" ref="D18">_xlfn.IFS(Q18&lt;&gt;1,"",Q18=1,TRUNC((230-C18)*0.9))</f>
        <v>103</v>
      </c>
      <c r="E18" s="14">
        <v>105</v>
      </c>
      <c r="F18" s="14">
        <v>144</v>
      </c>
      <c r="G18" s="14">
        <v>114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363</v>
      </c>
      <c r="J18">
        <f t="shared" si="1"/>
        <v>121</v>
      </c>
      <c r="K18" cm="1">
        <f t="array" ref="K18">_xlfn.IFS(Q18&lt;&gt;1,"",Q18=1,I18+(3*D18))</f>
        <v>672</v>
      </c>
      <c r="L18" cm="1">
        <f t="array" ref="L18">_xlfn.IFS(Q18&lt;&gt;1,"",COUNT($E$7:G18)&lt;=hcpng,"",COUNT($E$7:G18)&gt;=hcpng,K18)</f>
        <v>672</v>
      </c>
      <c r="M18" cm="1">
        <f t="array" ref="M18">_xlfn.IFS(Q18=1,SUM($E$7:G18),Q18&lt;&gt;1,"")</f>
        <v>3836</v>
      </c>
      <c r="N18" cm="1">
        <f t="array" ref="N18">_xlfn.IFS(Q18=1,COUNT($E$7:G18),Q18&lt;&gt;1,"")</f>
        <v>33</v>
      </c>
      <c r="O18">
        <f>IF(Q18=1,ROUND(AVERAGE($E$7:G18),2),"")</f>
        <v>116.24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208</v>
      </c>
      <c r="X18" cm="1">
        <f t="array" ref="X18">_xlfn.IFS(AND(Q18=1,COUNT($E$7:G18)&gt;hcpng),F18+D18,$A$7=1," ")</f>
        <v>247</v>
      </c>
      <c r="Y18" cm="1">
        <f t="array" ref="Y18">_xlfn.IFS(AND(Q18=1,COUNT($E$7:G18)&gt;hcpng),G18+D18,$A$7=1," ")</f>
        <v>217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116</v>
      </c>
      <c r="D19" s="16" cm="1">
        <f t="array" ref="D19">_xlfn.IFS(Q19&lt;&gt;1,"",Q19=1,TRUNC((230-C19)*0.9))</f>
        <v>102</v>
      </c>
      <c r="E19" s="14">
        <v>131</v>
      </c>
      <c r="F19" s="14">
        <v>117</v>
      </c>
      <c r="G19" s="14">
        <v>153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0"/>
        <v>401</v>
      </c>
      <c r="J19">
        <f t="shared" si="1"/>
        <v>133</v>
      </c>
      <c r="K19" cm="1">
        <f t="array" ref="K19">_xlfn.IFS(Q19&lt;&gt;1,"",Q19=1,I19+(3*D19))</f>
        <v>707</v>
      </c>
      <c r="L19" cm="1">
        <f t="array" ref="L19">_xlfn.IFS(Q19&lt;&gt;1,"",COUNT($E$7:G19)&lt;=hcpng,"",COUNT($E$7:G19)&gt;=hcpng,K19)</f>
        <v>707</v>
      </c>
      <c r="M19" cm="1">
        <f t="array" ref="M19">_xlfn.IFS(Q19=1,SUM($E$7:G19),Q19&lt;&gt;1,"")</f>
        <v>4237</v>
      </c>
      <c r="N19" cm="1">
        <f t="array" ref="N19">_xlfn.IFS(Q19=1,COUNT($E$7:G19),Q19&lt;&gt;1,"")</f>
        <v>36</v>
      </c>
      <c r="O19">
        <f>IF(Q19=1,ROUND(AVERAGE($E$7:G19),2),"")</f>
        <v>117.69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233</v>
      </c>
      <c r="X19" cm="1">
        <f t="array" ref="X19">_xlfn.IFS(AND(Q19=1,COUNT($E$7:G19)&gt;hcpng),F19+D19,$A$7=1," ")</f>
        <v>219</v>
      </c>
      <c r="Y19" cm="1">
        <f t="array" ref="Y19">_xlfn.IFS(AND(Q19=1,COUNT($E$7:G19)&gt;hcpng),G19+D19,$A$7=1," ")</f>
        <v>255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117</v>
      </c>
      <c r="D20" s="16" cm="1">
        <f t="array" ref="D20">_xlfn.IFS(Q20&lt;&gt;1,"",Q20=1,TRUNC((230-C20)*0.9))</f>
        <v>101</v>
      </c>
      <c r="E20" s="14">
        <v>150</v>
      </c>
      <c r="F20" s="14">
        <v>134</v>
      </c>
      <c r="G20" s="14">
        <v>155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439</v>
      </c>
      <c r="J20">
        <f t="shared" si="1"/>
        <v>146</v>
      </c>
      <c r="K20" cm="1">
        <f t="array" ref="K20">_xlfn.IFS(Q20&lt;&gt;1,"",Q20=1,I20+(3*D20))</f>
        <v>742</v>
      </c>
      <c r="L20" cm="1">
        <f t="array" ref="L20">_xlfn.IFS(Q20&lt;&gt;1,"",COUNT($E$7:G20)&lt;=hcpng,"",COUNT($E$7:G20)&gt;=hcpng,K20)</f>
        <v>742</v>
      </c>
      <c r="M20" cm="1">
        <f t="array" ref="M20">_xlfn.IFS(Q20=1,SUM($E$7:G20),Q20&lt;&gt;1,"")</f>
        <v>4676</v>
      </c>
      <c r="N20" cm="1">
        <f t="array" ref="N20">_xlfn.IFS(Q20=1,COUNT($E$7:G20),Q20&lt;&gt;1,"")</f>
        <v>39</v>
      </c>
      <c r="O20">
        <f>IF(Q20=1,ROUND(AVERAGE($E$7:G20),2),"")</f>
        <v>119.9</v>
      </c>
      <c r="P20" t="str" cm="1">
        <f t="array" ref="P20">_xlfn.IFS(Q20&lt;&gt;1,"",SUM($Q$7:Q20)=1,1,SUM($Q$7:Q20)&lt;&gt;1,"")</f>
        <v/>
      </c>
      <c r="Q20">
        <f t="shared" si="2"/>
        <v>1</v>
      </c>
      <c r="R20">
        <f t="shared" si="3"/>
        <v>439</v>
      </c>
      <c r="S20" t="str" cm="1">
        <f t="array" ref="S20">_xlfn.IFS(E20=$X$5,E20,F20=$X$5,F20,G20=$X$5,G20,$A$7=1,"")</f>
        <v/>
      </c>
      <c r="T20">
        <f t="shared" si="4"/>
        <v>742</v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251</v>
      </c>
      <c r="X20" cm="1">
        <f t="array" ref="X20">_xlfn.IFS(AND(Q20=1,COUNT($E$7:G20)&gt;hcpng),F20+D20,$A$7=1," ")</f>
        <v>235</v>
      </c>
      <c r="Y20" cm="1">
        <f t="array" ref="Y20">_xlfn.IFS(AND(Q20=1,COUNT($E$7:G20)&gt;hcpng),G20+D20,$A$7=1," ")</f>
        <v>256</v>
      </c>
      <c r="Z20">
        <f t="shared" si="5"/>
        <v>14</v>
      </c>
      <c r="AA20" cm="1">
        <f t="array" ref="AA20">_xlfn.IFS(COUNTIFS(H20,"#",H19,"#"),A19,COUNTIFS(H20,2,H19,"#"),A19,$A$7=1,"")</f>
        <v>13</v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119</v>
      </c>
      <c r="D21" s="16" cm="1">
        <f t="array" ref="D21">_xlfn.IFS(Q21&lt;&gt;1,"",Q21=1,TRUNC((230-C21)*0.9))</f>
        <v>99</v>
      </c>
      <c r="E21" s="14">
        <v>115</v>
      </c>
      <c r="F21" s="14">
        <v>127</v>
      </c>
      <c r="G21" s="14">
        <v>142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384</v>
      </c>
      <c r="J21">
        <f t="shared" si="1"/>
        <v>128</v>
      </c>
      <c r="K21" cm="1">
        <f t="array" ref="K21">_xlfn.IFS(Q21&lt;&gt;1,"",Q21=1,I21+(3*D21))</f>
        <v>681</v>
      </c>
      <c r="L21" cm="1">
        <f t="array" ref="L21">_xlfn.IFS(Q21&lt;&gt;1,"",COUNT($E$7:G21)&lt;=hcpng,"",COUNT($E$7:G21)&gt;=hcpng,K21)</f>
        <v>681</v>
      </c>
      <c r="M21" cm="1">
        <f t="array" ref="M21">_xlfn.IFS(Q21=1,SUM($E$7:G21),Q21&lt;&gt;1,"")</f>
        <v>5060</v>
      </c>
      <c r="N21" cm="1">
        <f t="array" ref="N21">_xlfn.IFS(Q21=1,COUNT($E$7:G21),Q21&lt;&gt;1,"")</f>
        <v>42</v>
      </c>
      <c r="O21">
        <f>IF(Q21=1,ROUND(AVERAGE($E$7:G21),2),"")</f>
        <v>120.48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214</v>
      </c>
      <c r="X21" cm="1">
        <f t="array" ref="X21">_xlfn.IFS(AND(Q21=1,COUNT($E$7:G21)&gt;hcpng),F21+D21,$A$7=1," ")</f>
        <v>226</v>
      </c>
      <c r="Y21" cm="1">
        <f t="array" ref="Y21">_xlfn.IFS(AND(Q21=1,COUNT($E$7:G21)&gt;hcpng),G21+D21,$A$7=1," ")</f>
        <v>241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120</v>
      </c>
      <c r="D22" s="16" cm="1">
        <f t="array" ref="D22">_xlfn.IFS(Q22&lt;&gt;1,"",Q22=1,TRUNC((230-C22)*0.9))</f>
        <v>99</v>
      </c>
      <c r="E22" s="14">
        <v>98</v>
      </c>
      <c r="F22" s="14">
        <v>179</v>
      </c>
      <c r="G22" s="14">
        <v>108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385</v>
      </c>
      <c r="J22">
        <f t="shared" si="1"/>
        <v>128</v>
      </c>
      <c r="K22" cm="1">
        <f t="array" ref="K22">_xlfn.IFS(Q22&lt;&gt;1,"",Q22=1,I22+(3*D22))</f>
        <v>682</v>
      </c>
      <c r="L22" cm="1">
        <f t="array" ref="L22">_xlfn.IFS(Q22&lt;&gt;1,"",COUNT($E$7:G22)&lt;=hcpng,"",COUNT($E$7:G22)&gt;=hcpng,K22)</f>
        <v>682</v>
      </c>
      <c r="M22" cm="1">
        <f t="array" ref="M22">_xlfn.IFS(Q22=1,SUM($E$7:G22),Q22&lt;&gt;1,"")</f>
        <v>5445</v>
      </c>
      <c r="N22" cm="1">
        <f t="array" ref="N22">_xlfn.IFS(Q22=1,COUNT($E$7:G22),Q22&lt;&gt;1,"")</f>
        <v>45</v>
      </c>
      <c r="O22">
        <f>IF(Q22=1,ROUND(AVERAGE($E$7:G22),2),"")</f>
        <v>121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cm="1">
        <f t="array" ref="S22">_xlfn.IFS(E22=$X$5,E22,F22=$X$5,F22,G22=$X$5,G22,$A$7=1,"")</f>
        <v>179</v>
      </c>
      <c r="T22" t="str">
        <f t="shared" si="4"/>
        <v/>
      </c>
      <c r="U22" cm="1">
        <f t="array" ref="U22">_xlfn.IFS(W22=$X$6,W22,X22=$X$6,X22,Y22=$X$6,Y22,$A$7=1,"")</f>
        <v>278</v>
      </c>
      <c r="W22" cm="1">
        <f t="array" ref="W22">_xlfn.IFS(AND(Q22=1,COUNT($E$7:G22)&gt;hcpng),E22+D22,$A$7=1," ")</f>
        <v>197</v>
      </c>
      <c r="X22" cm="1">
        <f t="array" ref="X22">_xlfn.IFS(AND(Q22=1,COUNT($E$7:G22)&gt;hcpng),F22+D22,$A$7=1," ")</f>
        <v>278</v>
      </c>
      <c r="Y22" cm="1">
        <f t="array" ref="Y22">_xlfn.IFS(AND(Q22=1,COUNT($E$7:G22)&gt;hcpng),G22+D22,$A$7=1," ")</f>
        <v>207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121</v>
      </c>
      <c r="D23" s="16" cm="1">
        <f t="array" ref="D23">_xlfn.IFS(Q23&lt;&gt;1,"",Q23=1,TRUNC((230-C23)*0.9))</f>
        <v>98</v>
      </c>
      <c r="E23" s="14">
        <v>109</v>
      </c>
      <c r="F23" s="14">
        <v>104</v>
      </c>
      <c r="G23" s="14">
        <v>130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343</v>
      </c>
      <c r="J23">
        <f t="shared" si="1"/>
        <v>114</v>
      </c>
      <c r="K23" cm="1">
        <f t="array" ref="K23">_xlfn.IFS(Q23&lt;&gt;1,"",Q23=1,I23+(3*D23))</f>
        <v>637</v>
      </c>
      <c r="L23" cm="1">
        <f t="array" ref="L23">_xlfn.IFS(Q23&lt;&gt;1,"",COUNT($E$7:G23)&lt;=hcpng,"",COUNT($E$7:G23)&gt;=hcpng,K23)</f>
        <v>637</v>
      </c>
      <c r="M23" cm="1">
        <f t="array" ref="M23">_xlfn.IFS(Q23=1,SUM($E$7:G23),Q23&lt;&gt;1,"")</f>
        <v>5788</v>
      </c>
      <c r="N23" cm="1">
        <f t="array" ref="N23">_xlfn.IFS(Q23=1,COUNT($E$7:G23),Q23&lt;&gt;1,"")</f>
        <v>48</v>
      </c>
      <c r="O23">
        <f>IF(Q23=1,ROUND(AVERAGE($E$7:G23),2),"")</f>
        <v>120.58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207</v>
      </c>
      <c r="X23" cm="1">
        <f t="array" ref="X23">_xlfn.IFS(AND(Q23=1,COUNT($E$7:G23)&gt;hcpng),F23+D23,$A$7=1," ")</f>
        <v>202</v>
      </c>
      <c r="Y23" cm="1">
        <f t="array" ref="Y23">_xlfn.IFS(AND(Q23=1,COUNT($E$7:G23)&gt;hcpng),G23+D23,$A$7=1," ")</f>
        <v>228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120</v>
      </c>
      <c r="D24" s="16" cm="1">
        <f t="array" ref="D24">_xlfn.IFS(Q24&lt;&gt;1,"",Q24=1,TRUNC((230-C24)*0.9))</f>
        <v>99</v>
      </c>
      <c r="E24" s="14">
        <v>118</v>
      </c>
      <c r="F24" s="14">
        <v>109</v>
      </c>
      <c r="G24" s="14">
        <v>135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362</v>
      </c>
      <c r="J24">
        <f t="shared" si="1"/>
        <v>120</v>
      </c>
      <c r="K24" cm="1">
        <f t="array" ref="K24">_xlfn.IFS(Q24&lt;&gt;1,"",Q24=1,I24+(3*D24))</f>
        <v>659</v>
      </c>
      <c r="L24" cm="1">
        <f t="array" ref="L24">_xlfn.IFS(Q24&lt;&gt;1,"",COUNT($E$7:G24)&lt;=hcpng,"",COUNT($E$7:G24)&gt;=hcpng,K24)</f>
        <v>659</v>
      </c>
      <c r="M24" cm="1">
        <f t="array" ref="M24">_xlfn.IFS(Q24=1,SUM($E$7:G24),Q24&lt;&gt;1,"")</f>
        <v>6150</v>
      </c>
      <c r="N24" cm="1">
        <f t="array" ref="N24">_xlfn.IFS(Q24=1,COUNT($E$7:G24),Q24&lt;&gt;1,"")</f>
        <v>51</v>
      </c>
      <c r="O24">
        <f>IF(Q24=1,ROUND(AVERAGE($E$7:G24),2),"")</f>
        <v>120.59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217</v>
      </c>
      <c r="X24" cm="1">
        <f t="array" ref="X24">_xlfn.IFS(AND(Q24=1,COUNT($E$7:G24)&gt;hcpng),F24+D24,$A$7=1," ")</f>
        <v>208</v>
      </c>
      <c r="Y24" cm="1">
        <f t="array" ref="Y24">_xlfn.IFS(AND(Q24=1,COUNT($E$7:G24)&gt;hcpng),G24+D24,$A$7=1," ")</f>
        <v>234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120</v>
      </c>
      <c r="D25" s="16" cm="1">
        <f t="array" ref="D25">_xlfn.IFS(Q25&lt;&gt;1,"",Q25=1,TRUNC((230-C25)*0.9))</f>
        <v>99</v>
      </c>
      <c r="E25" s="14">
        <v>121</v>
      </c>
      <c r="F25" s="14">
        <v>169</v>
      </c>
      <c r="G25" s="14">
        <v>114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404</v>
      </c>
      <c r="J25">
        <f t="shared" si="1"/>
        <v>134</v>
      </c>
      <c r="K25" cm="1">
        <f t="array" ref="K25">_xlfn.IFS(Q25&lt;&gt;1,"",Q25=1,I25+(3*D25))</f>
        <v>701</v>
      </c>
      <c r="L25" cm="1">
        <f t="array" ref="L25">_xlfn.IFS(Q25&lt;&gt;1,"",COUNT($E$7:G25)&lt;=hcpng,"",COUNT($E$7:G25)&gt;=hcpng,K25)</f>
        <v>701</v>
      </c>
      <c r="M25" cm="1">
        <f t="array" ref="M25">_xlfn.IFS(Q25=1,SUM($E$7:G25),Q25&lt;&gt;1,"")</f>
        <v>6554</v>
      </c>
      <c r="N25" cm="1">
        <f t="array" ref="N25">_xlfn.IFS(Q25=1,COUNT($E$7:G25),Q25&lt;&gt;1,"")</f>
        <v>54</v>
      </c>
      <c r="O25">
        <f>IF(Q25=1,ROUND(AVERAGE($E$7:G25),2),"")</f>
        <v>121.37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220</v>
      </c>
      <c r="X25" cm="1">
        <f t="array" ref="X25">_xlfn.IFS(AND(Q25=1,COUNT($E$7:G25)&gt;hcpng),F25+D25,$A$7=1," ")</f>
        <v>268</v>
      </c>
      <c r="Y25" cm="1">
        <f t="array" ref="Y25">_xlfn.IFS(AND(Q25=1,COUNT($E$7:G25)&gt;hcpng),G25+D25,$A$7=1," ")</f>
        <v>213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121</v>
      </c>
      <c r="D26" s="16" cm="1">
        <f t="array" ref="D26">_xlfn.IFS(Q26&lt;&gt;1,"",Q26=1,TRUNC((230-C26)*0.9))</f>
        <v>98</v>
      </c>
      <c r="E26" s="14">
        <v>131</v>
      </c>
      <c r="F26" s="14">
        <v>116</v>
      </c>
      <c r="G26" s="14">
        <v>122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369</v>
      </c>
      <c r="J26">
        <f t="shared" si="1"/>
        <v>123</v>
      </c>
      <c r="K26" cm="1">
        <f t="array" ref="K26">_xlfn.IFS(Q26&lt;&gt;1,"",Q26=1,I26+(3*D26))</f>
        <v>663</v>
      </c>
      <c r="L26" cm="1">
        <f t="array" ref="L26">_xlfn.IFS(Q26&lt;&gt;1,"",COUNT($E$7:G26)&lt;=hcpng,"",COUNT($E$7:G26)&gt;=hcpng,K26)</f>
        <v>663</v>
      </c>
      <c r="M26" cm="1">
        <f t="array" ref="M26">_xlfn.IFS(Q26=1,SUM($E$7:G26),Q26&lt;&gt;1,"")</f>
        <v>6923</v>
      </c>
      <c r="N26" cm="1">
        <f t="array" ref="N26">_xlfn.IFS(Q26=1,COUNT($E$7:G26),Q26&lt;&gt;1,"")</f>
        <v>57</v>
      </c>
      <c r="O26">
        <f>IF(Q26=1,ROUND(AVERAGE($E$7:G26),2),"")</f>
        <v>121.46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229</v>
      </c>
      <c r="X26" cm="1">
        <f t="array" ref="X26">_xlfn.IFS(AND(Q26=1,COUNT($E$7:G26)&gt;hcpng),F26+D26,$A$7=1," ")</f>
        <v>214</v>
      </c>
      <c r="Y26" cm="1">
        <f t="array" ref="Y26">_xlfn.IFS(AND(Q26=1,COUNT($E$7:G26)&gt;hcpng),G26+D26,$A$7=1," ")</f>
        <v>220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121</v>
      </c>
      <c r="D27" s="16" cm="1">
        <f t="array" ref="D27">_xlfn.IFS(Q27&lt;&gt;1,"",Q27=1,TRUNC((230-C27)*0.9))</f>
        <v>98</v>
      </c>
      <c r="E27" s="14">
        <v>142</v>
      </c>
      <c r="F27" s="14">
        <v>115</v>
      </c>
      <c r="G27" s="14">
        <v>122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379</v>
      </c>
      <c r="J27">
        <f t="shared" si="1"/>
        <v>126</v>
      </c>
      <c r="K27" cm="1">
        <f t="array" ref="K27">_xlfn.IFS(Q27&lt;&gt;1,"",Q27=1,I27+(3*D27))</f>
        <v>673</v>
      </c>
      <c r="L27" cm="1">
        <f t="array" ref="L27">_xlfn.IFS(Q27&lt;&gt;1,"",COUNT($E$7:G27)&lt;=hcpng,"",COUNT($E$7:G27)&gt;=hcpng,K27)</f>
        <v>673</v>
      </c>
      <c r="M27" cm="1">
        <f t="array" ref="M27">_xlfn.IFS(Q27=1,SUM($E$7:G27),Q27&lt;&gt;1,"")</f>
        <v>7302</v>
      </c>
      <c r="N27" cm="1">
        <f t="array" ref="N27">_xlfn.IFS(Q27=1,COUNT($E$7:G27),Q27&lt;&gt;1,"")</f>
        <v>60</v>
      </c>
      <c r="O27">
        <f>IF(Q27=1,ROUND(AVERAGE($E$7:G27),2),"")</f>
        <v>121.7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240</v>
      </c>
      <c r="X27" cm="1">
        <f t="array" ref="X27">_xlfn.IFS(AND(Q27=1,COUNT($E$7:G27)&gt;hcpng),F27+D27,$A$7=1," ")</f>
        <v>213</v>
      </c>
      <c r="Y27" cm="1">
        <f t="array" ref="Y27">_xlfn.IFS(AND(Q27=1,COUNT($E$7:G27)&gt;hcpng),G27+D27,$A$7=1," ")</f>
        <v>220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121</v>
      </c>
      <c r="D28" s="16" cm="1">
        <f t="array" ref="D28">_xlfn.IFS(Q28&lt;&gt;1,"",Q28=1,TRUNC((230-C28)*0.9))</f>
        <v>98</v>
      </c>
      <c r="E28" s="14">
        <v>132</v>
      </c>
      <c r="F28" s="14">
        <v>89</v>
      </c>
      <c r="G28" s="14">
        <v>150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371</v>
      </c>
      <c r="J28">
        <f t="shared" si="1"/>
        <v>123</v>
      </c>
      <c r="K28" cm="1">
        <f t="array" ref="K28">_xlfn.IFS(Q28&lt;&gt;1,"",Q28=1,I28+(3*D28))</f>
        <v>665</v>
      </c>
      <c r="L28" cm="1">
        <f t="array" ref="L28">_xlfn.IFS(Q28&lt;&gt;1,"",COUNT($E$7:G28)&lt;=hcpng,"",COUNT($E$7:G28)&gt;=hcpng,K28)</f>
        <v>665</v>
      </c>
      <c r="M28" cm="1">
        <f t="array" ref="M28">_xlfn.IFS(Q28=1,SUM($E$7:G28),Q28&lt;&gt;1,"")</f>
        <v>7673</v>
      </c>
      <c r="N28" cm="1">
        <f t="array" ref="N28">_xlfn.IFS(Q28=1,COUNT($E$7:G28),Q28&lt;&gt;1,"")</f>
        <v>63</v>
      </c>
      <c r="O28">
        <f>IF(Q28=1,ROUND(AVERAGE($E$7:G28),2),"")</f>
        <v>121.79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230</v>
      </c>
      <c r="X28" cm="1">
        <f t="array" ref="X28">_xlfn.IFS(AND(Q28=1,COUNT($E$7:G28)&gt;hcpng),F28+D28,$A$7=1," ")</f>
        <v>187</v>
      </c>
      <c r="Y28" cm="1">
        <f t="array" ref="Y28">_xlfn.IFS(AND(Q28=1,COUNT($E$7:G28)&gt;hcpng),G28+D28,$A$7=1," ")</f>
        <v>248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121</v>
      </c>
      <c r="D29" s="16" cm="1">
        <f t="array" ref="D29">_xlfn.IFS(Q29&lt;&gt;1,"",Q29=1,TRUNC((230-C29)*0.9))</f>
        <v>98</v>
      </c>
      <c r="E29" s="14">
        <v>120</v>
      </c>
      <c r="F29" s="14">
        <v>99</v>
      </c>
      <c r="G29" s="14">
        <v>113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332</v>
      </c>
      <c r="J29">
        <f t="shared" si="1"/>
        <v>110</v>
      </c>
      <c r="K29" cm="1">
        <f t="array" ref="K29">_xlfn.IFS(Q29&lt;&gt;1,"",Q29=1,I29+(3*D29))</f>
        <v>626</v>
      </c>
      <c r="L29" cm="1">
        <f t="array" ref="L29">_xlfn.IFS(Q29&lt;&gt;1,"",COUNT($E$7:G29)&lt;=hcpng,"",COUNT($E$7:G29)&gt;=hcpng,K29)</f>
        <v>626</v>
      </c>
      <c r="M29" cm="1">
        <f t="array" ref="M29">_xlfn.IFS(Q29=1,SUM($E$7:G29),Q29&lt;&gt;1,"")</f>
        <v>8005</v>
      </c>
      <c r="N29" cm="1">
        <f t="array" ref="N29">_xlfn.IFS(Q29=1,COUNT($E$7:G29),Q29&lt;&gt;1,"")</f>
        <v>66</v>
      </c>
      <c r="O29">
        <f>IF(Q29=1,ROUND(AVERAGE($E$7:G29),2),"")</f>
        <v>121.29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218</v>
      </c>
      <c r="X29" cm="1">
        <f t="array" ref="X29">_xlfn.IFS(AND(Q29=1,COUNT($E$7:G29)&gt;hcpng),F29+D29,$A$7=1," ")</f>
        <v>197</v>
      </c>
      <c r="Y29" cm="1">
        <f t="array" ref="Y29">_xlfn.IFS(AND(Q29=1,COUNT($E$7:G29)&gt;hcpng),G29+D29,$A$7=1," ")</f>
        <v>211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121</v>
      </c>
      <c r="D31" s="16" cm="1">
        <f t="array" ref="D31">_xlfn.IFS(Q31&lt;&gt;1,"",Q31=1,TRUNC((230-C31)*0.9))</f>
        <v>98</v>
      </c>
      <c r="E31" s="14">
        <v>108</v>
      </c>
      <c r="F31" s="14">
        <v>139</v>
      </c>
      <c r="G31" s="14">
        <v>104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351</v>
      </c>
      <c r="J31">
        <f t="shared" si="1"/>
        <v>117</v>
      </c>
      <c r="K31" cm="1">
        <f t="array" ref="K31">_xlfn.IFS(Q31&lt;&gt;1,"",Q31=1,I31+(3*D31))</f>
        <v>645</v>
      </c>
      <c r="L31" cm="1">
        <f t="array" ref="L31">_xlfn.IFS(Q31&lt;&gt;1,"",COUNT($E$7:G31)&lt;=hcpng,"",COUNT($E$7:G31)&gt;=hcpng,K31)</f>
        <v>645</v>
      </c>
      <c r="M31" cm="1">
        <f t="array" ref="M31">_xlfn.IFS(Q31=1,SUM($E$7:G31),Q31&lt;&gt;1,"")</f>
        <v>8356</v>
      </c>
      <c r="N31" cm="1">
        <f t="array" ref="N31">_xlfn.IFS(Q31=1,COUNT($E$7:G31),Q31&lt;&gt;1,"")</f>
        <v>69</v>
      </c>
      <c r="O31">
        <f>IF(Q31=1,ROUND(AVERAGE($E$7:G31),2),"")</f>
        <v>121.1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206</v>
      </c>
      <c r="X31" cm="1">
        <f t="array" ref="X31">_xlfn.IFS(AND(Q31=1,COUNT($E$7:G31)&gt;hcpng),F31+D31,$A$7=1," ")</f>
        <v>237</v>
      </c>
      <c r="Y31" cm="1">
        <f t="array" ref="Y31">_xlfn.IFS(AND(Q31=1,COUNT($E$7:G31)&gt;hcpng),G31+D31,$A$7=1," ")</f>
        <v>202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121</v>
      </c>
      <c r="D32" s="16" cm="1">
        <f t="array" ref="D32">_xlfn.IFS(Q32&lt;&gt;1,"",Q32=1,TRUNC((230-C32)*0.9))</f>
        <v>98</v>
      </c>
      <c r="E32" s="14">
        <v>133</v>
      </c>
      <c r="F32" s="14">
        <v>132</v>
      </c>
      <c r="G32" s="14">
        <v>169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434</v>
      </c>
      <c r="J32">
        <f t="shared" si="1"/>
        <v>144</v>
      </c>
      <c r="K32" cm="1">
        <f t="array" ref="K32">_xlfn.IFS(Q32&lt;&gt;1,"",Q32=1,I32+(3*D32))</f>
        <v>728</v>
      </c>
      <c r="L32" cm="1">
        <f t="array" ref="L32">_xlfn.IFS(Q32&lt;&gt;1,"",COUNT($E$7:G32)&lt;=hcpng,"",COUNT($E$7:G32)&gt;=hcpng,K32)</f>
        <v>728</v>
      </c>
      <c r="M32" cm="1">
        <f t="array" ref="M32">_xlfn.IFS(Q32=1,SUM($E$7:G32),Q32&lt;&gt;1,"")</f>
        <v>8790</v>
      </c>
      <c r="N32" cm="1">
        <f t="array" ref="N32">_xlfn.IFS(Q32=1,COUNT($E$7:G32),Q32&lt;&gt;1,"")</f>
        <v>72</v>
      </c>
      <c r="O32">
        <f>IF(Q32=1,ROUND(AVERAGE($E$7:G32),2),"")</f>
        <v>122.08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231</v>
      </c>
      <c r="X32" cm="1">
        <f t="array" ref="X32">_xlfn.IFS(AND(Q32=1,COUNT($E$7:G32)&gt;hcpng),F32+D32,$A$7=1," ")</f>
        <v>230</v>
      </c>
      <c r="Y32" cm="1">
        <f t="array" ref="Y32">_xlfn.IFS(AND(Q32=1,COUNT($E$7:G32)&gt;hcpng),G32+D32,$A$7=1," ")</f>
        <v>267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122</v>
      </c>
      <c r="D34" s="16" cm="1">
        <f t="array" ref="D34">_xlfn.IFS(Q34&lt;&gt;1,"",Q34=1,TRUNC((230-C34)*0.9))</f>
        <v>97</v>
      </c>
      <c r="E34" s="14">
        <v>139</v>
      </c>
      <c r="F34" s="14">
        <v>119</v>
      </c>
      <c r="G34" s="14">
        <v>126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384</v>
      </c>
      <c r="J34">
        <f t="shared" si="1"/>
        <v>128</v>
      </c>
      <c r="K34" cm="1">
        <f t="array" ref="K34">_xlfn.IFS(Q34&lt;&gt;1,"",Q34=1,I34+(3*D34))</f>
        <v>675</v>
      </c>
      <c r="L34" cm="1">
        <f t="array" ref="L34">_xlfn.IFS(Q34&lt;&gt;1,"",COUNT($E$7:G34)&lt;=hcpng,"",COUNT($E$7:G34)&gt;=hcpng,K34)</f>
        <v>675</v>
      </c>
      <c r="M34" cm="1">
        <f t="array" ref="M34">_xlfn.IFS(Q34=1,SUM($E$7:G34),Q34&lt;&gt;1,"")</f>
        <v>9174</v>
      </c>
      <c r="N34" cm="1">
        <f t="array" ref="N34">_xlfn.IFS(Q34=1,COUNT($E$7:G34),Q34&lt;&gt;1,"")</f>
        <v>75</v>
      </c>
      <c r="O34">
        <f>IF(Q34=1,ROUND(AVERAGE($E$7:G34),2),"")</f>
        <v>122.32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236</v>
      </c>
      <c r="X34" cm="1">
        <f t="array" ref="X34">_xlfn.IFS(AND(Q34=1,COUNT($E$7:G34)&gt;hcpng),F34+D34,$A$7=1," ")</f>
        <v>216</v>
      </c>
      <c r="Y34" cm="1">
        <f t="array" ref="Y34">_xlfn.IFS(AND(Q34=1,COUNT($E$7:G34)&gt;hcpng),G34+D34,$A$7=1," ")</f>
        <v>223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122</v>
      </c>
      <c r="D35" s="16" cm="1">
        <f t="array" ref="D35">_xlfn.IFS(Q35&lt;&gt;1,"",Q35=1,TRUNC((230-C35)*0.9))</f>
        <v>97</v>
      </c>
      <c r="E35" s="14">
        <v>120</v>
      </c>
      <c r="F35" s="14">
        <v>160</v>
      </c>
      <c r="G35" s="14">
        <v>120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400</v>
      </c>
      <c r="J35">
        <f t="shared" si="1"/>
        <v>133</v>
      </c>
      <c r="K35" cm="1">
        <f t="array" ref="K35">_xlfn.IFS(Q35&lt;&gt;1,"",Q35=1,I35+(3*D35))</f>
        <v>691</v>
      </c>
      <c r="L35" cm="1">
        <f t="array" ref="L35">_xlfn.IFS(Q35&lt;&gt;1,"",COUNT($E$7:G35)&lt;=hcpng,"",COUNT($E$7:G35)&gt;=hcpng,K35)</f>
        <v>691</v>
      </c>
      <c r="M35" cm="1">
        <f t="array" ref="M35">_xlfn.IFS(Q35=1,SUM($E$7:G35),Q35&lt;&gt;1,"")</f>
        <v>9574</v>
      </c>
      <c r="N35" cm="1">
        <f t="array" ref="N35">_xlfn.IFS(Q35=1,COUNT($E$7:G35),Q35&lt;&gt;1,"")</f>
        <v>78</v>
      </c>
      <c r="O35">
        <f>IF(Q35=1,ROUND(AVERAGE($E$7:G35),2),"")</f>
        <v>122.74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217</v>
      </c>
      <c r="X35" cm="1">
        <f t="array" ref="X35">_xlfn.IFS(AND(Q35=1,COUNT($E$7:G35)&gt;hcpng),F35+D35,$A$7=1," ")</f>
        <v>257</v>
      </c>
      <c r="Y35" cm="1">
        <f t="array" ref="Y35">_xlfn.IFS(AND(Q35=1,COUNT($E$7:G35)&gt;hcpng),G35+D35,$A$7=1," ")</f>
        <v>217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120.58</v>
      </c>
      <c r="F37" s="18">
        <f>IF(COUNT(F7:F36)&gt;=1,ROUND(SUM(F7:F36)/COUNT(F7:F36),2),"")</f>
        <v>125.19</v>
      </c>
      <c r="G37" s="18">
        <f>IF(COUNT(G7:G36)&gt;=1,ROUND(SUM(G7:G36)/COUNT(G7:G36),2),"")</f>
        <v>122.46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4612-42BA-4DCA-B731-B06B6F8CCA71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7</v>
      </c>
    </row>
    <row r="3" spans="1:27" ht="14.45" customHeight="1" x14ac:dyDescent="0.25">
      <c r="A3" s="7" t="s">
        <v>7</v>
      </c>
      <c r="B3" s="27" t="s">
        <v>60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146</v>
      </c>
      <c r="C4" s="7"/>
      <c r="D4" s="7"/>
      <c r="E4" s="7"/>
      <c r="F4" s="7"/>
      <c r="G4" s="7"/>
      <c r="W4" s="3" t="s">
        <v>34</v>
      </c>
      <c r="X4">
        <f>MAX(I7:I36)</f>
        <v>523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146</v>
      </c>
      <c r="D7" s="16" cm="1">
        <f t="array" ref="D7">_xlfn.IFS(Q7&lt;&gt;1,"",Q7=1,TRUNC((230-C7)*0.9))</f>
        <v>75</v>
      </c>
      <c r="E7" s="14">
        <v>168</v>
      </c>
      <c r="F7" s="14">
        <v>164</v>
      </c>
      <c r="G7" s="14">
        <v>129</v>
      </c>
      <c r="H7" s="17"/>
      <c r="I7">
        <f>IF(Q7=1,SUM(E7:G7),"")</f>
        <v>461</v>
      </c>
      <c r="J7">
        <f>IF(Q7=1,TRUNC(AVERAGE(E7:G7),0),"")</f>
        <v>153</v>
      </c>
      <c r="K7" cm="1">
        <f t="array" ref="K7">_xlfn.IFS(Q7&lt;&gt;1,"",Q7=1,I7+(3*D7))</f>
        <v>686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461</v>
      </c>
      <c r="N7" cm="1">
        <f t="array" ref="N7">_xlfn.IFS(Q7=1,COUNT($E$7:G7),Q7&lt;&gt;1,"")</f>
        <v>3</v>
      </c>
      <c r="O7">
        <f>IF(Q7=1,ROUND(AVERAGE($E$7:G7),2),"")</f>
        <v>153.66999999999999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146</v>
      </c>
      <c r="D8" s="16" cm="1">
        <f t="array" ref="D8">_xlfn.IFS(Q8&lt;&gt;1,"",Q8=1,TRUNC((230-C8)*0.9))</f>
        <v>75</v>
      </c>
      <c r="E8" s="14">
        <v>129</v>
      </c>
      <c r="F8" s="14">
        <v>111</v>
      </c>
      <c r="G8" s="14">
        <v>132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372</v>
      </c>
      <c r="J8">
        <f t="shared" ref="J8:J36" si="1">IF(Q8=1,TRUNC(AVERAGE(E8:G8),0),"")</f>
        <v>124</v>
      </c>
      <c r="K8" cm="1">
        <f t="array" ref="K8">_xlfn.IFS(Q8&lt;&gt;1,"",Q8=1,I8+(3*D8))</f>
        <v>597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833</v>
      </c>
      <c r="N8" cm="1">
        <f t="array" ref="N8">_xlfn.IFS(Q8=1,COUNT($E$7:G8),Q8&lt;&gt;1,"")</f>
        <v>6</v>
      </c>
      <c r="O8">
        <f>IF(Q8=1,ROUND(AVERAGE($E$7:G8),2),"")</f>
        <v>138.83000000000001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146</v>
      </c>
      <c r="D11" s="16" cm="1">
        <f t="array" ref="D11">_xlfn.IFS(Q11&lt;&gt;1,"",Q11=1,TRUNC((230-C11)*0.9))</f>
        <v>75</v>
      </c>
      <c r="E11" s="14">
        <v>152</v>
      </c>
      <c r="F11" s="14">
        <v>133</v>
      </c>
      <c r="G11" s="14">
        <v>169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454</v>
      </c>
      <c r="J11">
        <f t="shared" si="1"/>
        <v>151</v>
      </c>
      <c r="K11" cm="1">
        <f t="array" ref="K11">_xlfn.IFS(Q11&lt;&gt;1,"",Q11=1,I11+(3*D11))</f>
        <v>679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1287</v>
      </c>
      <c r="N11" cm="1">
        <f t="array" ref="N11">_xlfn.IFS(Q11=1,COUNT($E$7:G11),Q11&lt;&gt;1,"")</f>
        <v>9</v>
      </c>
      <c r="O11">
        <f>IF(Q11=1,ROUND(AVERAGE($E$7:G11),2),"")</f>
        <v>143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143</v>
      </c>
      <c r="D12" s="16" cm="1">
        <f t="array" ref="D12">_xlfn.IFS(Q12&lt;&gt;1,"",Q12=1,TRUNC((230-C12)*0.9))</f>
        <v>78</v>
      </c>
      <c r="E12" s="14">
        <v>113</v>
      </c>
      <c r="F12" s="14">
        <v>144</v>
      </c>
      <c r="G12" s="14">
        <v>127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384</v>
      </c>
      <c r="J12">
        <f t="shared" si="1"/>
        <v>128</v>
      </c>
      <c r="K12" cm="1">
        <f t="array" ref="K12">_xlfn.IFS(Q12&lt;&gt;1,"",Q12=1,I12+(3*D12))</f>
        <v>618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1671</v>
      </c>
      <c r="N12" cm="1">
        <f t="array" ref="N12">_xlfn.IFS(Q12=1,COUNT($E$7:G12),Q12&lt;&gt;1,"")</f>
        <v>12</v>
      </c>
      <c r="O12">
        <f>IF(Q12=1,ROUND(AVERAGE($E$7:G12),2),"")</f>
        <v>139.25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139</v>
      </c>
      <c r="D13" s="16" cm="1">
        <f t="array" ref="D13">_xlfn.IFS(Q13&lt;&gt;1,"",Q13=1,TRUNC((230-C13)*0.9))</f>
        <v>81</v>
      </c>
      <c r="E13" s="14">
        <v>154</v>
      </c>
      <c r="F13" s="14">
        <v>155</v>
      </c>
      <c r="G13" s="14">
        <v>142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451</v>
      </c>
      <c r="J13">
        <f t="shared" si="1"/>
        <v>150</v>
      </c>
      <c r="K13" cm="1">
        <f t="array" ref="K13">_xlfn.IFS(Q13&lt;&gt;1,"",Q13=1,I13+(3*D13))</f>
        <v>694</v>
      </c>
      <c r="L13" cm="1">
        <f t="array" ref="L13">_xlfn.IFS(Q13&lt;&gt;1,"",COUNT($E$7:G13)&lt;=hcpng,"",COUNT($E$7:G13)&gt;=hcpng,K13)</f>
        <v>694</v>
      </c>
      <c r="M13" cm="1">
        <f t="array" ref="M13">_xlfn.IFS(Q13=1,SUM($E$7:G13),Q13&lt;&gt;1,"")</f>
        <v>2122</v>
      </c>
      <c r="N13" cm="1">
        <f t="array" ref="N13">_xlfn.IFS(Q13=1,COUNT($E$7:G13),Q13&lt;&gt;1,"")</f>
        <v>15</v>
      </c>
      <c r="O13">
        <f>IF(Q13=1,ROUND(AVERAGE($E$7:G13),2),"")</f>
        <v>141.47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235</v>
      </c>
      <c r="X13" cm="1">
        <f t="array" ref="X13">_xlfn.IFS(AND(Q13=1,COUNT($E$7:G13)&gt;hcpng),F13+D13,$A$7=1," ")</f>
        <v>236</v>
      </c>
      <c r="Y13" cm="1">
        <f t="array" ref="Y13">_xlfn.IFS(AND(Q13=1,COUNT($E$7:G13)&gt;hcpng),G13+D13,$A$7=1," ")</f>
        <v>223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141</v>
      </c>
      <c r="D14" s="16" cm="1">
        <f t="array" ref="D14">_xlfn.IFS(Q14&lt;&gt;1,"",Q14=1,TRUNC((230-C14)*0.9))</f>
        <v>80</v>
      </c>
      <c r="E14" s="14">
        <v>158</v>
      </c>
      <c r="F14" s="14">
        <v>193</v>
      </c>
      <c r="G14" s="14">
        <v>169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520</v>
      </c>
      <c r="J14">
        <f t="shared" si="1"/>
        <v>173</v>
      </c>
      <c r="K14" cm="1">
        <f t="array" ref="K14">_xlfn.IFS(Q14&lt;&gt;1,"",Q14=1,I14+(3*D14))</f>
        <v>760</v>
      </c>
      <c r="L14" cm="1">
        <f t="array" ref="L14">_xlfn.IFS(Q14&lt;&gt;1,"",COUNT($E$7:G14)&lt;=hcpng,"",COUNT($E$7:G14)&gt;=hcpng,K14)</f>
        <v>760</v>
      </c>
      <c r="M14" cm="1">
        <f t="array" ref="M14">_xlfn.IFS(Q14=1,SUM($E$7:G14),Q14&lt;&gt;1,"")</f>
        <v>2642</v>
      </c>
      <c r="N14" cm="1">
        <f t="array" ref="N14">_xlfn.IFS(Q14=1,COUNT($E$7:G14),Q14&lt;&gt;1,"")</f>
        <v>18</v>
      </c>
      <c r="O14">
        <f>IF(Q14=1,ROUND(AVERAGE($E$7:G14),2),"")</f>
        <v>146.78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>
        <f t="shared" si="4"/>
        <v>760</v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238</v>
      </c>
      <c r="X14" cm="1">
        <f t="array" ref="X14">_xlfn.IFS(AND(Q14=1,COUNT($E$7:G14)&gt;hcpng),F14+D14,$A$7=1," ")</f>
        <v>273</v>
      </c>
      <c r="Y14" cm="1">
        <f t="array" ref="Y14">_xlfn.IFS(AND(Q14=1,COUNT($E$7:G14)&gt;hcpng),G14+D14,$A$7=1," ")</f>
        <v>249</v>
      </c>
      <c r="Z14">
        <f t="shared" si="5"/>
        <v>8</v>
      </c>
      <c r="AA14" cm="1">
        <f t="array" ref="AA14">_xlfn.IFS(COUNTIFS(H14,"#",H13,"#"),A13,COUNTIFS(H14,2,H13,"#"),A13,$A$7=1,"")</f>
        <v>7</v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146</v>
      </c>
      <c r="D16" s="16" cm="1">
        <f t="array" ref="D16">_xlfn.IFS(Q16&lt;&gt;1,"",Q16=1,TRUNC((230-C16)*0.9))</f>
        <v>75</v>
      </c>
      <c r="E16" s="14">
        <v>152</v>
      </c>
      <c r="F16" s="14">
        <v>127</v>
      </c>
      <c r="G16" s="14">
        <v>155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434</v>
      </c>
      <c r="J16">
        <f t="shared" si="1"/>
        <v>144</v>
      </c>
      <c r="K16" cm="1">
        <f t="array" ref="K16">_xlfn.IFS(Q16&lt;&gt;1,"",Q16=1,I16+(3*D16))</f>
        <v>659</v>
      </c>
      <c r="L16" cm="1">
        <f t="array" ref="L16">_xlfn.IFS(Q16&lt;&gt;1,"",COUNT($E$7:G16)&lt;=hcpng,"",COUNT($E$7:G16)&gt;=hcpng,K16)</f>
        <v>659</v>
      </c>
      <c r="M16" cm="1">
        <f t="array" ref="M16">_xlfn.IFS(Q16=1,SUM($E$7:G16),Q16&lt;&gt;1,"")</f>
        <v>3076</v>
      </c>
      <c r="N16" cm="1">
        <f t="array" ref="N16">_xlfn.IFS(Q16=1,COUNT($E$7:G16),Q16&lt;&gt;1,"")</f>
        <v>21</v>
      </c>
      <c r="O16">
        <f>IF(Q16=1,ROUND(AVERAGE($E$7:G16),2),"")</f>
        <v>146.47999999999999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202</v>
      </c>
      <c r="Y16" cm="1">
        <f t="array" ref="Y16">_xlfn.IFS(AND(Q16=1,COUNT($E$7:G16)&gt;hcpng),G16+D16,$A$7=1," ")</f>
        <v>230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146</v>
      </c>
      <c r="D17" s="16" cm="1">
        <f t="array" ref="D17">_xlfn.IFS(Q17&lt;&gt;1,"",Q17=1,TRUNC((230-C17)*0.9))</f>
        <v>75</v>
      </c>
      <c r="E17" s="14">
        <v>127</v>
      </c>
      <c r="F17" s="14">
        <v>118</v>
      </c>
      <c r="G17" s="14">
        <v>113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358</v>
      </c>
      <c r="J17">
        <f t="shared" si="1"/>
        <v>119</v>
      </c>
      <c r="K17" cm="1">
        <f t="array" ref="K17">_xlfn.IFS(Q17&lt;&gt;1,"",Q17=1,I17+(3*D17))</f>
        <v>583</v>
      </c>
      <c r="L17" cm="1">
        <f t="array" ref="L17">_xlfn.IFS(Q17&lt;&gt;1,"",COUNT($E$7:G17)&lt;=hcpng,"",COUNT($E$7:G17)&gt;=hcpng,K17)</f>
        <v>583</v>
      </c>
      <c r="M17" cm="1">
        <f t="array" ref="M17">_xlfn.IFS(Q17=1,SUM($E$7:G17),Q17&lt;&gt;1,"")</f>
        <v>3434</v>
      </c>
      <c r="N17" cm="1">
        <f t="array" ref="N17">_xlfn.IFS(Q17=1,COUNT($E$7:G17),Q17&lt;&gt;1,"")</f>
        <v>24</v>
      </c>
      <c r="O17">
        <f>IF(Q17=1,ROUND(AVERAGE($E$7:G17),2),"")</f>
        <v>143.08000000000001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202</v>
      </c>
      <c r="X17" cm="1">
        <f t="array" ref="X17">_xlfn.IFS(AND(Q17=1,COUNT($E$7:G17)&gt;hcpng),F17+D17,$A$7=1," ")</f>
        <v>193</v>
      </c>
      <c r="Y17" cm="1">
        <f t="array" ref="Y17">_xlfn.IFS(AND(Q17=1,COUNT($E$7:G17)&gt;hcpng),G17+D17,$A$7=1," ")</f>
        <v>188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143</v>
      </c>
      <c r="D18" s="16" cm="1">
        <f t="array" ref="D18">_xlfn.IFS(Q18&lt;&gt;1,"",Q18=1,TRUNC((230-C18)*0.9))</f>
        <v>78</v>
      </c>
      <c r="E18" s="14">
        <v>161</v>
      </c>
      <c r="F18" s="14">
        <v>180</v>
      </c>
      <c r="G18" s="14">
        <v>133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474</v>
      </c>
      <c r="J18">
        <f t="shared" si="1"/>
        <v>158</v>
      </c>
      <c r="K18" cm="1">
        <f t="array" ref="K18">_xlfn.IFS(Q18&lt;&gt;1,"",Q18=1,I18+(3*D18))</f>
        <v>708</v>
      </c>
      <c r="L18" cm="1">
        <f t="array" ref="L18">_xlfn.IFS(Q18&lt;&gt;1,"",COUNT($E$7:G18)&lt;=hcpng,"",COUNT($E$7:G18)&gt;=hcpng,K18)</f>
        <v>708</v>
      </c>
      <c r="M18" cm="1">
        <f t="array" ref="M18">_xlfn.IFS(Q18=1,SUM($E$7:G18),Q18&lt;&gt;1,"")</f>
        <v>3908</v>
      </c>
      <c r="N18" cm="1">
        <f t="array" ref="N18">_xlfn.IFS(Q18=1,COUNT($E$7:G18),Q18&lt;&gt;1,"")</f>
        <v>27</v>
      </c>
      <c r="O18">
        <f>IF(Q18=1,ROUND(AVERAGE($E$7:G18),2),"")</f>
        <v>144.74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239</v>
      </c>
      <c r="X18" cm="1">
        <f t="array" ref="X18">_xlfn.IFS(AND(Q18=1,COUNT($E$7:G18)&gt;hcpng),F18+D18,$A$7=1," ")</f>
        <v>258</v>
      </c>
      <c r="Y18" cm="1">
        <f t="array" ref="Y18">_xlfn.IFS(AND(Q18=1,COUNT($E$7:G18)&gt;hcpng),G18+D18,$A$7=1," ")</f>
        <v>211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144</v>
      </c>
      <c r="D19" s="16" cm="1">
        <f t="array" ref="D19">_xlfn.IFS(Q19&lt;&gt;1,"",Q19=1,TRUNC((230-C19)*0.9))</f>
        <v>77</v>
      </c>
      <c r="E19" s="14">
        <v>131</v>
      </c>
      <c r="F19" s="14">
        <v>132</v>
      </c>
      <c r="G19" s="14">
        <v>178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441</v>
      </c>
      <c r="J19">
        <f t="shared" si="1"/>
        <v>147</v>
      </c>
      <c r="K19" cm="1">
        <f t="array" ref="K19">_xlfn.IFS(Q19&lt;&gt;1,"",Q19=1,I19+(3*D19))</f>
        <v>672</v>
      </c>
      <c r="L19" cm="1">
        <f t="array" ref="L19">_xlfn.IFS(Q19&lt;&gt;1,"",COUNT($E$7:G19)&lt;=hcpng,"",COUNT($E$7:G19)&gt;=hcpng,K19)</f>
        <v>672</v>
      </c>
      <c r="M19" cm="1">
        <f t="array" ref="M19">_xlfn.IFS(Q19=1,SUM($E$7:G19),Q19&lt;&gt;1,"")</f>
        <v>4349</v>
      </c>
      <c r="N19" cm="1">
        <f t="array" ref="N19">_xlfn.IFS(Q19=1,COUNT($E$7:G19),Q19&lt;&gt;1,"")</f>
        <v>30</v>
      </c>
      <c r="O19">
        <f>IF(Q19=1,ROUND(AVERAGE($E$7:G19),2),"")</f>
        <v>144.97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208</v>
      </c>
      <c r="X19" cm="1">
        <f t="array" ref="X19">_xlfn.IFS(AND(Q19=1,COUNT($E$7:G19)&gt;hcpng),F19+D19,$A$7=1," ")</f>
        <v>209</v>
      </c>
      <c r="Y19" cm="1">
        <f t="array" ref="Y19">_xlfn.IFS(AND(Q19=1,COUNT($E$7:G19)&gt;hcpng),G19+D19,$A$7=1," ")</f>
        <v>255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144</v>
      </c>
      <c r="D20" s="16" cm="1">
        <f t="array" ref="D20">_xlfn.IFS(Q20&lt;&gt;1,"",Q20=1,TRUNC((230-C20)*0.9))</f>
        <v>77</v>
      </c>
      <c r="E20" s="14">
        <v>139</v>
      </c>
      <c r="F20" s="14">
        <v>186</v>
      </c>
      <c r="G20" s="14">
        <v>164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489</v>
      </c>
      <c r="J20">
        <f t="shared" si="1"/>
        <v>163</v>
      </c>
      <c r="K20" cm="1">
        <f t="array" ref="K20">_xlfn.IFS(Q20&lt;&gt;1,"",Q20=1,I20+(3*D20))</f>
        <v>720</v>
      </c>
      <c r="L20" cm="1">
        <f t="array" ref="L20">_xlfn.IFS(Q20&lt;&gt;1,"",COUNT($E$7:G20)&lt;=hcpng,"",COUNT($E$7:G20)&gt;=hcpng,K20)</f>
        <v>720</v>
      </c>
      <c r="M20" cm="1">
        <f t="array" ref="M20">_xlfn.IFS(Q20=1,SUM($E$7:G20),Q20&lt;&gt;1,"")</f>
        <v>4838</v>
      </c>
      <c r="N20" cm="1">
        <f t="array" ref="N20">_xlfn.IFS(Q20=1,COUNT($E$7:G20),Q20&lt;&gt;1,"")</f>
        <v>33</v>
      </c>
      <c r="O20">
        <f>IF(Q20=1,ROUND(AVERAGE($E$7:G20),2),"")</f>
        <v>146.61000000000001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216</v>
      </c>
      <c r="X20" cm="1">
        <f t="array" ref="X20">_xlfn.IFS(AND(Q20=1,COUNT($E$7:G20)&gt;hcpng),F20+D20,$A$7=1," ")</f>
        <v>263</v>
      </c>
      <c r="Y20" cm="1">
        <f t="array" ref="Y20">_xlfn.IFS(AND(Q20=1,COUNT($E$7:G20)&gt;hcpng),G20+D20,$A$7=1," ")</f>
        <v>241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146</v>
      </c>
      <c r="D21" s="16" cm="1">
        <f t="array" ref="D21">_xlfn.IFS(Q21&lt;&gt;1,"",Q21=1,TRUNC((230-C21)*0.9))</f>
        <v>75</v>
      </c>
      <c r="E21" s="14">
        <v>136</v>
      </c>
      <c r="F21" s="14">
        <v>120</v>
      </c>
      <c r="G21" s="14">
        <v>140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396</v>
      </c>
      <c r="J21">
        <f t="shared" si="1"/>
        <v>132</v>
      </c>
      <c r="K21" cm="1">
        <f t="array" ref="K21">_xlfn.IFS(Q21&lt;&gt;1,"",Q21=1,I21+(3*D21))</f>
        <v>621</v>
      </c>
      <c r="L21" cm="1">
        <f t="array" ref="L21">_xlfn.IFS(Q21&lt;&gt;1,"",COUNT($E$7:G21)&lt;=hcpng,"",COUNT($E$7:G21)&gt;=hcpng,K21)</f>
        <v>621</v>
      </c>
      <c r="M21" cm="1">
        <f t="array" ref="M21">_xlfn.IFS(Q21=1,SUM($E$7:G21),Q21&lt;&gt;1,"")</f>
        <v>5234</v>
      </c>
      <c r="N21" cm="1">
        <f t="array" ref="N21">_xlfn.IFS(Q21=1,COUNT($E$7:G21),Q21&lt;&gt;1,"")</f>
        <v>36</v>
      </c>
      <c r="O21">
        <f>IF(Q21=1,ROUND(AVERAGE($E$7:G21),2),"")</f>
        <v>145.38999999999999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211</v>
      </c>
      <c r="X21" cm="1">
        <f t="array" ref="X21">_xlfn.IFS(AND(Q21=1,COUNT($E$7:G21)&gt;hcpng),F21+D21,$A$7=1," ")</f>
        <v>195</v>
      </c>
      <c r="Y21" cm="1">
        <f t="array" ref="Y21">_xlfn.IFS(AND(Q21=1,COUNT($E$7:G21)&gt;hcpng),G21+D21,$A$7=1," ")</f>
        <v>215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145</v>
      </c>
      <c r="D22" s="16" cm="1">
        <f t="array" ref="D22">_xlfn.IFS(Q22&lt;&gt;1,"",Q22=1,TRUNC((230-C22)*0.9))</f>
        <v>76</v>
      </c>
      <c r="E22" s="14">
        <v>135</v>
      </c>
      <c r="F22" s="14">
        <v>94</v>
      </c>
      <c r="G22" s="14">
        <v>130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359</v>
      </c>
      <c r="J22">
        <f t="shared" si="1"/>
        <v>119</v>
      </c>
      <c r="K22" cm="1">
        <f t="array" ref="K22">_xlfn.IFS(Q22&lt;&gt;1,"",Q22=1,I22+(3*D22))</f>
        <v>587</v>
      </c>
      <c r="L22" cm="1">
        <f t="array" ref="L22">_xlfn.IFS(Q22&lt;&gt;1,"",COUNT($E$7:G22)&lt;=hcpng,"",COUNT($E$7:G22)&gt;=hcpng,K22)</f>
        <v>587</v>
      </c>
      <c r="M22" cm="1">
        <f t="array" ref="M22">_xlfn.IFS(Q22=1,SUM($E$7:G22),Q22&lt;&gt;1,"")</f>
        <v>5593</v>
      </c>
      <c r="N22" cm="1">
        <f t="array" ref="N22">_xlfn.IFS(Q22=1,COUNT($E$7:G22),Q22&lt;&gt;1,"")</f>
        <v>39</v>
      </c>
      <c r="O22">
        <f>IF(Q22=1,ROUND(AVERAGE($E$7:G22),2),"")</f>
        <v>143.41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211</v>
      </c>
      <c r="X22" cm="1">
        <f t="array" ref="X22">_xlfn.IFS(AND(Q22=1,COUNT($E$7:G22)&gt;hcpng),F22+D22,$A$7=1," ")</f>
        <v>170</v>
      </c>
      <c r="Y22" cm="1">
        <f t="array" ref="Y22">_xlfn.IFS(AND(Q22=1,COUNT($E$7:G22)&gt;hcpng),G22+D22,$A$7=1," ")</f>
        <v>206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143</v>
      </c>
      <c r="D23" s="16" cm="1">
        <f t="array" ref="D23">_xlfn.IFS(Q23&lt;&gt;1,"",Q23=1,TRUNC((230-C23)*0.9))</f>
        <v>78</v>
      </c>
      <c r="E23" s="14">
        <v>137</v>
      </c>
      <c r="F23" s="14">
        <v>102</v>
      </c>
      <c r="G23" s="14">
        <v>168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407</v>
      </c>
      <c r="J23">
        <f t="shared" si="1"/>
        <v>135</v>
      </c>
      <c r="K23" cm="1">
        <f t="array" ref="K23">_xlfn.IFS(Q23&lt;&gt;1,"",Q23=1,I23+(3*D23))</f>
        <v>641</v>
      </c>
      <c r="L23" cm="1">
        <f t="array" ref="L23">_xlfn.IFS(Q23&lt;&gt;1,"",COUNT($E$7:G23)&lt;=hcpng,"",COUNT($E$7:G23)&gt;=hcpng,K23)</f>
        <v>641</v>
      </c>
      <c r="M23" cm="1">
        <f t="array" ref="M23">_xlfn.IFS(Q23=1,SUM($E$7:G23),Q23&lt;&gt;1,"")</f>
        <v>6000</v>
      </c>
      <c r="N23" cm="1">
        <f t="array" ref="N23">_xlfn.IFS(Q23=1,COUNT($E$7:G23),Q23&lt;&gt;1,"")</f>
        <v>42</v>
      </c>
      <c r="O23">
        <f>IF(Q23=1,ROUND(AVERAGE($E$7:G23),2),"")</f>
        <v>142.86000000000001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215</v>
      </c>
      <c r="X23" cm="1">
        <f t="array" ref="X23">_xlfn.IFS(AND(Q23=1,COUNT($E$7:G23)&gt;hcpng),F23+D23,$A$7=1," ")</f>
        <v>180</v>
      </c>
      <c r="Y23" cm="1">
        <f t="array" ref="Y23">_xlfn.IFS(AND(Q23=1,COUNT($E$7:G23)&gt;hcpng),G23+D23,$A$7=1," ")</f>
        <v>246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142</v>
      </c>
      <c r="D24" s="16" cm="1">
        <f t="array" ref="D24">_xlfn.IFS(Q24&lt;&gt;1,"",Q24=1,TRUNC((230-C24)*0.9))</f>
        <v>79</v>
      </c>
      <c r="E24" s="14">
        <v>166</v>
      </c>
      <c r="F24" s="14">
        <v>151</v>
      </c>
      <c r="G24" s="14">
        <v>174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0"/>
        <v>491</v>
      </c>
      <c r="J24">
        <f t="shared" si="1"/>
        <v>163</v>
      </c>
      <c r="K24" cm="1">
        <f t="array" ref="K24">_xlfn.IFS(Q24&lt;&gt;1,"",Q24=1,I24+(3*D24))</f>
        <v>728</v>
      </c>
      <c r="L24" cm="1">
        <f t="array" ref="L24">_xlfn.IFS(Q24&lt;&gt;1,"",COUNT($E$7:G24)&lt;=hcpng,"",COUNT($E$7:G24)&gt;=hcpng,K24)</f>
        <v>728</v>
      </c>
      <c r="M24" cm="1">
        <f t="array" ref="M24">_xlfn.IFS(Q24=1,SUM($E$7:G24),Q24&lt;&gt;1,"")</f>
        <v>6491</v>
      </c>
      <c r="N24" cm="1">
        <f t="array" ref="N24">_xlfn.IFS(Q24=1,COUNT($E$7:G24),Q24&lt;&gt;1,"")</f>
        <v>45</v>
      </c>
      <c r="O24">
        <f>IF(Q24=1,ROUND(AVERAGE($E$7:G24),2),"")</f>
        <v>144.24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245</v>
      </c>
      <c r="X24" cm="1">
        <f t="array" ref="X24">_xlfn.IFS(AND(Q24=1,COUNT($E$7:G24)&gt;hcpng),F24+D24,$A$7=1," ")</f>
        <v>230</v>
      </c>
      <c r="Y24" cm="1">
        <f t="array" ref="Y24">_xlfn.IFS(AND(Q24=1,COUNT($E$7:G24)&gt;hcpng),G24+D24,$A$7=1," ")</f>
        <v>253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144</v>
      </c>
      <c r="D25" s="16" cm="1">
        <f t="array" ref="D25">_xlfn.IFS(Q25&lt;&gt;1,"",Q25=1,TRUNC((230-C25)*0.9))</f>
        <v>77</v>
      </c>
      <c r="E25" s="14">
        <v>138</v>
      </c>
      <c r="F25" s="14">
        <v>133</v>
      </c>
      <c r="G25" s="14">
        <v>128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399</v>
      </c>
      <c r="J25">
        <f t="shared" si="1"/>
        <v>133</v>
      </c>
      <c r="K25" cm="1">
        <f t="array" ref="K25">_xlfn.IFS(Q25&lt;&gt;1,"",Q25=1,I25+(3*D25))</f>
        <v>630</v>
      </c>
      <c r="L25" cm="1">
        <f t="array" ref="L25">_xlfn.IFS(Q25&lt;&gt;1,"",COUNT($E$7:G25)&lt;=hcpng,"",COUNT($E$7:G25)&gt;=hcpng,K25)</f>
        <v>630</v>
      </c>
      <c r="M25" cm="1">
        <f t="array" ref="M25">_xlfn.IFS(Q25=1,SUM($E$7:G25),Q25&lt;&gt;1,"")</f>
        <v>6890</v>
      </c>
      <c r="N25" cm="1">
        <f t="array" ref="N25">_xlfn.IFS(Q25=1,COUNT($E$7:G25),Q25&lt;&gt;1,"")</f>
        <v>48</v>
      </c>
      <c r="O25">
        <f>IF(Q25=1,ROUND(AVERAGE($E$7:G25),2),"")</f>
        <v>143.54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215</v>
      </c>
      <c r="X25" cm="1">
        <f t="array" ref="X25">_xlfn.IFS(AND(Q25=1,COUNT($E$7:G25)&gt;hcpng),F25+D25,$A$7=1," ")</f>
        <v>210</v>
      </c>
      <c r="Y25" cm="1">
        <f t="array" ref="Y25">_xlfn.IFS(AND(Q25=1,COUNT($E$7:G25)&gt;hcpng),G25+D25,$A$7=1," ")</f>
        <v>205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143</v>
      </c>
      <c r="D26" s="16" cm="1">
        <f t="array" ref="D26">_xlfn.IFS(Q26&lt;&gt;1,"",Q26=1,TRUNC((230-C26)*0.9))</f>
        <v>78</v>
      </c>
      <c r="E26" s="14">
        <v>152</v>
      </c>
      <c r="F26" s="14">
        <v>137</v>
      </c>
      <c r="G26" s="14">
        <v>159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448</v>
      </c>
      <c r="J26">
        <f t="shared" si="1"/>
        <v>149</v>
      </c>
      <c r="K26" cm="1">
        <f t="array" ref="K26">_xlfn.IFS(Q26&lt;&gt;1,"",Q26=1,I26+(3*D26))</f>
        <v>682</v>
      </c>
      <c r="L26" cm="1">
        <f t="array" ref="L26">_xlfn.IFS(Q26&lt;&gt;1,"",COUNT($E$7:G26)&lt;=hcpng,"",COUNT($E$7:G26)&gt;=hcpng,K26)</f>
        <v>682</v>
      </c>
      <c r="M26" cm="1">
        <f t="array" ref="M26">_xlfn.IFS(Q26=1,SUM($E$7:G26),Q26&lt;&gt;1,"")</f>
        <v>7338</v>
      </c>
      <c r="N26" cm="1">
        <f t="array" ref="N26">_xlfn.IFS(Q26=1,COUNT($E$7:G26),Q26&lt;&gt;1,"")</f>
        <v>51</v>
      </c>
      <c r="O26">
        <f>IF(Q26=1,ROUND(AVERAGE($E$7:G26),2),"")</f>
        <v>143.88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230</v>
      </c>
      <c r="X26" cm="1">
        <f t="array" ref="X26">_xlfn.IFS(AND(Q26=1,COUNT($E$7:G26)&gt;hcpng),F26+D26,$A$7=1," ")</f>
        <v>215</v>
      </c>
      <c r="Y26" cm="1">
        <f t="array" ref="Y26">_xlfn.IFS(AND(Q26=1,COUNT($E$7:G26)&gt;hcpng),G26+D26,$A$7=1," ")</f>
        <v>237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143</v>
      </c>
      <c r="D27" s="16" cm="1">
        <f t="array" ref="D27">_xlfn.IFS(Q27&lt;&gt;1,"",Q27=1,TRUNC((230-C27)*0.9))</f>
        <v>78</v>
      </c>
      <c r="E27" s="14">
        <v>137</v>
      </c>
      <c r="F27" s="14">
        <v>126</v>
      </c>
      <c r="G27" s="14">
        <v>125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388</v>
      </c>
      <c r="J27">
        <f t="shared" si="1"/>
        <v>129</v>
      </c>
      <c r="K27" cm="1">
        <f t="array" ref="K27">_xlfn.IFS(Q27&lt;&gt;1,"",Q27=1,I27+(3*D27))</f>
        <v>622</v>
      </c>
      <c r="L27" cm="1">
        <f t="array" ref="L27">_xlfn.IFS(Q27&lt;&gt;1,"",COUNT($E$7:G27)&lt;=hcpng,"",COUNT($E$7:G27)&gt;=hcpng,K27)</f>
        <v>622</v>
      </c>
      <c r="M27" cm="1">
        <f t="array" ref="M27">_xlfn.IFS(Q27=1,SUM($E$7:G27),Q27&lt;&gt;1,"")</f>
        <v>7726</v>
      </c>
      <c r="N27" cm="1">
        <f t="array" ref="N27">_xlfn.IFS(Q27=1,COUNT($E$7:G27),Q27&lt;&gt;1,"")</f>
        <v>54</v>
      </c>
      <c r="O27">
        <f>IF(Q27=1,ROUND(AVERAGE($E$7:G27),2),"")</f>
        <v>143.07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215</v>
      </c>
      <c r="X27" cm="1">
        <f t="array" ref="X27">_xlfn.IFS(AND(Q27=1,COUNT($E$7:G27)&gt;hcpng),F27+D27,$A$7=1," ")</f>
        <v>204</v>
      </c>
      <c r="Y27" cm="1">
        <f t="array" ref="Y27">_xlfn.IFS(AND(Q27=1,COUNT($E$7:G27)&gt;hcpng),G27+D27,$A$7=1," ")</f>
        <v>203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143</v>
      </c>
      <c r="D28" s="16" cm="1">
        <f t="array" ref="D28">_xlfn.IFS(Q28&lt;&gt;1,"",Q28=1,TRUNC((230-C28)*0.9))</f>
        <v>78</v>
      </c>
      <c r="E28" s="14">
        <v>128</v>
      </c>
      <c r="F28" s="14">
        <v>142</v>
      </c>
      <c r="G28" s="14">
        <v>137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407</v>
      </c>
      <c r="J28">
        <f t="shared" si="1"/>
        <v>135</v>
      </c>
      <c r="K28" cm="1">
        <f t="array" ref="K28">_xlfn.IFS(Q28&lt;&gt;1,"",Q28=1,I28+(3*D28))</f>
        <v>641</v>
      </c>
      <c r="L28" cm="1">
        <f t="array" ref="L28">_xlfn.IFS(Q28&lt;&gt;1,"",COUNT($E$7:G28)&lt;=hcpng,"",COUNT($E$7:G28)&gt;=hcpng,K28)</f>
        <v>641</v>
      </c>
      <c r="M28" cm="1">
        <f t="array" ref="M28">_xlfn.IFS(Q28=1,SUM($E$7:G28),Q28&lt;&gt;1,"")</f>
        <v>8133</v>
      </c>
      <c r="N28" cm="1">
        <f t="array" ref="N28">_xlfn.IFS(Q28=1,COUNT($E$7:G28),Q28&lt;&gt;1,"")</f>
        <v>57</v>
      </c>
      <c r="O28">
        <f>IF(Q28=1,ROUND(AVERAGE($E$7:G28),2),"")</f>
        <v>142.68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206</v>
      </c>
      <c r="X28" cm="1">
        <f t="array" ref="X28">_xlfn.IFS(AND(Q28=1,COUNT($E$7:G28)&gt;hcpng),F28+D28,$A$7=1," ")</f>
        <v>220</v>
      </c>
      <c r="Y28" cm="1">
        <f t="array" ref="Y28">_xlfn.IFS(AND(Q28=1,COUNT($E$7:G28)&gt;hcpng),G28+D28,$A$7=1," ")</f>
        <v>215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142</v>
      </c>
      <c r="D29" s="16" cm="1">
        <f t="array" ref="D29">_xlfn.IFS(Q29&lt;&gt;1,"",Q29=1,TRUNC((230-C29)*0.9))</f>
        <v>79</v>
      </c>
      <c r="E29" s="14">
        <v>167</v>
      </c>
      <c r="F29" s="14">
        <v>157</v>
      </c>
      <c r="G29" s="14">
        <v>137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461</v>
      </c>
      <c r="J29">
        <f t="shared" si="1"/>
        <v>153</v>
      </c>
      <c r="K29" cm="1">
        <f t="array" ref="K29">_xlfn.IFS(Q29&lt;&gt;1,"",Q29=1,I29+(3*D29))</f>
        <v>698</v>
      </c>
      <c r="L29" cm="1">
        <f t="array" ref="L29">_xlfn.IFS(Q29&lt;&gt;1,"",COUNT($E$7:G29)&lt;=hcpng,"",COUNT($E$7:G29)&gt;=hcpng,K29)</f>
        <v>698</v>
      </c>
      <c r="M29" cm="1">
        <f t="array" ref="M29">_xlfn.IFS(Q29=1,SUM($E$7:G29),Q29&lt;&gt;1,"")</f>
        <v>8594</v>
      </c>
      <c r="N29" cm="1">
        <f t="array" ref="N29">_xlfn.IFS(Q29=1,COUNT($E$7:G29),Q29&lt;&gt;1,"")</f>
        <v>60</v>
      </c>
      <c r="O29">
        <f>IF(Q29=1,ROUND(AVERAGE($E$7:G29),2),"")</f>
        <v>143.22999999999999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246</v>
      </c>
      <c r="X29" cm="1">
        <f t="array" ref="X29">_xlfn.IFS(AND(Q29=1,COUNT($E$7:G29)&gt;hcpng),F29+D29,$A$7=1," ")</f>
        <v>236</v>
      </c>
      <c r="Y29" cm="1">
        <f t="array" ref="Y29">_xlfn.IFS(AND(Q29=1,COUNT($E$7:G29)&gt;hcpng),G29+D29,$A$7=1," ")</f>
        <v>216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143</v>
      </c>
      <c r="D30" s="16" cm="1">
        <f t="array" ref="D30">_xlfn.IFS(Q30&lt;&gt;1,"",Q30=1,TRUNC((230-C30)*0.9))</f>
        <v>78</v>
      </c>
      <c r="E30" s="14">
        <v>122</v>
      </c>
      <c r="F30" s="14">
        <v>120</v>
      </c>
      <c r="G30" s="14">
        <v>133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375</v>
      </c>
      <c r="J30">
        <f t="shared" si="1"/>
        <v>125</v>
      </c>
      <c r="K30" cm="1">
        <f t="array" ref="K30">_xlfn.IFS(Q30&lt;&gt;1,"",Q30=1,I30+(3*D30))</f>
        <v>609</v>
      </c>
      <c r="L30" cm="1">
        <f t="array" ref="L30">_xlfn.IFS(Q30&lt;&gt;1,"",COUNT($E$7:G30)&lt;=hcpng,"",COUNT($E$7:G30)&gt;=hcpng,K30)</f>
        <v>609</v>
      </c>
      <c r="M30" cm="1">
        <f t="array" ref="M30">_xlfn.IFS(Q30=1,SUM($E$7:G30),Q30&lt;&gt;1,"")</f>
        <v>8969</v>
      </c>
      <c r="N30" cm="1">
        <f t="array" ref="N30">_xlfn.IFS(Q30=1,COUNT($E$7:G30),Q30&lt;&gt;1,"")</f>
        <v>63</v>
      </c>
      <c r="O30">
        <f>IF(Q30=1,ROUND(AVERAGE($E$7:G30),2),"")</f>
        <v>142.37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200</v>
      </c>
      <c r="X30" cm="1">
        <f t="array" ref="X30">_xlfn.IFS(AND(Q30=1,COUNT($E$7:G30)&gt;hcpng),F30+D30,$A$7=1," ")</f>
        <v>198</v>
      </c>
      <c r="Y30" cm="1">
        <f t="array" ref="Y30">_xlfn.IFS(AND(Q30=1,COUNT($E$7:G30)&gt;hcpng),G30+D30,$A$7=1," ")</f>
        <v>211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142</v>
      </c>
      <c r="D31" s="16" cm="1">
        <f t="array" ref="D31">_xlfn.IFS(Q31&lt;&gt;1,"",Q31=1,TRUNC((230-C31)*0.9))</f>
        <v>79</v>
      </c>
      <c r="E31" s="14">
        <v>143</v>
      </c>
      <c r="F31" s="14">
        <v>140</v>
      </c>
      <c r="G31" s="14">
        <v>138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421</v>
      </c>
      <c r="J31">
        <f t="shared" si="1"/>
        <v>140</v>
      </c>
      <c r="K31" cm="1">
        <f t="array" ref="K31">_xlfn.IFS(Q31&lt;&gt;1,"",Q31=1,I31+(3*D31))</f>
        <v>658</v>
      </c>
      <c r="L31" cm="1">
        <f t="array" ref="L31">_xlfn.IFS(Q31&lt;&gt;1,"",COUNT($E$7:G31)&lt;=hcpng,"",COUNT($E$7:G31)&gt;=hcpng,K31)</f>
        <v>658</v>
      </c>
      <c r="M31" cm="1">
        <f t="array" ref="M31">_xlfn.IFS(Q31=1,SUM($E$7:G31),Q31&lt;&gt;1,"")</f>
        <v>9390</v>
      </c>
      <c r="N31" cm="1">
        <f t="array" ref="N31">_xlfn.IFS(Q31=1,COUNT($E$7:G31),Q31&lt;&gt;1,"")</f>
        <v>66</v>
      </c>
      <c r="O31">
        <f>IF(Q31=1,ROUND(AVERAGE($E$7:G31),2),"")</f>
        <v>142.27000000000001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222</v>
      </c>
      <c r="X31" cm="1">
        <f t="array" ref="X31">_xlfn.IFS(AND(Q31=1,COUNT($E$7:G31)&gt;hcpng),F31+D31,$A$7=1," ")</f>
        <v>219</v>
      </c>
      <c r="Y31" cm="1">
        <f t="array" ref="Y31">_xlfn.IFS(AND(Q31=1,COUNT($E$7:G31)&gt;hcpng),G31+D31,$A$7=1," ")</f>
        <v>217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142</v>
      </c>
      <c r="D32" s="16" cm="1">
        <f t="array" ref="D32">_xlfn.IFS(Q32&lt;&gt;1,"",Q32=1,TRUNC((230-C32)*0.9))</f>
        <v>79</v>
      </c>
      <c r="E32" s="14">
        <v>208</v>
      </c>
      <c r="F32" s="14">
        <v>179</v>
      </c>
      <c r="G32" s="14">
        <v>129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516</v>
      </c>
      <c r="J32">
        <f t="shared" si="1"/>
        <v>172</v>
      </c>
      <c r="K32" cm="1">
        <f t="array" ref="K32">_xlfn.IFS(Q32&lt;&gt;1,"",Q32=1,I32+(3*D32))</f>
        <v>753</v>
      </c>
      <c r="L32" cm="1">
        <f t="array" ref="L32">_xlfn.IFS(Q32&lt;&gt;1,"",COUNT($E$7:G32)&lt;=hcpng,"",COUNT($E$7:G32)&gt;=hcpng,K32)</f>
        <v>753</v>
      </c>
      <c r="M32" cm="1">
        <f t="array" ref="M32">_xlfn.IFS(Q32=1,SUM($E$7:G32),Q32&lt;&gt;1,"")</f>
        <v>9906</v>
      </c>
      <c r="N32" cm="1">
        <f t="array" ref="N32">_xlfn.IFS(Q32=1,COUNT($E$7:G32),Q32&lt;&gt;1,"")</f>
        <v>69</v>
      </c>
      <c r="O32">
        <f>IF(Q32=1,ROUND(AVERAGE($E$7:G32),2),"")</f>
        <v>143.57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cm="1">
        <f t="array" ref="S32">_xlfn.IFS(E32=$X$5,E32,F32=$X$5,F32,G32=$X$5,G32,$A$7=1,"")</f>
        <v>208</v>
      </c>
      <c r="T32" t="str">
        <f t="shared" si="4"/>
        <v/>
      </c>
      <c r="U32" cm="1">
        <f t="array" ref="U32">_xlfn.IFS(W32=$X$6,W32,X32=$X$6,X32,Y32=$X$6,Y32,$A$7=1,"")</f>
        <v>287</v>
      </c>
      <c r="W32" cm="1">
        <f t="array" ref="W32">_xlfn.IFS(AND(Q32=1,COUNT($E$7:G32)&gt;hcpng),E32+D32,$A$7=1," ")</f>
        <v>287</v>
      </c>
      <c r="X32" cm="1">
        <f t="array" ref="X32">_xlfn.IFS(AND(Q32=1,COUNT($E$7:G32)&gt;hcpng),F32+D32,$A$7=1," ")</f>
        <v>258</v>
      </c>
      <c r="Y32" cm="1">
        <f t="array" ref="Y32">_xlfn.IFS(AND(Q32=1,COUNT($E$7:G32)&gt;hcpng),G32+D32,$A$7=1," ")</f>
        <v>208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143</v>
      </c>
      <c r="D33" s="16" cm="1">
        <f t="array" ref="D33">_xlfn.IFS(Q33&lt;&gt;1,"",Q33=1,TRUNC((230-C33)*0.9))</f>
        <v>78</v>
      </c>
      <c r="E33" s="14">
        <v>182</v>
      </c>
      <c r="F33" s="14">
        <v>154</v>
      </c>
      <c r="G33" s="14">
        <v>187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523</v>
      </c>
      <c r="J33">
        <f t="shared" si="1"/>
        <v>174</v>
      </c>
      <c r="K33" cm="1">
        <f t="array" ref="K33">_xlfn.IFS(Q33&lt;&gt;1,"",Q33=1,I33+(3*D33))</f>
        <v>757</v>
      </c>
      <c r="L33" cm="1">
        <f t="array" ref="L33">_xlfn.IFS(Q33&lt;&gt;1,"",COUNT($E$7:G33)&lt;=hcpng,"",COUNT($E$7:G33)&gt;=hcpng,K33)</f>
        <v>757</v>
      </c>
      <c r="M33" cm="1">
        <f t="array" ref="M33">_xlfn.IFS(Q33=1,SUM($E$7:G33),Q33&lt;&gt;1,"")</f>
        <v>10429</v>
      </c>
      <c r="N33" cm="1">
        <f t="array" ref="N33">_xlfn.IFS(Q33=1,COUNT($E$7:G33),Q33&lt;&gt;1,"")</f>
        <v>72</v>
      </c>
      <c r="O33">
        <f>IF(Q33=1,ROUND(AVERAGE($E$7:G33),2),"")</f>
        <v>144.85</v>
      </c>
      <c r="P33" t="str" cm="1">
        <f t="array" ref="P33">_xlfn.IFS(Q33&lt;&gt;1,"",SUM($Q$7:Q33)=1,1,SUM($Q$7:Q33)&lt;&gt;1,"")</f>
        <v/>
      </c>
      <c r="Q33">
        <f t="shared" si="2"/>
        <v>1</v>
      </c>
      <c r="R33">
        <f t="shared" si="3"/>
        <v>523</v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260</v>
      </c>
      <c r="X33" cm="1">
        <f t="array" ref="X33">_xlfn.IFS(AND(Q33=1,COUNT($E$7:G33)&gt;hcpng),F33+D33,$A$7=1," ")</f>
        <v>232</v>
      </c>
      <c r="Y33" cm="1">
        <f t="array" ref="Y33">_xlfn.IFS(AND(Q33=1,COUNT($E$7:G33)&gt;hcpng),G33+D33,$A$7=1," ")</f>
        <v>265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144</v>
      </c>
      <c r="D34" s="16" cm="1">
        <f t="array" ref="D34">_xlfn.IFS(Q34&lt;&gt;1,"",Q34=1,TRUNC((230-C34)*0.9))</f>
        <v>77</v>
      </c>
      <c r="E34" s="14">
        <v>127</v>
      </c>
      <c r="F34" s="14">
        <v>128</v>
      </c>
      <c r="G34" s="14">
        <v>179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434</v>
      </c>
      <c r="J34">
        <f t="shared" si="1"/>
        <v>144</v>
      </c>
      <c r="K34" cm="1">
        <f t="array" ref="K34">_xlfn.IFS(Q34&lt;&gt;1,"",Q34=1,I34+(3*D34))</f>
        <v>665</v>
      </c>
      <c r="L34" cm="1">
        <f t="array" ref="L34">_xlfn.IFS(Q34&lt;&gt;1,"",COUNT($E$7:G34)&lt;=hcpng,"",COUNT($E$7:G34)&gt;=hcpng,K34)</f>
        <v>665</v>
      </c>
      <c r="M34" cm="1">
        <f t="array" ref="M34">_xlfn.IFS(Q34=1,SUM($E$7:G34),Q34&lt;&gt;1,"")</f>
        <v>10863</v>
      </c>
      <c r="N34" cm="1">
        <f t="array" ref="N34">_xlfn.IFS(Q34=1,COUNT($E$7:G34),Q34&lt;&gt;1,"")</f>
        <v>75</v>
      </c>
      <c r="O34">
        <f>IF(Q34=1,ROUND(AVERAGE($E$7:G34),2),"")</f>
        <v>144.84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204</v>
      </c>
      <c r="X34" cm="1">
        <f t="array" ref="X34">_xlfn.IFS(AND(Q34=1,COUNT($E$7:G34)&gt;hcpng),F34+D34,$A$7=1," ")</f>
        <v>205</v>
      </c>
      <c r="Y34" cm="1">
        <f t="array" ref="Y34">_xlfn.IFS(AND(Q34=1,COUNT($E$7:G34)&gt;hcpng),G34+D34,$A$7=1," ")</f>
        <v>256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144</v>
      </c>
      <c r="D35" s="16" cm="1">
        <f t="array" ref="D35">_xlfn.IFS(Q35&lt;&gt;1,"",Q35=1,TRUNC((230-C35)*0.9))</f>
        <v>77</v>
      </c>
      <c r="E35" s="14">
        <v>147</v>
      </c>
      <c r="F35" s="14">
        <v>115</v>
      </c>
      <c r="G35" s="14">
        <v>139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401</v>
      </c>
      <c r="J35">
        <f t="shared" si="1"/>
        <v>133</v>
      </c>
      <c r="K35" cm="1">
        <f t="array" ref="K35">_xlfn.IFS(Q35&lt;&gt;1,"",Q35=1,I35+(3*D35))</f>
        <v>632</v>
      </c>
      <c r="L35" cm="1">
        <f t="array" ref="L35">_xlfn.IFS(Q35&lt;&gt;1,"",COUNT($E$7:G35)&lt;=hcpng,"",COUNT($E$7:G35)&gt;=hcpng,K35)</f>
        <v>632</v>
      </c>
      <c r="M35" cm="1">
        <f t="array" ref="M35">_xlfn.IFS(Q35=1,SUM($E$7:G35),Q35&lt;&gt;1,"")</f>
        <v>11264</v>
      </c>
      <c r="N35" cm="1">
        <f t="array" ref="N35">_xlfn.IFS(Q35=1,COUNT($E$7:G35),Q35&lt;&gt;1,"")</f>
        <v>78</v>
      </c>
      <c r="O35">
        <f>IF(Q35=1,ROUND(AVERAGE($E$7:G35),2),"")</f>
        <v>144.41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224</v>
      </c>
      <c r="X35" cm="1">
        <f t="array" ref="X35">_xlfn.IFS(AND(Q35=1,COUNT($E$7:G35)&gt;hcpng),F35+D35,$A$7=1," ")</f>
        <v>192</v>
      </c>
      <c r="Y35" cm="1">
        <f t="array" ref="Y35">_xlfn.IFS(AND(Q35=1,COUNT($E$7:G35)&gt;hcpng),G35+D35,$A$7=1," ")</f>
        <v>216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144</v>
      </c>
      <c r="D36" s="16" cm="1">
        <f t="array" ref="D36">_xlfn.IFS(Q36&lt;&gt;1,"",Q36=1,TRUNC((230-C36)*0.9))</f>
        <v>77</v>
      </c>
      <c r="E36" s="14">
        <v>140</v>
      </c>
      <c r="F36" s="14">
        <v>133</v>
      </c>
      <c r="G36" s="14">
        <v>117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390</v>
      </c>
      <c r="J36">
        <f t="shared" si="1"/>
        <v>130</v>
      </c>
      <c r="K36" cm="1">
        <f t="array" ref="K36">_xlfn.IFS(Q36&lt;&gt;1,"",Q36=1,I36+(3*D36))</f>
        <v>621</v>
      </c>
      <c r="L36" cm="1">
        <f t="array" ref="L36">_xlfn.IFS(Q36&lt;&gt;1,"",COUNT($E$7:G36)&lt;=hcpng,"",COUNT($E$7:G36)&gt;=hcpng,K36)</f>
        <v>621</v>
      </c>
      <c r="M36" cm="1">
        <f t="array" ref="M36">_xlfn.IFS(Q36=1,SUM($E$7:G36),Q36&lt;&gt;1,"")</f>
        <v>11654</v>
      </c>
      <c r="N36" cm="1">
        <f t="array" ref="N36">_xlfn.IFS(Q36=1,COUNT($E$7:G36),Q36&lt;&gt;1,"")</f>
        <v>81</v>
      </c>
      <c r="O36">
        <f>IF(Q36=1,ROUND(AVERAGE($E$7:G36),2),"")</f>
        <v>143.88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217</v>
      </c>
      <c r="X36" cm="1">
        <f t="array" ref="X36">_xlfn.IFS(AND(Q36=1,COUNT($E$7:G36)&gt;hcpng),F36+D36,$A$7=1," ")</f>
        <v>210</v>
      </c>
      <c r="Y36" cm="1">
        <f t="array" ref="Y36">_xlfn.IFS(AND(Q36=1,COUNT($E$7:G36)&gt;hcpng),G36+D36,$A$7=1," ")</f>
        <v>194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146.26</v>
      </c>
      <c r="F37" s="18">
        <f>IF(COUNT(F7:F36)&gt;=1,ROUND(SUM(F7:F36)/COUNT(F7:F36),2),"")</f>
        <v>139.78</v>
      </c>
      <c r="G37" s="18">
        <f>IF(COUNT(G7:G36)&gt;=1,ROUND(SUM(G7:G36)/COUNT(G7:G36),2),"")</f>
        <v>145.59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9B93-7363-421B-BE35-F6D1BA9632AD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61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116</v>
      </c>
      <c r="C4" s="7"/>
      <c r="D4" s="7"/>
      <c r="E4" s="7"/>
      <c r="F4" s="7"/>
      <c r="G4" s="7"/>
      <c r="W4" s="3" t="s">
        <v>34</v>
      </c>
      <c r="X4">
        <f>MAX(I7:I36)</f>
        <v>441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116</v>
      </c>
      <c r="D7" s="16" cm="1">
        <f t="array" ref="D7">_xlfn.IFS(Q7&lt;&gt;1,"",Q7=1,TRUNC((230-C7)*0.9))</f>
        <v>102</v>
      </c>
      <c r="E7" s="14">
        <v>131</v>
      </c>
      <c r="F7" s="14">
        <v>153</v>
      </c>
      <c r="G7" s="14">
        <v>135</v>
      </c>
      <c r="H7" s="17"/>
      <c r="I7">
        <f>IF(Q7=1,SUM(E7:G7),"")</f>
        <v>419</v>
      </c>
      <c r="J7">
        <f>IF(Q7=1,TRUNC(AVERAGE(E7:G7),0),"")</f>
        <v>139</v>
      </c>
      <c r="K7" cm="1">
        <f t="array" ref="K7">_xlfn.IFS(Q7&lt;&gt;1,"",Q7=1,I7+(3*D7))</f>
        <v>725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419</v>
      </c>
      <c r="N7" cm="1">
        <f t="array" ref="N7">_xlfn.IFS(Q7=1,COUNT($E$7:G7),Q7&lt;&gt;1,"")</f>
        <v>3</v>
      </c>
      <c r="O7">
        <f>IF(Q7=1,ROUND(AVERAGE($E$7:G7),2),"")</f>
        <v>139.66999999999999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116</v>
      </c>
      <c r="D8" s="16" cm="1">
        <f t="array" ref="D8">_xlfn.IFS(Q8&lt;&gt;1,"",Q8=1,TRUNC((230-C8)*0.9))</f>
        <v>102</v>
      </c>
      <c r="E8" s="14">
        <v>116</v>
      </c>
      <c r="F8" s="14">
        <v>148</v>
      </c>
      <c r="G8" s="14">
        <v>137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401</v>
      </c>
      <c r="J8">
        <f t="shared" ref="J8:J36" si="1">IF(Q8=1,TRUNC(AVERAGE(E8:G8),0),"")</f>
        <v>133</v>
      </c>
      <c r="K8" cm="1">
        <f t="array" ref="K8">_xlfn.IFS(Q8&lt;&gt;1,"",Q8=1,I8+(3*D8))</f>
        <v>707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820</v>
      </c>
      <c r="N8" cm="1">
        <f t="array" ref="N8">_xlfn.IFS(Q8=1,COUNT($E$7:G8),Q8&lt;&gt;1,"")</f>
        <v>6</v>
      </c>
      <c r="O8">
        <f>IF(Q8=1,ROUND(AVERAGE($E$7:G8),2),"")</f>
        <v>136.66999999999999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116</v>
      </c>
      <c r="D9" s="16" cm="1">
        <f t="array" ref="D9">_xlfn.IFS(Q9&lt;&gt;1,"",Q9=1,TRUNC((230-C9)*0.9))</f>
        <v>102</v>
      </c>
      <c r="E9" s="14">
        <v>124</v>
      </c>
      <c r="F9" s="14">
        <v>100</v>
      </c>
      <c r="G9" s="14">
        <v>110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334</v>
      </c>
      <c r="J9">
        <f t="shared" si="1"/>
        <v>111</v>
      </c>
      <c r="K9" cm="1">
        <f t="array" ref="K9">_xlfn.IFS(Q9&lt;&gt;1,"",Q9=1,I9+(3*D9))</f>
        <v>640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1154</v>
      </c>
      <c r="N9" cm="1">
        <f t="array" ref="N9">_xlfn.IFS(Q9=1,COUNT($E$7:G9),Q9&lt;&gt;1,"")</f>
        <v>9</v>
      </c>
      <c r="O9">
        <f>IF(Q9=1,ROUND(AVERAGE($E$7:G9),2),"")</f>
        <v>128.22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128</v>
      </c>
      <c r="D10" s="16" cm="1">
        <f t="array" ref="D10">_xlfn.IFS(Q10&lt;&gt;1,"",Q10=1,TRUNC((230-C10)*0.9))</f>
        <v>91</v>
      </c>
      <c r="E10" s="14">
        <v>136</v>
      </c>
      <c r="F10" s="14">
        <v>149</v>
      </c>
      <c r="G10" s="14">
        <v>94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379</v>
      </c>
      <c r="J10">
        <f t="shared" si="1"/>
        <v>126</v>
      </c>
      <c r="K10" cm="1">
        <f t="array" ref="K10">_xlfn.IFS(Q10&lt;&gt;1,"",Q10=1,I10+(3*D10))</f>
        <v>652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1533</v>
      </c>
      <c r="N10" cm="1">
        <f t="array" ref="N10">_xlfn.IFS(Q10=1,COUNT($E$7:G10),Q10&lt;&gt;1,"")</f>
        <v>12</v>
      </c>
      <c r="O10">
        <f>IF(Q10=1,ROUND(AVERAGE($E$7:G10),2),"")</f>
        <v>127.75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127</v>
      </c>
      <c r="D11" s="16" cm="1">
        <f t="array" ref="D11">_xlfn.IFS(Q11&lt;&gt;1,"",Q11=1,TRUNC((230-C11)*0.9))</f>
        <v>92</v>
      </c>
      <c r="E11" s="14">
        <v>134</v>
      </c>
      <c r="F11" s="14">
        <v>122</v>
      </c>
      <c r="G11" s="14">
        <v>96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352</v>
      </c>
      <c r="J11">
        <f t="shared" si="1"/>
        <v>117</v>
      </c>
      <c r="K11" cm="1">
        <f t="array" ref="K11">_xlfn.IFS(Q11&lt;&gt;1,"",Q11=1,I11+(3*D11))</f>
        <v>628</v>
      </c>
      <c r="L11" cm="1">
        <f t="array" ref="L11">_xlfn.IFS(Q11&lt;&gt;1,"",COUNT($E$7:G11)&lt;=hcpng,"",COUNT($E$7:G11)&gt;=hcpng,K11)</f>
        <v>628</v>
      </c>
      <c r="M11" cm="1">
        <f t="array" ref="M11">_xlfn.IFS(Q11=1,SUM($E$7:G11),Q11&lt;&gt;1,"")</f>
        <v>1885</v>
      </c>
      <c r="N11" cm="1">
        <f t="array" ref="N11">_xlfn.IFS(Q11=1,COUNT($E$7:G11),Q11&lt;&gt;1,"")</f>
        <v>15</v>
      </c>
      <c r="O11">
        <f>IF(Q11=1,ROUND(AVERAGE($E$7:G11),2),"")</f>
        <v>125.67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226</v>
      </c>
      <c r="X11" cm="1">
        <f t="array" ref="X11">_xlfn.IFS(AND(Q11=1,COUNT($E$7:G11)&gt;hcpng),F11+D11,$A$7=1," ")</f>
        <v>214</v>
      </c>
      <c r="Y11" cm="1">
        <f t="array" ref="Y11">_xlfn.IFS(AND(Q11=1,COUNT($E$7:G11)&gt;hcpng),G11+D11,$A$7=1," ")</f>
        <v>188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125</v>
      </c>
      <c r="D12" s="16" cm="1">
        <f t="array" ref="D12">_xlfn.IFS(Q12&lt;&gt;1,"",Q12=1,TRUNC((230-C12)*0.9))</f>
        <v>94</v>
      </c>
      <c r="E12" s="14">
        <v>100</v>
      </c>
      <c r="F12" s="14">
        <v>123</v>
      </c>
      <c r="G12" s="14">
        <v>118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341</v>
      </c>
      <c r="J12">
        <f t="shared" si="1"/>
        <v>113</v>
      </c>
      <c r="K12" cm="1">
        <f t="array" ref="K12">_xlfn.IFS(Q12&lt;&gt;1,"",Q12=1,I12+(3*D12))</f>
        <v>623</v>
      </c>
      <c r="L12" cm="1">
        <f t="array" ref="L12">_xlfn.IFS(Q12&lt;&gt;1,"",COUNT($E$7:G12)&lt;=hcpng,"",COUNT($E$7:G12)&gt;=hcpng,K12)</f>
        <v>623</v>
      </c>
      <c r="M12" cm="1">
        <f t="array" ref="M12">_xlfn.IFS(Q12=1,SUM($E$7:G12),Q12&lt;&gt;1,"")</f>
        <v>2226</v>
      </c>
      <c r="N12" cm="1">
        <f t="array" ref="N12">_xlfn.IFS(Q12=1,COUNT($E$7:G12),Q12&lt;&gt;1,"")</f>
        <v>18</v>
      </c>
      <c r="O12">
        <f>IF(Q12=1,ROUND(AVERAGE($E$7:G12),2),"")</f>
        <v>123.67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194</v>
      </c>
      <c r="X12" cm="1">
        <f t="array" ref="X12">_xlfn.IFS(AND(Q12=1,COUNT($E$7:G12)&gt;hcpng),F12+D12,$A$7=1," ")</f>
        <v>217</v>
      </c>
      <c r="Y12" cm="1">
        <f t="array" ref="Y12">_xlfn.IFS(AND(Q12=1,COUNT($E$7:G12)&gt;hcpng),G12+D12,$A$7=1," ")</f>
        <v>212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123</v>
      </c>
      <c r="D13" s="16" cm="1">
        <f t="array" ref="D13">_xlfn.IFS(Q13&lt;&gt;1,"",Q13=1,TRUNC((230-C13)*0.9))</f>
        <v>96</v>
      </c>
      <c r="E13" s="14">
        <v>166</v>
      </c>
      <c r="F13" s="14">
        <v>116</v>
      </c>
      <c r="G13" s="14">
        <v>142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424</v>
      </c>
      <c r="J13">
        <f t="shared" si="1"/>
        <v>141</v>
      </c>
      <c r="K13" cm="1">
        <f t="array" ref="K13">_xlfn.IFS(Q13&lt;&gt;1,"",Q13=1,I13+(3*D13))</f>
        <v>712</v>
      </c>
      <c r="L13" cm="1">
        <f t="array" ref="L13">_xlfn.IFS(Q13&lt;&gt;1,"",COUNT($E$7:G13)&lt;=hcpng,"",COUNT($E$7:G13)&gt;=hcpng,K13)</f>
        <v>712</v>
      </c>
      <c r="M13" cm="1">
        <f t="array" ref="M13">_xlfn.IFS(Q13=1,SUM($E$7:G13),Q13&lt;&gt;1,"")</f>
        <v>2650</v>
      </c>
      <c r="N13" cm="1">
        <f t="array" ref="N13">_xlfn.IFS(Q13=1,COUNT($E$7:G13),Q13&lt;&gt;1,"")</f>
        <v>21</v>
      </c>
      <c r="O13">
        <f>IF(Q13=1,ROUND(AVERAGE($E$7:G13),2),"")</f>
        <v>126.19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262</v>
      </c>
      <c r="X13" cm="1">
        <f t="array" ref="X13">_xlfn.IFS(AND(Q13=1,COUNT($E$7:G13)&gt;hcpng),F13+D13,$A$7=1," ")</f>
        <v>212</v>
      </c>
      <c r="Y13" cm="1">
        <f t="array" ref="Y13">_xlfn.IFS(AND(Q13=1,COUNT($E$7:G13)&gt;hcpng),G13+D13,$A$7=1," ")</f>
        <v>238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126</v>
      </c>
      <c r="D14" s="16" cm="1">
        <f t="array" ref="D14">_xlfn.IFS(Q14&lt;&gt;1,"",Q14=1,TRUNC((230-C14)*0.9))</f>
        <v>93</v>
      </c>
      <c r="E14" s="14">
        <v>130</v>
      </c>
      <c r="F14" s="14">
        <v>154</v>
      </c>
      <c r="G14" s="14">
        <v>146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430</v>
      </c>
      <c r="J14">
        <f t="shared" si="1"/>
        <v>143</v>
      </c>
      <c r="K14" cm="1">
        <f t="array" ref="K14">_xlfn.IFS(Q14&lt;&gt;1,"",Q14=1,I14+(3*D14))</f>
        <v>709</v>
      </c>
      <c r="L14" cm="1">
        <f t="array" ref="L14">_xlfn.IFS(Q14&lt;&gt;1,"",COUNT($E$7:G14)&lt;=hcpng,"",COUNT($E$7:G14)&gt;=hcpng,K14)</f>
        <v>709</v>
      </c>
      <c r="M14" cm="1">
        <f t="array" ref="M14">_xlfn.IFS(Q14=1,SUM($E$7:G14),Q14&lt;&gt;1,"")</f>
        <v>3080</v>
      </c>
      <c r="N14" cm="1">
        <f t="array" ref="N14">_xlfn.IFS(Q14=1,COUNT($E$7:G14),Q14&lt;&gt;1,"")</f>
        <v>24</v>
      </c>
      <c r="O14">
        <f>IF(Q14=1,ROUND(AVERAGE($E$7:G14),2),"")</f>
        <v>128.33000000000001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223</v>
      </c>
      <c r="X14" cm="1">
        <f t="array" ref="X14">_xlfn.IFS(AND(Q14=1,COUNT($E$7:G14)&gt;hcpng),F14+D14,$A$7=1," ")</f>
        <v>247</v>
      </c>
      <c r="Y14" cm="1">
        <f t="array" ref="Y14">_xlfn.IFS(AND(Q14=1,COUNT($E$7:G14)&gt;hcpng),G14+D14,$A$7=1," ")</f>
        <v>239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128</v>
      </c>
      <c r="D15" s="16" cm="1">
        <f t="array" ref="D15">_xlfn.IFS(Q15&lt;&gt;1,"",Q15=1,TRUNC((230-C15)*0.9))</f>
        <v>91</v>
      </c>
      <c r="E15" s="14">
        <v>80</v>
      </c>
      <c r="F15" s="14">
        <v>142</v>
      </c>
      <c r="G15" s="14">
        <v>176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398</v>
      </c>
      <c r="J15">
        <f t="shared" si="1"/>
        <v>132</v>
      </c>
      <c r="K15" cm="1">
        <f t="array" ref="K15">_xlfn.IFS(Q15&lt;&gt;1,"",Q15=1,I15+(3*D15))</f>
        <v>671</v>
      </c>
      <c r="L15" cm="1">
        <f t="array" ref="L15">_xlfn.IFS(Q15&lt;&gt;1,"",COUNT($E$7:G15)&lt;=hcpng,"",COUNT($E$7:G15)&gt;=hcpng,K15)</f>
        <v>671</v>
      </c>
      <c r="M15" cm="1">
        <f t="array" ref="M15">_xlfn.IFS(Q15=1,SUM($E$7:G15),Q15&lt;&gt;1,"")</f>
        <v>3478</v>
      </c>
      <c r="N15" cm="1">
        <f t="array" ref="N15">_xlfn.IFS(Q15=1,COUNT($E$7:G15),Q15&lt;&gt;1,"")</f>
        <v>27</v>
      </c>
      <c r="O15">
        <f>IF(Q15=1,ROUND(AVERAGE($E$7:G15),2),"")</f>
        <v>128.81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cm="1">
        <f t="array" ref="S15">_xlfn.IFS(E15=$X$5,E15,F15=$X$5,F15,G15=$X$5,G15,$A$7=1,"")</f>
        <v>176</v>
      </c>
      <c r="T15" t="str">
        <f t="shared" si="4"/>
        <v/>
      </c>
      <c r="U15" cm="1">
        <f t="array" ref="U15">_xlfn.IFS(W15=$X$6,W15,X15=$X$6,X15,Y15=$X$6,Y15,$A$7=1,"")</f>
        <v>267</v>
      </c>
      <c r="W15" cm="1">
        <f t="array" ref="W15">_xlfn.IFS(AND(Q15=1,COUNT($E$7:G15)&gt;hcpng),E15+D15,$A$7=1," ")</f>
        <v>171</v>
      </c>
      <c r="X15" cm="1">
        <f t="array" ref="X15">_xlfn.IFS(AND(Q15=1,COUNT($E$7:G15)&gt;hcpng),F15+D15,$A$7=1," ")</f>
        <v>233</v>
      </c>
      <c r="Y15" cm="1">
        <f t="array" ref="Y15">_xlfn.IFS(AND(Q15=1,COUNT($E$7:G15)&gt;hcpng),G15+D15,$A$7=1," ")</f>
        <v>267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128</v>
      </c>
      <c r="D16" s="16" cm="1">
        <f t="array" ref="D16">_xlfn.IFS(Q16&lt;&gt;1,"",Q16=1,TRUNC((230-C16)*0.9))</f>
        <v>91</v>
      </c>
      <c r="E16" s="14">
        <v>134</v>
      </c>
      <c r="F16" s="14">
        <v>108</v>
      </c>
      <c r="G16" s="14">
        <v>138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380</v>
      </c>
      <c r="J16">
        <f t="shared" si="1"/>
        <v>126</v>
      </c>
      <c r="K16" cm="1">
        <f t="array" ref="K16">_xlfn.IFS(Q16&lt;&gt;1,"",Q16=1,I16+(3*D16))</f>
        <v>653</v>
      </c>
      <c r="L16" cm="1">
        <f t="array" ref="L16">_xlfn.IFS(Q16&lt;&gt;1,"",COUNT($E$7:G16)&lt;=hcpng,"",COUNT($E$7:G16)&gt;=hcpng,K16)</f>
        <v>653</v>
      </c>
      <c r="M16" cm="1">
        <f t="array" ref="M16">_xlfn.IFS(Q16=1,SUM($E$7:G16),Q16&lt;&gt;1,"")</f>
        <v>3858</v>
      </c>
      <c r="N16" cm="1">
        <f t="array" ref="N16">_xlfn.IFS(Q16=1,COUNT($E$7:G16),Q16&lt;&gt;1,"")</f>
        <v>30</v>
      </c>
      <c r="O16">
        <f>IF(Q16=1,ROUND(AVERAGE($E$7:G16),2),"")</f>
        <v>128.6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225</v>
      </c>
      <c r="X16" cm="1">
        <f t="array" ref="X16">_xlfn.IFS(AND(Q16=1,COUNT($E$7:G16)&gt;hcpng),F16+D16,$A$7=1," ")</f>
        <v>199</v>
      </c>
      <c r="Y16" cm="1">
        <f t="array" ref="Y16">_xlfn.IFS(AND(Q16=1,COUNT($E$7:G16)&gt;hcpng),G16+D16,$A$7=1," ")</f>
        <v>229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128</v>
      </c>
      <c r="D17" s="16" cm="1">
        <f t="array" ref="D17">_xlfn.IFS(Q17&lt;&gt;1,"",Q17=1,TRUNC((230-C17)*0.9))</f>
        <v>91</v>
      </c>
      <c r="E17" s="14">
        <v>138</v>
      </c>
      <c r="F17" s="14">
        <v>157</v>
      </c>
      <c r="G17" s="14">
        <v>146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441</v>
      </c>
      <c r="J17">
        <f t="shared" si="1"/>
        <v>147</v>
      </c>
      <c r="K17" cm="1">
        <f t="array" ref="K17">_xlfn.IFS(Q17&lt;&gt;1,"",Q17=1,I17+(3*D17))</f>
        <v>714</v>
      </c>
      <c r="L17" cm="1">
        <f t="array" ref="L17">_xlfn.IFS(Q17&lt;&gt;1,"",COUNT($E$7:G17)&lt;=hcpng,"",COUNT($E$7:G17)&gt;=hcpng,K17)</f>
        <v>714</v>
      </c>
      <c r="M17" cm="1">
        <f t="array" ref="M17">_xlfn.IFS(Q17=1,SUM($E$7:G17),Q17&lt;&gt;1,"")</f>
        <v>4299</v>
      </c>
      <c r="N17" cm="1">
        <f t="array" ref="N17">_xlfn.IFS(Q17=1,COUNT($E$7:G17),Q17&lt;&gt;1,"")</f>
        <v>33</v>
      </c>
      <c r="O17">
        <f>IF(Q17=1,ROUND(AVERAGE($E$7:G17),2),"")</f>
        <v>130.27000000000001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>
        <f t="shared" si="3"/>
        <v>441</v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229</v>
      </c>
      <c r="X17" cm="1">
        <f t="array" ref="X17">_xlfn.IFS(AND(Q17=1,COUNT($E$7:G17)&gt;hcpng),F17+D17,$A$7=1," ")</f>
        <v>248</v>
      </c>
      <c r="Y17" cm="1">
        <f t="array" ref="Y17">_xlfn.IFS(AND(Q17=1,COUNT($E$7:G17)&gt;hcpng),G17+D17,$A$7=1," ")</f>
        <v>237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130</v>
      </c>
      <c r="D18" s="16" cm="1">
        <f t="array" ref="D18">_xlfn.IFS(Q18&lt;&gt;1,"",Q18=1,TRUNC((230-C18)*0.9))</f>
        <v>90</v>
      </c>
      <c r="E18" s="14">
        <v>136</v>
      </c>
      <c r="F18" s="14">
        <v>101</v>
      </c>
      <c r="G18" s="14">
        <v>98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335</v>
      </c>
      <c r="J18">
        <f t="shared" si="1"/>
        <v>111</v>
      </c>
      <c r="K18" cm="1">
        <f t="array" ref="K18">_xlfn.IFS(Q18&lt;&gt;1,"",Q18=1,I18+(3*D18))</f>
        <v>605</v>
      </c>
      <c r="L18" cm="1">
        <f t="array" ref="L18">_xlfn.IFS(Q18&lt;&gt;1,"",COUNT($E$7:G18)&lt;=hcpng,"",COUNT($E$7:G18)&gt;=hcpng,K18)</f>
        <v>605</v>
      </c>
      <c r="M18" cm="1">
        <f t="array" ref="M18">_xlfn.IFS(Q18=1,SUM($E$7:G18),Q18&lt;&gt;1,"")</f>
        <v>4634</v>
      </c>
      <c r="N18" cm="1">
        <f t="array" ref="N18">_xlfn.IFS(Q18=1,COUNT($E$7:G18),Q18&lt;&gt;1,"")</f>
        <v>36</v>
      </c>
      <c r="O18">
        <f>IF(Q18=1,ROUND(AVERAGE($E$7:G18),2),"")</f>
        <v>128.72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226</v>
      </c>
      <c r="X18" cm="1">
        <f t="array" ref="X18">_xlfn.IFS(AND(Q18=1,COUNT($E$7:G18)&gt;hcpng),F18+D18,$A$7=1," ")</f>
        <v>191</v>
      </c>
      <c r="Y18" cm="1">
        <f t="array" ref="Y18">_xlfn.IFS(AND(Q18=1,COUNT($E$7:G18)&gt;hcpng),G18+D18,$A$7=1," ")</f>
        <v>188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128</v>
      </c>
      <c r="D19" s="16" cm="1">
        <f t="array" ref="D19">_xlfn.IFS(Q19&lt;&gt;1,"",Q19=1,TRUNC((230-C19)*0.9))</f>
        <v>91</v>
      </c>
      <c r="E19" s="14">
        <v>120</v>
      </c>
      <c r="F19" s="14">
        <v>132</v>
      </c>
      <c r="G19" s="14">
        <v>141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393</v>
      </c>
      <c r="J19">
        <f t="shared" si="1"/>
        <v>131</v>
      </c>
      <c r="K19" cm="1">
        <f t="array" ref="K19">_xlfn.IFS(Q19&lt;&gt;1,"",Q19=1,I19+(3*D19))</f>
        <v>666</v>
      </c>
      <c r="L19" cm="1">
        <f t="array" ref="L19">_xlfn.IFS(Q19&lt;&gt;1,"",COUNT($E$7:G19)&lt;=hcpng,"",COUNT($E$7:G19)&gt;=hcpng,K19)</f>
        <v>666</v>
      </c>
      <c r="M19" cm="1">
        <f t="array" ref="M19">_xlfn.IFS(Q19=1,SUM($E$7:G19),Q19&lt;&gt;1,"")</f>
        <v>5027</v>
      </c>
      <c r="N19" cm="1">
        <f t="array" ref="N19">_xlfn.IFS(Q19=1,COUNT($E$7:G19),Q19&lt;&gt;1,"")</f>
        <v>39</v>
      </c>
      <c r="O19">
        <f>IF(Q19=1,ROUND(AVERAGE($E$7:G19),2),"")</f>
        <v>128.9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211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232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128</v>
      </c>
      <c r="D20" s="16" cm="1">
        <f t="array" ref="D20">_xlfn.IFS(Q20&lt;&gt;1,"",Q20=1,TRUNC((230-C20)*0.9))</f>
        <v>91</v>
      </c>
      <c r="E20" s="14">
        <v>151</v>
      </c>
      <c r="F20" s="14">
        <v>106</v>
      </c>
      <c r="G20" s="14">
        <v>144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401</v>
      </c>
      <c r="J20">
        <f t="shared" si="1"/>
        <v>133</v>
      </c>
      <c r="K20" cm="1">
        <f t="array" ref="K20">_xlfn.IFS(Q20&lt;&gt;1,"",Q20=1,I20+(3*D20))</f>
        <v>674</v>
      </c>
      <c r="L20" cm="1">
        <f t="array" ref="L20">_xlfn.IFS(Q20&lt;&gt;1,"",COUNT($E$7:G20)&lt;=hcpng,"",COUNT($E$7:G20)&gt;=hcpng,K20)</f>
        <v>674</v>
      </c>
      <c r="M20" cm="1">
        <f t="array" ref="M20">_xlfn.IFS(Q20=1,SUM($E$7:G20),Q20&lt;&gt;1,"")</f>
        <v>5428</v>
      </c>
      <c r="N20" cm="1">
        <f t="array" ref="N20">_xlfn.IFS(Q20=1,COUNT($E$7:G20),Q20&lt;&gt;1,"")</f>
        <v>42</v>
      </c>
      <c r="O20">
        <f>IF(Q20=1,ROUND(AVERAGE($E$7:G20),2),"")</f>
        <v>129.24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242</v>
      </c>
      <c r="X20" cm="1">
        <f t="array" ref="X20">_xlfn.IFS(AND(Q20=1,COUNT($E$7:G20)&gt;hcpng),F20+D20,$A$7=1," ")</f>
        <v>197</v>
      </c>
      <c r="Y20" cm="1">
        <f t="array" ref="Y20">_xlfn.IFS(AND(Q20=1,COUNT($E$7:G20)&gt;hcpng),G20+D20,$A$7=1," ")</f>
        <v>235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129</v>
      </c>
      <c r="D22" s="16" cm="1">
        <f t="array" ref="D22">_xlfn.IFS(Q22&lt;&gt;1,"",Q22=1,TRUNC((230-C22)*0.9))</f>
        <v>90</v>
      </c>
      <c r="E22" s="14">
        <v>119</v>
      </c>
      <c r="F22" s="14">
        <v>89</v>
      </c>
      <c r="G22" s="14">
        <v>93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301</v>
      </c>
      <c r="J22">
        <f t="shared" si="1"/>
        <v>100</v>
      </c>
      <c r="K22" cm="1">
        <f t="array" ref="K22">_xlfn.IFS(Q22&lt;&gt;1,"",Q22=1,I22+(3*D22))</f>
        <v>571</v>
      </c>
      <c r="L22" cm="1">
        <f t="array" ref="L22">_xlfn.IFS(Q22&lt;&gt;1,"",COUNT($E$7:G22)&lt;=hcpng,"",COUNT($E$7:G22)&gt;=hcpng,K22)</f>
        <v>571</v>
      </c>
      <c r="M22" cm="1">
        <f t="array" ref="M22">_xlfn.IFS(Q22=1,SUM($E$7:G22),Q22&lt;&gt;1,"")</f>
        <v>5729</v>
      </c>
      <c r="N22" cm="1">
        <f t="array" ref="N22">_xlfn.IFS(Q22=1,COUNT($E$7:G22),Q22&lt;&gt;1,"")</f>
        <v>45</v>
      </c>
      <c r="O22">
        <f>IF(Q22=1,ROUND(AVERAGE($E$7:G22),2),"")</f>
        <v>127.31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209</v>
      </c>
      <c r="X22" cm="1">
        <f t="array" ref="X22">_xlfn.IFS(AND(Q22=1,COUNT($E$7:G22)&gt;hcpng),F22+D22,$A$7=1," ")</f>
        <v>179</v>
      </c>
      <c r="Y22" cm="1">
        <f t="array" ref="Y22">_xlfn.IFS(AND(Q22=1,COUNT($E$7:G22)&gt;hcpng),G22+D22,$A$7=1," ")</f>
        <v>183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127</v>
      </c>
      <c r="D23" s="16" cm="1">
        <f t="array" ref="D23">_xlfn.IFS(Q23&lt;&gt;1,"",Q23=1,TRUNC((230-C23)*0.9))</f>
        <v>92</v>
      </c>
      <c r="E23" s="14">
        <v>122</v>
      </c>
      <c r="F23" s="14">
        <v>112</v>
      </c>
      <c r="G23" s="14">
        <v>156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390</v>
      </c>
      <c r="J23">
        <f t="shared" si="1"/>
        <v>130</v>
      </c>
      <c r="K23" cm="1">
        <f t="array" ref="K23">_xlfn.IFS(Q23&lt;&gt;1,"",Q23=1,I23+(3*D23))</f>
        <v>666</v>
      </c>
      <c r="L23" cm="1">
        <f t="array" ref="L23">_xlfn.IFS(Q23&lt;&gt;1,"",COUNT($E$7:G23)&lt;=hcpng,"",COUNT($E$7:G23)&gt;=hcpng,K23)</f>
        <v>666</v>
      </c>
      <c r="M23" cm="1">
        <f t="array" ref="M23">_xlfn.IFS(Q23=1,SUM($E$7:G23),Q23&lt;&gt;1,"")</f>
        <v>6119</v>
      </c>
      <c r="N23" cm="1">
        <f t="array" ref="N23">_xlfn.IFS(Q23=1,COUNT($E$7:G23),Q23&lt;&gt;1,"")</f>
        <v>48</v>
      </c>
      <c r="O23">
        <f>IF(Q23=1,ROUND(AVERAGE($E$7:G23),2),"")</f>
        <v>127.48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214</v>
      </c>
      <c r="X23" cm="1">
        <f t="array" ref="X23">_xlfn.IFS(AND(Q23=1,COUNT($E$7:G23)&gt;hcpng),F23+D23,$A$7=1," ")</f>
        <v>204</v>
      </c>
      <c r="Y23" cm="1">
        <f t="array" ref="Y23">_xlfn.IFS(AND(Q23=1,COUNT($E$7:G23)&gt;hcpng),G23+D23,$A$7=1," ")</f>
        <v>248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127</v>
      </c>
      <c r="D24" s="16" cm="1">
        <f t="array" ref="D24">_xlfn.IFS(Q24&lt;&gt;1,"",Q24=1,TRUNC((230-C24)*0.9))</f>
        <v>92</v>
      </c>
      <c r="E24" s="14">
        <v>134</v>
      </c>
      <c r="F24" s="14">
        <v>106</v>
      </c>
      <c r="G24" s="14">
        <v>145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385</v>
      </c>
      <c r="J24">
        <f t="shared" si="1"/>
        <v>128</v>
      </c>
      <c r="K24" cm="1">
        <f t="array" ref="K24">_xlfn.IFS(Q24&lt;&gt;1,"",Q24=1,I24+(3*D24))</f>
        <v>661</v>
      </c>
      <c r="L24" cm="1">
        <f t="array" ref="L24">_xlfn.IFS(Q24&lt;&gt;1,"",COUNT($E$7:G24)&lt;=hcpng,"",COUNT($E$7:G24)&gt;=hcpng,K24)</f>
        <v>661</v>
      </c>
      <c r="M24" cm="1">
        <f t="array" ref="M24">_xlfn.IFS(Q24=1,SUM($E$7:G24),Q24&lt;&gt;1,"")</f>
        <v>6504</v>
      </c>
      <c r="N24" cm="1">
        <f t="array" ref="N24">_xlfn.IFS(Q24=1,COUNT($E$7:G24),Q24&lt;&gt;1,"")</f>
        <v>51</v>
      </c>
      <c r="O24">
        <f>IF(Q24=1,ROUND(AVERAGE($E$7:G24),2),"")</f>
        <v>127.53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226</v>
      </c>
      <c r="X24" cm="1">
        <f t="array" ref="X24">_xlfn.IFS(AND(Q24=1,COUNT($E$7:G24)&gt;hcpng),F24+D24,$A$7=1," ")</f>
        <v>198</v>
      </c>
      <c r="Y24" cm="1">
        <f t="array" ref="Y24">_xlfn.IFS(AND(Q24=1,COUNT($E$7:G24)&gt;hcpng),G24+D24,$A$7=1," ")</f>
        <v>237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127</v>
      </c>
      <c r="D25" s="16" cm="1">
        <f t="array" ref="D25">_xlfn.IFS(Q25&lt;&gt;1,"",Q25=1,TRUNC((230-C25)*0.9))</f>
        <v>92</v>
      </c>
      <c r="E25" s="14">
        <v>119</v>
      </c>
      <c r="F25" s="14">
        <v>150</v>
      </c>
      <c r="G25" s="14">
        <v>115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384</v>
      </c>
      <c r="J25">
        <f t="shared" si="1"/>
        <v>128</v>
      </c>
      <c r="K25" cm="1">
        <f t="array" ref="K25">_xlfn.IFS(Q25&lt;&gt;1,"",Q25=1,I25+(3*D25))</f>
        <v>660</v>
      </c>
      <c r="L25" cm="1">
        <f t="array" ref="L25">_xlfn.IFS(Q25&lt;&gt;1,"",COUNT($E$7:G25)&lt;=hcpng,"",COUNT($E$7:G25)&gt;=hcpng,K25)</f>
        <v>660</v>
      </c>
      <c r="M25" cm="1">
        <f t="array" ref="M25">_xlfn.IFS(Q25=1,SUM($E$7:G25),Q25&lt;&gt;1,"")</f>
        <v>6888</v>
      </c>
      <c r="N25" cm="1">
        <f t="array" ref="N25">_xlfn.IFS(Q25=1,COUNT($E$7:G25),Q25&lt;&gt;1,"")</f>
        <v>54</v>
      </c>
      <c r="O25">
        <f>IF(Q25=1,ROUND(AVERAGE($E$7:G25),2),"")</f>
        <v>127.56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211</v>
      </c>
      <c r="X25" cm="1">
        <f t="array" ref="X25">_xlfn.IFS(AND(Q25=1,COUNT($E$7:G25)&gt;hcpng),F25+D25,$A$7=1," ")</f>
        <v>242</v>
      </c>
      <c r="Y25" cm="1">
        <f t="array" ref="Y25">_xlfn.IFS(AND(Q25=1,COUNT($E$7:G25)&gt;hcpng),G25+D25,$A$7=1," ")</f>
        <v>207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127</v>
      </c>
      <c r="D26" s="16" cm="1">
        <f t="array" ref="D26">_xlfn.IFS(Q26&lt;&gt;1,"",Q26=1,TRUNC((230-C26)*0.9))</f>
        <v>92</v>
      </c>
      <c r="E26" s="14">
        <v>107</v>
      </c>
      <c r="F26" s="14">
        <v>126</v>
      </c>
      <c r="G26" s="14">
        <v>146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379</v>
      </c>
      <c r="J26">
        <f t="shared" si="1"/>
        <v>126</v>
      </c>
      <c r="K26" cm="1">
        <f t="array" ref="K26">_xlfn.IFS(Q26&lt;&gt;1,"",Q26=1,I26+(3*D26))</f>
        <v>655</v>
      </c>
      <c r="L26" cm="1">
        <f t="array" ref="L26">_xlfn.IFS(Q26&lt;&gt;1,"",COUNT($E$7:G26)&lt;=hcpng,"",COUNT($E$7:G26)&gt;=hcpng,K26)</f>
        <v>655</v>
      </c>
      <c r="M26" cm="1">
        <f t="array" ref="M26">_xlfn.IFS(Q26=1,SUM($E$7:G26),Q26&lt;&gt;1,"")</f>
        <v>7267</v>
      </c>
      <c r="N26" cm="1">
        <f t="array" ref="N26">_xlfn.IFS(Q26=1,COUNT($E$7:G26),Q26&lt;&gt;1,"")</f>
        <v>57</v>
      </c>
      <c r="O26">
        <f>IF(Q26=1,ROUND(AVERAGE($E$7:G26),2),"")</f>
        <v>127.49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199</v>
      </c>
      <c r="X26" cm="1">
        <f t="array" ref="X26">_xlfn.IFS(AND(Q26=1,COUNT($E$7:G26)&gt;hcpng),F26+D26,$A$7=1," ")</f>
        <v>218</v>
      </c>
      <c r="Y26" cm="1">
        <f t="array" ref="Y26">_xlfn.IFS(AND(Q26=1,COUNT($E$7:G26)&gt;hcpng),G26+D26,$A$7=1," ")</f>
        <v>238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127</v>
      </c>
      <c r="D27" s="16" cm="1">
        <f t="array" ref="D27">_xlfn.IFS(Q27&lt;&gt;1,"",Q27=1,TRUNC((230-C27)*0.9))</f>
        <v>92</v>
      </c>
      <c r="E27" s="14">
        <v>130</v>
      </c>
      <c r="F27" s="14">
        <v>115</v>
      </c>
      <c r="G27" s="14">
        <v>117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362</v>
      </c>
      <c r="J27">
        <f t="shared" si="1"/>
        <v>120</v>
      </c>
      <c r="K27" cm="1">
        <f t="array" ref="K27">_xlfn.IFS(Q27&lt;&gt;1,"",Q27=1,I27+(3*D27))</f>
        <v>638</v>
      </c>
      <c r="L27" cm="1">
        <f t="array" ref="L27">_xlfn.IFS(Q27&lt;&gt;1,"",COUNT($E$7:G27)&lt;=hcpng,"",COUNT($E$7:G27)&gt;=hcpng,K27)</f>
        <v>638</v>
      </c>
      <c r="M27" cm="1">
        <f t="array" ref="M27">_xlfn.IFS(Q27=1,SUM($E$7:G27),Q27&lt;&gt;1,"")</f>
        <v>7629</v>
      </c>
      <c r="N27" cm="1">
        <f t="array" ref="N27">_xlfn.IFS(Q27=1,COUNT($E$7:G27),Q27&lt;&gt;1,"")</f>
        <v>60</v>
      </c>
      <c r="O27">
        <f>IF(Q27=1,ROUND(AVERAGE($E$7:G27),2),"")</f>
        <v>127.15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222</v>
      </c>
      <c r="X27" cm="1">
        <f t="array" ref="X27">_xlfn.IFS(AND(Q27=1,COUNT($E$7:G27)&gt;hcpng),F27+D27,$A$7=1," ")</f>
        <v>207</v>
      </c>
      <c r="Y27" cm="1">
        <f t="array" ref="Y27">_xlfn.IFS(AND(Q27=1,COUNT($E$7:G27)&gt;hcpng),G27+D27,$A$7=1," ")</f>
        <v>209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127</v>
      </c>
      <c r="D29" s="16" cm="1">
        <f t="array" ref="D29">_xlfn.IFS(Q29&lt;&gt;1,"",Q29=1,TRUNC((230-C29)*0.9))</f>
        <v>92</v>
      </c>
      <c r="E29" s="14">
        <v>126</v>
      </c>
      <c r="F29" s="14">
        <v>167</v>
      </c>
      <c r="G29" s="14">
        <v>103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396</v>
      </c>
      <c r="J29">
        <f t="shared" si="1"/>
        <v>132</v>
      </c>
      <c r="K29" cm="1">
        <f t="array" ref="K29">_xlfn.IFS(Q29&lt;&gt;1,"",Q29=1,I29+(3*D29))</f>
        <v>672</v>
      </c>
      <c r="L29" cm="1">
        <f t="array" ref="L29">_xlfn.IFS(Q29&lt;&gt;1,"",COUNT($E$7:G29)&lt;=hcpng,"",COUNT($E$7:G29)&gt;=hcpng,K29)</f>
        <v>672</v>
      </c>
      <c r="M29" cm="1">
        <f t="array" ref="M29">_xlfn.IFS(Q29=1,SUM($E$7:G29),Q29&lt;&gt;1,"")</f>
        <v>8025</v>
      </c>
      <c r="N29" cm="1">
        <f t="array" ref="N29">_xlfn.IFS(Q29=1,COUNT($E$7:G29),Q29&lt;&gt;1,"")</f>
        <v>63</v>
      </c>
      <c r="O29">
        <f>IF(Q29=1,ROUND(AVERAGE($E$7:G29),2),"")</f>
        <v>127.38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218</v>
      </c>
      <c r="X29" cm="1">
        <f t="array" ref="X29">_xlfn.IFS(AND(Q29=1,COUNT($E$7:G29)&gt;hcpng),F29+D29,$A$7=1," ")</f>
        <v>259</v>
      </c>
      <c r="Y29" cm="1">
        <f t="array" ref="Y29">_xlfn.IFS(AND(Q29=1,COUNT($E$7:G29)&gt;hcpng),G29+D29,$A$7=1," ")</f>
        <v>195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127</v>
      </c>
      <c r="D30" s="16" cm="1">
        <f t="array" ref="D30">_xlfn.IFS(Q30&lt;&gt;1,"",Q30=1,TRUNC((230-C30)*0.9))</f>
        <v>92</v>
      </c>
      <c r="E30" s="14">
        <v>145</v>
      </c>
      <c r="F30" s="14">
        <v>158</v>
      </c>
      <c r="G30" s="14">
        <v>136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439</v>
      </c>
      <c r="J30">
        <f t="shared" si="1"/>
        <v>146</v>
      </c>
      <c r="K30" cm="1">
        <f t="array" ref="K30">_xlfn.IFS(Q30&lt;&gt;1,"",Q30=1,I30+(3*D30))</f>
        <v>715</v>
      </c>
      <c r="L30" cm="1">
        <f t="array" ref="L30">_xlfn.IFS(Q30&lt;&gt;1,"",COUNT($E$7:G30)&lt;=hcpng,"",COUNT($E$7:G30)&gt;=hcpng,K30)</f>
        <v>715</v>
      </c>
      <c r="M30" cm="1">
        <f t="array" ref="M30">_xlfn.IFS(Q30=1,SUM($E$7:G30),Q30&lt;&gt;1,"")</f>
        <v>8464</v>
      </c>
      <c r="N30" cm="1">
        <f t="array" ref="N30">_xlfn.IFS(Q30=1,COUNT($E$7:G30),Q30&lt;&gt;1,"")</f>
        <v>66</v>
      </c>
      <c r="O30">
        <f>IF(Q30=1,ROUND(AVERAGE($E$7:G30),2),"")</f>
        <v>128.24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>
        <f t="shared" si="4"/>
        <v>715</v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237</v>
      </c>
      <c r="X30" cm="1">
        <f t="array" ref="X30">_xlfn.IFS(AND(Q30=1,COUNT($E$7:G30)&gt;hcpng),F30+D30,$A$7=1," ")</f>
        <v>250</v>
      </c>
      <c r="Y30" cm="1">
        <f t="array" ref="Y30">_xlfn.IFS(AND(Q30=1,COUNT($E$7:G30)&gt;hcpng),G30+D30,$A$7=1," ")</f>
        <v>228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128</v>
      </c>
      <c r="D31" s="16" cm="1">
        <f t="array" ref="D31">_xlfn.IFS(Q31&lt;&gt;1,"",Q31=1,TRUNC((230-C31)*0.9))</f>
        <v>91</v>
      </c>
      <c r="E31" s="14">
        <v>169</v>
      </c>
      <c r="F31" s="14">
        <v>126</v>
      </c>
      <c r="G31" s="14">
        <v>130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425</v>
      </c>
      <c r="J31">
        <f t="shared" si="1"/>
        <v>141</v>
      </c>
      <c r="K31" cm="1">
        <f t="array" ref="K31">_xlfn.IFS(Q31&lt;&gt;1,"",Q31=1,I31+(3*D31))</f>
        <v>698</v>
      </c>
      <c r="L31" cm="1">
        <f t="array" ref="L31">_xlfn.IFS(Q31&lt;&gt;1,"",COUNT($E$7:G31)&lt;=hcpng,"",COUNT($E$7:G31)&gt;=hcpng,K31)</f>
        <v>698</v>
      </c>
      <c r="M31" cm="1">
        <f t="array" ref="M31">_xlfn.IFS(Q31=1,SUM($E$7:G31),Q31&lt;&gt;1,"")</f>
        <v>8889</v>
      </c>
      <c r="N31" cm="1">
        <f t="array" ref="N31">_xlfn.IFS(Q31=1,COUNT($E$7:G31),Q31&lt;&gt;1,"")</f>
        <v>69</v>
      </c>
      <c r="O31">
        <f>IF(Q31=1,ROUND(AVERAGE($E$7:G31),2),"")</f>
        <v>128.83000000000001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260</v>
      </c>
      <c r="X31" cm="1">
        <f t="array" ref="X31">_xlfn.IFS(AND(Q31=1,COUNT($E$7:G31)&gt;hcpng),F31+D31,$A$7=1," ")</f>
        <v>217</v>
      </c>
      <c r="Y31" cm="1">
        <f t="array" ref="Y31">_xlfn.IFS(AND(Q31=1,COUNT($E$7:G31)&gt;hcpng),G31+D31,$A$7=1," ")</f>
        <v>221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128</v>
      </c>
      <c r="D32" s="16" cm="1">
        <f t="array" ref="D32">_xlfn.IFS(Q32&lt;&gt;1,"",Q32=1,TRUNC((230-C32)*0.9))</f>
        <v>91</v>
      </c>
      <c r="E32" s="14">
        <v>101</v>
      </c>
      <c r="F32" s="14">
        <v>112</v>
      </c>
      <c r="G32" s="14">
        <v>104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317</v>
      </c>
      <c r="J32">
        <f t="shared" si="1"/>
        <v>105</v>
      </c>
      <c r="K32" cm="1">
        <f t="array" ref="K32">_xlfn.IFS(Q32&lt;&gt;1,"",Q32=1,I32+(3*D32))</f>
        <v>590</v>
      </c>
      <c r="L32" cm="1">
        <f t="array" ref="L32">_xlfn.IFS(Q32&lt;&gt;1,"",COUNT($E$7:G32)&lt;=hcpng,"",COUNT($E$7:G32)&gt;=hcpng,K32)</f>
        <v>590</v>
      </c>
      <c r="M32" cm="1">
        <f t="array" ref="M32">_xlfn.IFS(Q32=1,SUM($E$7:G32),Q32&lt;&gt;1,"")</f>
        <v>9206</v>
      </c>
      <c r="N32" cm="1">
        <f t="array" ref="N32">_xlfn.IFS(Q32=1,COUNT($E$7:G32),Q32&lt;&gt;1,"")</f>
        <v>72</v>
      </c>
      <c r="O32">
        <f>IF(Q32=1,ROUND(AVERAGE($E$7:G32),2),"")</f>
        <v>127.86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192</v>
      </c>
      <c r="X32" cm="1">
        <f t="array" ref="X32">_xlfn.IFS(AND(Q32=1,COUNT($E$7:G32)&gt;hcpng),F32+D32,$A$7=1," ")</f>
        <v>203</v>
      </c>
      <c r="Y32" cm="1">
        <f t="array" ref="Y32">_xlfn.IFS(AND(Q32=1,COUNT($E$7:G32)&gt;hcpng),G32+D32,$A$7=1," ")</f>
        <v>195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127</v>
      </c>
      <c r="D33" s="16" cm="1">
        <f t="array" ref="D33">_xlfn.IFS(Q33&lt;&gt;1,"",Q33=1,TRUNC((230-C33)*0.9))</f>
        <v>92</v>
      </c>
      <c r="E33" s="14">
        <v>137</v>
      </c>
      <c r="F33" s="14">
        <v>130</v>
      </c>
      <c r="G33" s="14">
        <v>118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385</v>
      </c>
      <c r="J33">
        <f t="shared" si="1"/>
        <v>128</v>
      </c>
      <c r="K33" cm="1">
        <f t="array" ref="K33">_xlfn.IFS(Q33&lt;&gt;1,"",Q33=1,I33+(3*D33))</f>
        <v>661</v>
      </c>
      <c r="L33" cm="1">
        <f t="array" ref="L33">_xlfn.IFS(Q33&lt;&gt;1,"",COUNT($E$7:G33)&lt;=hcpng,"",COUNT($E$7:G33)&gt;=hcpng,K33)</f>
        <v>661</v>
      </c>
      <c r="M33" cm="1">
        <f t="array" ref="M33">_xlfn.IFS(Q33=1,SUM($E$7:G33),Q33&lt;&gt;1,"")</f>
        <v>9591</v>
      </c>
      <c r="N33" cm="1">
        <f t="array" ref="N33">_xlfn.IFS(Q33=1,COUNT($E$7:G33),Q33&lt;&gt;1,"")</f>
        <v>75</v>
      </c>
      <c r="O33">
        <f>IF(Q33=1,ROUND(AVERAGE($E$7:G33),2),"")</f>
        <v>127.88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229</v>
      </c>
      <c r="X33" cm="1">
        <f t="array" ref="X33">_xlfn.IFS(AND(Q33=1,COUNT($E$7:G33)&gt;hcpng),F33+D33,$A$7=1," ")</f>
        <v>222</v>
      </c>
      <c r="Y33" cm="1">
        <f t="array" ref="Y33">_xlfn.IFS(AND(Q33=1,COUNT($E$7:G33)&gt;hcpng),G33+D33,$A$7=1," ")</f>
        <v>210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127</v>
      </c>
      <c r="D35" s="16" cm="1">
        <f t="array" ref="D35">_xlfn.IFS(Q35&lt;&gt;1,"",Q35=1,TRUNC((230-C35)*0.9))</f>
        <v>92</v>
      </c>
      <c r="E35" s="14">
        <v>121</v>
      </c>
      <c r="F35" s="14">
        <v>116</v>
      </c>
      <c r="G35" s="14">
        <v>118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355</v>
      </c>
      <c r="J35">
        <f t="shared" si="1"/>
        <v>118</v>
      </c>
      <c r="K35" cm="1">
        <f t="array" ref="K35">_xlfn.IFS(Q35&lt;&gt;1,"",Q35=1,I35+(3*D35))</f>
        <v>631</v>
      </c>
      <c r="L35" cm="1">
        <f t="array" ref="L35">_xlfn.IFS(Q35&lt;&gt;1,"",COUNT($E$7:G35)&lt;=hcpng,"",COUNT($E$7:G35)&gt;=hcpng,K35)</f>
        <v>631</v>
      </c>
      <c r="M35" cm="1">
        <f t="array" ref="M35">_xlfn.IFS(Q35=1,SUM($E$7:G35),Q35&lt;&gt;1,"")</f>
        <v>9946</v>
      </c>
      <c r="N35" cm="1">
        <f t="array" ref="N35">_xlfn.IFS(Q35=1,COUNT($E$7:G35),Q35&lt;&gt;1,"")</f>
        <v>78</v>
      </c>
      <c r="O35">
        <f>IF(Q35=1,ROUND(AVERAGE($E$7:G35),2),"")</f>
        <v>127.51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213</v>
      </c>
      <c r="X35" cm="1">
        <f t="array" ref="X35">_xlfn.IFS(AND(Q35=1,COUNT($E$7:G35)&gt;hcpng),F35+D35,$A$7=1," ")</f>
        <v>208</v>
      </c>
      <c r="Y35" cm="1">
        <f t="array" ref="Y35">_xlfn.IFS(AND(Q35=1,COUNT($E$7:G35)&gt;hcpng),G35+D35,$A$7=1," ")</f>
        <v>210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127</v>
      </c>
      <c r="D36" s="16" cm="1">
        <f t="array" ref="D36">_xlfn.IFS(Q36&lt;&gt;1,"",Q36=1,TRUNC((230-C36)*0.9))</f>
        <v>92</v>
      </c>
      <c r="E36" s="14">
        <v>156</v>
      </c>
      <c r="F36" s="14">
        <v>142</v>
      </c>
      <c r="G36" s="14">
        <v>126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424</v>
      </c>
      <c r="J36">
        <f t="shared" si="1"/>
        <v>141</v>
      </c>
      <c r="K36" cm="1">
        <f t="array" ref="K36">_xlfn.IFS(Q36&lt;&gt;1,"",Q36=1,I36+(3*D36))</f>
        <v>700</v>
      </c>
      <c r="L36" cm="1">
        <f t="array" ref="L36">_xlfn.IFS(Q36&lt;&gt;1,"",COUNT($E$7:G36)&lt;=hcpng,"",COUNT($E$7:G36)&gt;=hcpng,K36)</f>
        <v>700</v>
      </c>
      <c r="M36" cm="1">
        <f t="array" ref="M36">_xlfn.IFS(Q36=1,SUM($E$7:G36),Q36&lt;&gt;1,"")</f>
        <v>10370</v>
      </c>
      <c r="N36" cm="1">
        <f t="array" ref="N36">_xlfn.IFS(Q36=1,COUNT($E$7:G36),Q36&lt;&gt;1,"")</f>
        <v>81</v>
      </c>
      <c r="O36">
        <f>IF(Q36=1,ROUND(AVERAGE($E$7:G36),2),"")</f>
        <v>128.02000000000001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248</v>
      </c>
      <c r="X36" cm="1">
        <f t="array" ref="X36">_xlfn.IFS(AND(Q36=1,COUNT($E$7:G36)&gt;hcpng),F36+D36,$A$7=1," ")</f>
        <v>234</v>
      </c>
      <c r="Y36" cm="1">
        <f t="array" ref="Y36">_xlfn.IFS(AND(Q36=1,COUNT($E$7:G36)&gt;hcpng),G36+D36,$A$7=1," ")</f>
        <v>218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128.96</v>
      </c>
      <c r="F37" s="18">
        <f>IF(COUNT(F7:F36)&gt;=1,ROUND(SUM(F7:F36)/COUNT(F7:F36),2),"")</f>
        <v>128.15</v>
      </c>
      <c r="G37" s="18">
        <f>IF(COUNT(G7:G36)&gt;=1,ROUND(SUM(G7:G36)/COUNT(G7:G36),2),"")</f>
        <v>126.96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F87B-08FE-49C3-B164-2EB150FA90EF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64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172</v>
      </c>
      <c r="C4" s="7"/>
      <c r="D4" s="7"/>
      <c r="E4" s="7"/>
      <c r="F4" s="7"/>
      <c r="G4" s="7"/>
      <c r="W4" s="3" t="s">
        <v>34</v>
      </c>
      <c r="X4">
        <f>MAX(I7:I36)</f>
        <v>609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268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314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172</v>
      </c>
      <c r="D7" s="16" cm="1">
        <f t="array" ref="D7">_xlfn.IFS(Q7&lt;&gt;1,"",Q7=1,TRUNC((230-C7)*0.9))</f>
        <v>52</v>
      </c>
      <c r="E7" s="14">
        <v>165</v>
      </c>
      <c r="F7" s="14">
        <v>176</v>
      </c>
      <c r="G7" s="14">
        <v>213</v>
      </c>
      <c r="H7" s="17"/>
      <c r="I7">
        <f>IF(Q7=1,SUM(E7:G7),"")</f>
        <v>554</v>
      </c>
      <c r="J7">
        <f>IF(Q7=1,TRUNC(AVERAGE(E7:G7),0),"")</f>
        <v>184</v>
      </c>
      <c r="K7" cm="1">
        <f t="array" ref="K7">_xlfn.IFS(Q7&lt;&gt;1,"",Q7=1,I7+(3*D7))</f>
        <v>710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554</v>
      </c>
      <c r="N7" cm="1">
        <f t="array" ref="N7">_xlfn.IFS(Q7=1,COUNT($E$7:G7),Q7&lt;&gt;1,"")</f>
        <v>3</v>
      </c>
      <c r="O7">
        <f>IF(Q7=1,ROUND(AVERAGE($E$7:G7),2),"")</f>
        <v>184.67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172</v>
      </c>
      <c r="D8" s="16" cm="1">
        <f t="array" ref="D8">_xlfn.IFS(Q8&lt;&gt;1,"",Q8=1,TRUNC((230-C8)*0.9))</f>
        <v>52</v>
      </c>
      <c r="E8" s="14">
        <v>149</v>
      </c>
      <c r="F8" s="14">
        <v>181</v>
      </c>
      <c r="G8" s="14">
        <v>117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447</v>
      </c>
      <c r="J8">
        <f t="shared" ref="J8:J36" si="1">IF(Q8=1,TRUNC(AVERAGE(E8:G8),0),"")</f>
        <v>149</v>
      </c>
      <c r="K8" cm="1">
        <f t="array" ref="K8">_xlfn.IFS(Q8&lt;&gt;1,"",Q8=1,I8+(3*D8))</f>
        <v>603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1001</v>
      </c>
      <c r="N8" cm="1">
        <f t="array" ref="N8">_xlfn.IFS(Q8=1,COUNT($E$7:G8),Q8&lt;&gt;1,"")</f>
        <v>6</v>
      </c>
      <c r="O8">
        <f>IF(Q8=1,ROUND(AVERAGE($E$7:G8),2),"")</f>
        <v>166.83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172</v>
      </c>
      <c r="D9" s="16" cm="1">
        <f t="array" ref="D9">_xlfn.IFS(Q9&lt;&gt;1,"",Q9=1,TRUNC((230-C9)*0.9))</f>
        <v>52</v>
      </c>
      <c r="E9" s="14">
        <v>172</v>
      </c>
      <c r="F9" s="14">
        <v>148</v>
      </c>
      <c r="G9" s="14">
        <v>246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566</v>
      </c>
      <c r="J9">
        <f t="shared" si="1"/>
        <v>188</v>
      </c>
      <c r="K9" cm="1">
        <f t="array" ref="K9">_xlfn.IFS(Q9&lt;&gt;1,"",Q9=1,I9+(3*D9))</f>
        <v>722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1567</v>
      </c>
      <c r="N9" cm="1">
        <f t="array" ref="N9">_xlfn.IFS(Q9=1,COUNT($E$7:G9),Q9&lt;&gt;1,"")</f>
        <v>9</v>
      </c>
      <c r="O9">
        <f>IF(Q9=1,ROUND(AVERAGE($E$7:G9),2),"")</f>
        <v>174.11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174</v>
      </c>
      <c r="D10" s="16" cm="1">
        <f t="array" ref="D10">_xlfn.IFS(Q10&lt;&gt;1,"",Q10=1,TRUNC((230-C10)*0.9))</f>
        <v>50</v>
      </c>
      <c r="E10" s="14">
        <v>181</v>
      </c>
      <c r="F10" s="14">
        <v>184</v>
      </c>
      <c r="G10" s="14">
        <v>161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526</v>
      </c>
      <c r="J10">
        <f t="shared" si="1"/>
        <v>175</v>
      </c>
      <c r="K10" cm="1">
        <f t="array" ref="K10">_xlfn.IFS(Q10&lt;&gt;1,"",Q10=1,I10+(3*D10))</f>
        <v>676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2093</v>
      </c>
      <c r="N10" cm="1">
        <f t="array" ref="N10">_xlfn.IFS(Q10=1,COUNT($E$7:G10),Q10&lt;&gt;1,"")</f>
        <v>12</v>
      </c>
      <c r="O10">
        <f>IF(Q10=1,ROUND(AVERAGE($E$7:G10),2),"")</f>
        <v>174.42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174</v>
      </c>
      <c r="D11" s="16" cm="1">
        <f t="array" ref="D11">_xlfn.IFS(Q11&lt;&gt;1,"",Q11=1,TRUNC((230-C11)*0.9))</f>
        <v>50</v>
      </c>
      <c r="E11" s="14">
        <v>187</v>
      </c>
      <c r="F11" s="14">
        <v>183</v>
      </c>
      <c r="G11" s="14">
        <v>214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0"/>
        <v>584</v>
      </c>
      <c r="J11">
        <f t="shared" si="1"/>
        <v>194</v>
      </c>
      <c r="K11" cm="1">
        <f t="array" ref="K11">_xlfn.IFS(Q11&lt;&gt;1,"",Q11=1,I11+(3*D11))</f>
        <v>734</v>
      </c>
      <c r="L11" cm="1">
        <f t="array" ref="L11">_xlfn.IFS(Q11&lt;&gt;1,"",COUNT($E$7:G11)&lt;=hcpng,"",COUNT($E$7:G11)&gt;=hcpng,K11)</f>
        <v>734</v>
      </c>
      <c r="M11" cm="1">
        <f t="array" ref="M11">_xlfn.IFS(Q11=1,SUM($E$7:G11),Q11&lt;&gt;1,"")</f>
        <v>2677</v>
      </c>
      <c r="N11" cm="1">
        <f t="array" ref="N11">_xlfn.IFS(Q11=1,COUNT($E$7:G11),Q11&lt;&gt;1,"")</f>
        <v>15</v>
      </c>
      <c r="O11">
        <f>IF(Q11=1,ROUND(AVERAGE($E$7:G11),2),"")</f>
        <v>178.47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>
        <f t="shared" si="4"/>
        <v>734</v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237</v>
      </c>
      <c r="X11" cm="1">
        <f t="array" ref="X11">_xlfn.IFS(AND(Q11=1,COUNT($E$7:G11)&gt;hcpng),F11+D11,$A$7=1," ")</f>
        <v>233</v>
      </c>
      <c r="Y11" cm="1">
        <f t="array" ref="Y11">_xlfn.IFS(AND(Q11=1,COUNT($E$7:G11)&gt;hcpng),G11+D11,$A$7=1," ")</f>
        <v>264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178</v>
      </c>
      <c r="D12" s="16" cm="1">
        <f t="array" ref="D12">_xlfn.IFS(Q12&lt;&gt;1,"",Q12=1,TRUNC((230-C12)*0.9))</f>
        <v>46</v>
      </c>
      <c r="E12" s="14">
        <v>123</v>
      </c>
      <c r="F12" s="14">
        <v>205</v>
      </c>
      <c r="G12" s="14">
        <v>268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596</v>
      </c>
      <c r="J12">
        <f t="shared" si="1"/>
        <v>198</v>
      </c>
      <c r="K12" cm="1">
        <f t="array" ref="K12">_xlfn.IFS(Q12&lt;&gt;1,"",Q12=1,I12+(3*D12))</f>
        <v>734</v>
      </c>
      <c r="L12" cm="1">
        <f t="array" ref="L12">_xlfn.IFS(Q12&lt;&gt;1,"",COUNT($E$7:G12)&lt;=hcpng,"",COUNT($E$7:G12)&gt;=hcpng,K12)</f>
        <v>734</v>
      </c>
      <c r="M12" cm="1">
        <f t="array" ref="M12">_xlfn.IFS(Q12=1,SUM($E$7:G12),Q12&lt;&gt;1,"")</f>
        <v>3273</v>
      </c>
      <c r="N12" cm="1">
        <f t="array" ref="N12">_xlfn.IFS(Q12=1,COUNT($E$7:G12),Q12&lt;&gt;1,"")</f>
        <v>18</v>
      </c>
      <c r="O12">
        <f>IF(Q12=1,ROUND(AVERAGE($E$7:G12),2),"")</f>
        <v>181.83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cm="1">
        <f t="array" ref="S12">_xlfn.IFS(E12=$X$5,E12,F12=$X$5,F12,G12=$X$5,G12,$A$7=1,"")</f>
        <v>268</v>
      </c>
      <c r="T12">
        <f t="shared" si="4"/>
        <v>734</v>
      </c>
      <c r="U12" cm="1">
        <f t="array" ref="U12">_xlfn.IFS(W12=$X$6,W12,X12=$X$6,X12,Y12=$X$6,Y12,$A$7=1,"")</f>
        <v>314</v>
      </c>
      <c r="W12" cm="1">
        <f t="array" ref="W12">_xlfn.IFS(AND(Q12=1,COUNT($E$7:G12)&gt;hcpng),E12+D12,$A$7=1," ")</f>
        <v>169</v>
      </c>
      <c r="X12" cm="1">
        <f t="array" ref="X12">_xlfn.IFS(AND(Q12=1,COUNT($E$7:G12)&gt;hcpng),F12+D12,$A$7=1," ")</f>
        <v>251</v>
      </c>
      <c r="Y12" cm="1">
        <f t="array" ref="Y12">_xlfn.IFS(AND(Q12=1,COUNT($E$7:G12)&gt;hcpng),G12+D12,$A$7=1," ")</f>
        <v>314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181</v>
      </c>
      <c r="D13" s="16" cm="1">
        <f t="array" ref="D13">_xlfn.IFS(Q13&lt;&gt;1,"",Q13=1,TRUNC((230-C13)*0.9))</f>
        <v>44</v>
      </c>
      <c r="E13" s="14">
        <v>229</v>
      </c>
      <c r="F13" s="14">
        <v>182</v>
      </c>
      <c r="G13" s="14">
        <v>163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574</v>
      </c>
      <c r="J13">
        <f t="shared" si="1"/>
        <v>191</v>
      </c>
      <c r="K13" cm="1">
        <f t="array" ref="K13">_xlfn.IFS(Q13&lt;&gt;1,"",Q13=1,I13+(3*D13))</f>
        <v>706</v>
      </c>
      <c r="L13" cm="1">
        <f t="array" ref="L13">_xlfn.IFS(Q13&lt;&gt;1,"",COUNT($E$7:G13)&lt;=hcpng,"",COUNT($E$7:G13)&gt;=hcpng,K13)</f>
        <v>706</v>
      </c>
      <c r="M13" cm="1">
        <f t="array" ref="M13">_xlfn.IFS(Q13=1,SUM($E$7:G13),Q13&lt;&gt;1,"")</f>
        <v>3847</v>
      </c>
      <c r="N13" cm="1">
        <f t="array" ref="N13">_xlfn.IFS(Q13=1,COUNT($E$7:G13),Q13&lt;&gt;1,"")</f>
        <v>21</v>
      </c>
      <c r="O13">
        <f>IF(Q13=1,ROUND(AVERAGE($E$7:G13),2),"")</f>
        <v>183.19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273</v>
      </c>
      <c r="X13" cm="1">
        <f t="array" ref="X13">_xlfn.IFS(AND(Q13=1,COUNT($E$7:G13)&gt;hcpng),F13+D13,$A$7=1," ")</f>
        <v>226</v>
      </c>
      <c r="Y13" cm="1">
        <f t="array" ref="Y13">_xlfn.IFS(AND(Q13=1,COUNT($E$7:G13)&gt;hcpng),G13+D13,$A$7=1," ")</f>
        <v>207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183</v>
      </c>
      <c r="D14" s="16" cm="1">
        <f t="array" ref="D14">_xlfn.IFS(Q14&lt;&gt;1,"",Q14=1,TRUNC((230-C14)*0.9))</f>
        <v>42</v>
      </c>
      <c r="E14" s="14">
        <v>202</v>
      </c>
      <c r="F14" s="14">
        <v>208</v>
      </c>
      <c r="G14" s="14">
        <v>156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566</v>
      </c>
      <c r="J14">
        <f t="shared" si="1"/>
        <v>188</v>
      </c>
      <c r="K14" cm="1">
        <f t="array" ref="K14">_xlfn.IFS(Q14&lt;&gt;1,"",Q14=1,I14+(3*D14))</f>
        <v>692</v>
      </c>
      <c r="L14" cm="1">
        <f t="array" ref="L14">_xlfn.IFS(Q14&lt;&gt;1,"",COUNT($E$7:G14)&lt;=hcpng,"",COUNT($E$7:G14)&gt;=hcpng,K14)</f>
        <v>692</v>
      </c>
      <c r="M14" cm="1">
        <f t="array" ref="M14">_xlfn.IFS(Q14=1,SUM($E$7:G14),Q14&lt;&gt;1,"")</f>
        <v>4413</v>
      </c>
      <c r="N14" cm="1">
        <f t="array" ref="N14">_xlfn.IFS(Q14=1,COUNT($E$7:G14),Q14&lt;&gt;1,"")</f>
        <v>24</v>
      </c>
      <c r="O14">
        <f>IF(Q14=1,ROUND(AVERAGE($E$7:G14),2),"")</f>
        <v>183.88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244</v>
      </c>
      <c r="X14" cm="1">
        <f t="array" ref="X14">_xlfn.IFS(AND(Q14=1,COUNT($E$7:G14)&gt;hcpng),F14+D14,$A$7=1," ")</f>
        <v>250</v>
      </c>
      <c r="Y14" cm="1">
        <f t="array" ref="Y14">_xlfn.IFS(AND(Q14=1,COUNT($E$7:G14)&gt;hcpng),G14+D14,$A$7=1," ")</f>
        <v>198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183</v>
      </c>
      <c r="D15" s="16" cm="1">
        <f t="array" ref="D15">_xlfn.IFS(Q15&lt;&gt;1,"",Q15=1,TRUNC((230-C15)*0.9))</f>
        <v>42</v>
      </c>
      <c r="E15" s="14">
        <v>203</v>
      </c>
      <c r="F15" s="14">
        <v>175</v>
      </c>
      <c r="G15" s="14">
        <v>201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579</v>
      </c>
      <c r="J15">
        <f t="shared" si="1"/>
        <v>193</v>
      </c>
      <c r="K15" cm="1">
        <f t="array" ref="K15">_xlfn.IFS(Q15&lt;&gt;1,"",Q15=1,I15+(3*D15))</f>
        <v>705</v>
      </c>
      <c r="L15" cm="1">
        <f t="array" ref="L15">_xlfn.IFS(Q15&lt;&gt;1,"",COUNT($E$7:G15)&lt;=hcpng,"",COUNT($E$7:G15)&gt;=hcpng,K15)</f>
        <v>705</v>
      </c>
      <c r="M15" cm="1">
        <f t="array" ref="M15">_xlfn.IFS(Q15=1,SUM($E$7:G15),Q15&lt;&gt;1,"")</f>
        <v>4992</v>
      </c>
      <c r="N15" cm="1">
        <f t="array" ref="N15">_xlfn.IFS(Q15=1,COUNT($E$7:G15),Q15&lt;&gt;1,"")</f>
        <v>27</v>
      </c>
      <c r="O15">
        <f>IF(Q15=1,ROUND(AVERAGE($E$7:G15),2),"")</f>
        <v>184.89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245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243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184</v>
      </c>
      <c r="D16" s="16" cm="1">
        <f t="array" ref="D16">_xlfn.IFS(Q16&lt;&gt;1,"",Q16=1,TRUNC((230-C16)*0.9))</f>
        <v>41</v>
      </c>
      <c r="E16" s="14">
        <v>192</v>
      </c>
      <c r="F16" s="14">
        <v>202</v>
      </c>
      <c r="G16" s="14">
        <v>157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551</v>
      </c>
      <c r="J16">
        <f t="shared" si="1"/>
        <v>183</v>
      </c>
      <c r="K16" cm="1">
        <f t="array" ref="K16">_xlfn.IFS(Q16&lt;&gt;1,"",Q16=1,I16+(3*D16))</f>
        <v>674</v>
      </c>
      <c r="L16" cm="1">
        <f t="array" ref="L16">_xlfn.IFS(Q16&lt;&gt;1,"",COUNT($E$7:G16)&lt;=hcpng,"",COUNT($E$7:G16)&gt;=hcpng,K16)</f>
        <v>674</v>
      </c>
      <c r="M16" cm="1">
        <f t="array" ref="M16">_xlfn.IFS(Q16=1,SUM($E$7:G16),Q16&lt;&gt;1,"")</f>
        <v>5543</v>
      </c>
      <c r="N16" cm="1">
        <f t="array" ref="N16">_xlfn.IFS(Q16=1,COUNT($E$7:G16),Q16&lt;&gt;1,"")</f>
        <v>30</v>
      </c>
      <c r="O16">
        <f>IF(Q16=1,ROUND(AVERAGE($E$7:G16),2),"")</f>
        <v>184.77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233</v>
      </c>
      <c r="X16" cm="1">
        <f t="array" ref="X16">_xlfn.IFS(AND(Q16=1,COUNT($E$7:G16)&gt;hcpng),F16+D16,$A$7=1," ")</f>
        <v>243</v>
      </c>
      <c r="Y16" cm="1">
        <f t="array" ref="Y16">_xlfn.IFS(AND(Q16=1,COUNT($E$7:G16)&gt;hcpng),G16+D16,$A$7=1," ")</f>
        <v>198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184</v>
      </c>
      <c r="D17" s="16" cm="1">
        <f t="array" ref="D17">_xlfn.IFS(Q17&lt;&gt;1,"",Q17=1,TRUNC((230-C17)*0.9))</f>
        <v>41</v>
      </c>
      <c r="E17" s="14">
        <v>204</v>
      </c>
      <c r="F17" s="14">
        <v>198</v>
      </c>
      <c r="G17" s="14">
        <v>186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588</v>
      </c>
      <c r="J17">
        <f t="shared" si="1"/>
        <v>196</v>
      </c>
      <c r="K17" cm="1">
        <f t="array" ref="K17">_xlfn.IFS(Q17&lt;&gt;1,"",Q17=1,I17+(3*D17))</f>
        <v>711</v>
      </c>
      <c r="L17" cm="1">
        <f t="array" ref="L17">_xlfn.IFS(Q17&lt;&gt;1,"",COUNT($E$7:G17)&lt;=hcpng,"",COUNT($E$7:G17)&gt;=hcpng,K17)</f>
        <v>711</v>
      </c>
      <c r="M17" cm="1">
        <f t="array" ref="M17">_xlfn.IFS(Q17=1,SUM($E$7:G17),Q17&lt;&gt;1,"")</f>
        <v>6131</v>
      </c>
      <c r="N17" cm="1">
        <f t="array" ref="N17">_xlfn.IFS(Q17=1,COUNT($E$7:G17),Q17&lt;&gt;1,"")</f>
        <v>33</v>
      </c>
      <c r="O17">
        <f>IF(Q17=1,ROUND(AVERAGE($E$7:G17),2),"")</f>
        <v>185.79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245</v>
      </c>
      <c r="X17" cm="1">
        <f t="array" ref="X17">_xlfn.IFS(AND(Q17=1,COUNT($E$7:G17)&gt;hcpng),F17+D17,$A$7=1," ")</f>
        <v>239</v>
      </c>
      <c r="Y17" cm="1">
        <f t="array" ref="Y17">_xlfn.IFS(AND(Q17=1,COUNT($E$7:G17)&gt;hcpng),G17+D17,$A$7=1," ")</f>
        <v>227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185</v>
      </c>
      <c r="D19" s="16" cm="1">
        <f t="array" ref="D19">_xlfn.IFS(Q19&lt;&gt;1,"",Q19=1,TRUNC((230-C19)*0.9))</f>
        <v>40</v>
      </c>
      <c r="E19" s="14">
        <v>203</v>
      </c>
      <c r="F19" s="14">
        <v>124</v>
      </c>
      <c r="G19" s="14">
        <v>205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532</v>
      </c>
      <c r="J19">
        <f t="shared" si="1"/>
        <v>177</v>
      </c>
      <c r="K19" cm="1">
        <f t="array" ref="K19">_xlfn.IFS(Q19&lt;&gt;1,"",Q19=1,I19+(3*D19))</f>
        <v>652</v>
      </c>
      <c r="L19" cm="1">
        <f t="array" ref="L19">_xlfn.IFS(Q19&lt;&gt;1,"",COUNT($E$7:G19)&lt;=hcpng,"",COUNT($E$7:G19)&gt;=hcpng,K19)</f>
        <v>652</v>
      </c>
      <c r="M19" cm="1">
        <f t="array" ref="M19">_xlfn.IFS(Q19=1,SUM($E$7:G19),Q19&lt;&gt;1,"")</f>
        <v>6663</v>
      </c>
      <c r="N19" cm="1">
        <f t="array" ref="N19">_xlfn.IFS(Q19=1,COUNT($E$7:G19),Q19&lt;&gt;1,"")</f>
        <v>36</v>
      </c>
      <c r="O19">
        <f>IF(Q19=1,ROUND(AVERAGE($E$7:G19),2),"")</f>
        <v>185.08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243</v>
      </c>
      <c r="X19" cm="1">
        <f t="array" ref="X19">_xlfn.IFS(AND(Q19=1,COUNT($E$7:G19)&gt;hcpng),F19+D19,$A$7=1," ")</f>
        <v>164</v>
      </c>
      <c r="Y19" cm="1">
        <f t="array" ref="Y19">_xlfn.IFS(AND(Q19=1,COUNT($E$7:G19)&gt;hcpng),G19+D19,$A$7=1," ")</f>
        <v>245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185</v>
      </c>
      <c r="D20" s="16" cm="1">
        <f t="array" ref="D20">_xlfn.IFS(Q20&lt;&gt;1,"",Q20=1,TRUNC((230-C20)*0.9))</f>
        <v>40</v>
      </c>
      <c r="E20" s="14">
        <v>236</v>
      </c>
      <c r="F20" s="14">
        <v>172</v>
      </c>
      <c r="G20" s="14">
        <v>190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598</v>
      </c>
      <c r="J20">
        <f t="shared" si="1"/>
        <v>199</v>
      </c>
      <c r="K20" cm="1">
        <f t="array" ref="K20">_xlfn.IFS(Q20&lt;&gt;1,"",Q20=1,I20+(3*D20))</f>
        <v>718</v>
      </c>
      <c r="L20" cm="1">
        <f t="array" ref="L20">_xlfn.IFS(Q20&lt;&gt;1,"",COUNT($E$7:G20)&lt;=hcpng,"",COUNT($E$7:G20)&gt;=hcpng,K20)</f>
        <v>718</v>
      </c>
      <c r="M20" cm="1">
        <f t="array" ref="M20">_xlfn.IFS(Q20=1,SUM($E$7:G20),Q20&lt;&gt;1,"")</f>
        <v>7261</v>
      </c>
      <c r="N20" cm="1">
        <f t="array" ref="N20">_xlfn.IFS(Q20=1,COUNT($E$7:G20),Q20&lt;&gt;1,"")</f>
        <v>39</v>
      </c>
      <c r="O20">
        <f>IF(Q20=1,ROUND(AVERAGE($E$7:G20),2),"")</f>
        <v>186.18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276</v>
      </c>
      <c r="X20" cm="1">
        <f t="array" ref="X20">_xlfn.IFS(AND(Q20=1,COUNT($E$7:G20)&gt;hcpng),F20+D20,$A$7=1," ")</f>
        <v>212</v>
      </c>
      <c r="Y20" cm="1">
        <f t="array" ref="Y20">_xlfn.IFS(AND(Q20=1,COUNT($E$7:G20)&gt;hcpng),G20+D20,$A$7=1," ")</f>
        <v>230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186</v>
      </c>
      <c r="D21" s="16" cm="1">
        <f t="array" ref="D21">_xlfn.IFS(Q21&lt;&gt;1,"",Q21=1,TRUNC((230-C21)*0.9))</f>
        <v>39</v>
      </c>
      <c r="E21" s="14">
        <v>166</v>
      </c>
      <c r="F21" s="14">
        <v>200</v>
      </c>
      <c r="G21" s="14">
        <v>211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577</v>
      </c>
      <c r="J21">
        <f t="shared" si="1"/>
        <v>192</v>
      </c>
      <c r="K21" cm="1">
        <f t="array" ref="K21">_xlfn.IFS(Q21&lt;&gt;1,"",Q21=1,I21+(3*D21))</f>
        <v>694</v>
      </c>
      <c r="L21" cm="1">
        <f t="array" ref="L21">_xlfn.IFS(Q21&lt;&gt;1,"",COUNT($E$7:G21)&lt;=hcpng,"",COUNT($E$7:G21)&gt;=hcpng,K21)</f>
        <v>694</v>
      </c>
      <c r="M21" cm="1">
        <f t="array" ref="M21">_xlfn.IFS(Q21=1,SUM($E$7:G21),Q21&lt;&gt;1,"")</f>
        <v>7838</v>
      </c>
      <c r="N21" cm="1">
        <f t="array" ref="N21">_xlfn.IFS(Q21=1,COUNT($E$7:G21),Q21&lt;&gt;1,"")</f>
        <v>42</v>
      </c>
      <c r="O21">
        <f>IF(Q21=1,ROUND(AVERAGE($E$7:G21),2),"")</f>
        <v>186.62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205</v>
      </c>
      <c r="X21" cm="1">
        <f t="array" ref="X21">_xlfn.IFS(AND(Q21=1,COUNT($E$7:G21)&gt;hcpng),F21+D21,$A$7=1," ")</f>
        <v>239</v>
      </c>
      <c r="Y21" cm="1">
        <f t="array" ref="Y21">_xlfn.IFS(AND(Q21=1,COUNT($E$7:G21)&gt;hcpng),G21+D21,$A$7=1," ")</f>
        <v>250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186</v>
      </c>
      <c r="D22" s="16" cm="1">
        <f t="array" ref="D22">_xlfn.IFS(Q22&lt;&gt;1,"",Q22=1,TRUNC((230-C22)*0.9))</f>
        <v>39</v>
      </c>
      <c r="E22" s="14">
        <v>211</v>
      </c>
      <c r="F22" s="14">
        <v>147</v>
      </c>
      <c r="G22" s="14">
        <v>215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573</v>
      </c>
      <c r="J22">
        <f t="shared" si="1"/>
        <v>191</v>
      </c>
      <c r="K22" cm="1">
        <f t="array" ref="K22">_xlfn.IFS(Q22&lt;&gt;1,"",Q22=1,I22+(3*D22))</f>
        <v>690</v>
      </c>
      <c r="L22" cm="1">
        <f t="array" ref="L22">_xlfn.IFS(Q22&lt;&gt;1,"",COUNT($E$7:G22)&lt;=hcpng,"",COUNT($E$7:G22)&gt;=hcpng,K22)</f>
        <v>690</v>
      </c>
      <c r="M22" cm="1">
        <f t="array" ref="M22">_xlfn.IFS(Q22=1,SUM($E$7:G22),Q22&lt;&gt;1,"")</f>
        <v>8411</v>
      </c>
      <c r="N22" cm="1">
        <f t="array" ref="N22">_xlfn.IFS(Q22=1,COUNT($E$7:G22),Q22&lt;&gt;1,"")</f>
        <v>45</v>
      </c>
      <c r="O22">
        <f>IF(Q22=1,ROUND(AVERAGE($E$7:G22),2),"")</f>
        <v>186.91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250</v>
      </c>
      <c r="X22" cm="1">
        <f t="array" ref="X22">_xlfn.IFS(AND(Q22=1,COUNT($E$7:G22)&gt;hcpng),F22+D22,$A$7=1," ")</f>
        <v>186</v>
      </c>
      <c r="Y22" cm="1">
        <f t="array" ref="Y22">_xlfn.IFS(AND(Q22=1,COUNT($E$7:G22)&gt;hcpng),G22+D22,$A$7=1," ")</f>
        <v>254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186</v>
      </c>
      <c r="D23" s="16" cm="1">
        <f t="array" ref="D23">_xlfn.IFS(Q23&lt;&gt;1,"",Q23=1,TRUNC((230-C23)*0.9))</f>
        <v>39</v>
      </c>
      <c r="E23" s="14">
        <v>191</v>
      </c>
      <c r="F23" s="14">
        <v>192</v>
      </c>
      <c r="G23" s="14">
        <v>157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540</v>
      </c>
      <c r="J23">
        <f t="shared" si="1"/>
        <v>180</v>
      </c>
      <c r="K23" cm="1">
        <f t="array" ref="K23">_xlfn.IFS(Q23&lt;&gt;1,"",Q23=1,I23+(3*D23))</f>
        <v>657</v>
      </c>
      <c r="L23" cm="1">
        <f t="array" ref="L23">_xlfn.IFS(Q23&lt;&gt;1,"",COUNT($E$7:G23)&lt;=hcpng,"",COUNT($E$7:G23)&gt;=hcpng,K23)</f>
        <v>657</v>
      </c>
      <c r="M23" cm="1">
        <f t="array" ref="M23">_xlfn.IFS(Q23=1,SUM($E$7:G23),Q23&lt;&gt;1,"")</f>
        <v>8951</v>
      </c>
      <c r="N23" cm="1">
        <f t="array" ref="N23">_xlfn.IFS(Q23=1,COUNT($E$7:G23),Q23&lt;&gt;1,"")</f>
        <v>48</v>
      </c>
      <c r="O23">
        <f>IF(Q23=1,ROUND(AVERAGE($E$7:G23),2),"")</f>
        <v>186.48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230</v>
      </c>
      <c r="X23" cm="1">
        <f t="array" ref="X23">_xlfn.IFS(AND(Q23=1,COUNT($E$7:G23)&gt;hcpng),F23+D23,$A$7=1," ")</f>
        <v>231</v>
      </c>
      <c r="Y23" cm="1">
        <f t="array" ref="Y23">_xlfn.IFS(AND(Q23=1,COUNT($E$7:G23)&gt;hcpng),G23+D23,$A$7=1," ")</f>
        <v>196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186</v>
      </c>
      <c r="D24" s="16" cm="1">
        <f t="array" ref="D24">_xlfn.IFS(Q24&lt;&gt;1,"",Q24=1,TRUNC((230-C24)*0.9))</f>
        <v>39</v>
      </c>
      <c r="E24" s="14">
        <v>201</v>
      </c>
      <c r="F24" s="14">
        <v>202</v>
      </c>
      <c r="G24" s="14">
        <v>206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0"/>
        <v>609</v>
      </c>
      <c r="J24">
        <f t="shared" si="1"/>
        <v>203</v>
      </c>
      <c r="K24" cm="1">
        <f t="array" ref="K24">_xlfn.IFS(Q24&lt;&gt;1,"",Q24=1,I24+(3*D24))</f>
        <v>726</v>
      </c>
      <c r="L24" cm="1">
        <f t="array" ref="L24">_xlfn.IFS(Q24&lt;&gt;1,"",COUNT($E$7:G24)&lt;=hcpng,"",COUNT($E$7:G24)&gt;=hcpng,K24)</f>
        <v>726</v>
      </c>
      <c r="M24" cm="1">
        <f t="array" ref="M24">_xlfn.IFS(Q24=1,SUM($E$7:G24),Q24&lt;&gt;1,"")</f>
        <v>9560</v>
      </c>
      <c r="N24" cm="1">
        <f t="array" ref="N24">_xlfn.IFS(Q24=1,COUNT($E$7:G24),Q24&lt;&gt;1,"")</f>
        <v>51</v>
      </c>
      <c r="O24">
        <f>IF(Q24=1,ROUND(AVERAGE($E$7:G24),2),"")</f>
        <v>187.45</v>
      </c>
      <c r="P24" t="str" cm="1">
        <f t="array" ref="P24">_xlfn.IFS(Q24&lt;&gt;1,"",SUM($Q$7:Q24)=1,1,SUM($Q$7:Q24)&lt;&gt;1,"")</f>
        <v/>
      </c>
      <c r="Q24">
        <f t="shared" si="2"/>
        <v>1</v>
      </c>
      <c r="R24">
        <f t="shared" si="3"/>
        <v>609</v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240</v>
      </c>
      <c r="X24" cm="1">
        <f t="array" ref="X24">_xlfn.IFS(AND(Q24=1,COUNT($E$7:G24)&gt;hcpng),F24+D24,$A$7=1," ")</f>
        <v>241</v>
      </c>
      <c r="Y24" cm="1">
        <f t="array" ref="Y24">_xlfn.IFS(AND(Q24=1,COUNT($E$7:G24)&gt;hcpng),G24+D24,$A$7=1," ")</f>
        <v>245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187</v>
      </c>
      <c r="D25" s="16" cm="1">
        <f t="array" ref="D25">_xlfn.IFS(Q25&lt;&gt;1,"",Q25=1,TRUNC((230-C25)*0.9))</f>
        <v>38</v>
      </c>
      <c r="E25" s="14">
        <v>184</v>
      </c>
      <c r="F25" s="14">
        <v>179</v>
      </c>
      <c r="G25" s="14">
        <v>139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502</v>
      </c>
      <c r="J25">
        <f t="shared" si="1"/>
        <v>167</v>
      </c>
      <c r="K25" cm="1">
        <f t="array" ref="K25">_xlfn.IFS(Q25&lt;&gt;1,"",Q25=1,I25+(3*D25))</f>
        <v>616</v>
      </c>
      <c r="L25" cm="1">
        <f t="array" ref="L25">_xlfn.IFS(Q25&lt;&gt;1,"",COUNT($E$7:G25)&lt;=hcpng,"",COUNT($E$7:G25)&gt;=hcpng,K25)</f>
        <v>616</v>
      </c>
      <c r="M25" cm="1">
        <f t="array" ref="M25">_xlfn.IFS(Q25=1,SUM($E$7:G25),Q25&lt;&gt;1,"")</f>
        <v>10062</v>
      </c>
      <c r="N25" cm="1">
        <f t="array" ref="N25">_xlfn.IFS(Q25=1,COUNT($E$7:G25),Q25&lt;&gt;1,"")</f>
        <v>54</v>
      </c>
      <c r="O25">
        <f>IF(Q25=1,ROUND(AVERAGE($E$7:G25),2),"")</f>
        <v>186.33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222</v>
      </c>
      <c r="X25" cm="1">
        <f t="array" ref="X25">_xlfn.IFS(AND(Q25=1,COUNT($E$7:G25)&gt;hcpng),F25+D25,$A$7=1," ")</f>
        <v>217</v>
      </c>
      <c r="Y25" cm="1">
        <f t="array" ref="Y25">_xlfn.IFS(AND(Q25=1,COUNT($E$7:G25)&gt;hcpng),G25+D25,$A$7=1," ")</f>
        <v>177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186</v>
      </c>
      <c r="D26" s="16" cm="1">
        <f t="array" ref="D26">_xlfn.IFS(Q26&lt;&gt;1,"",Q26=1,TRUNC((230-C26)*0.9))</f>
        <v>39</v>
      </c>
      <c r="E26" s="14">
        <v>165</v>
      </c>
      <c r="F26" s="14">
        <v>195</v>
      </c>
      <c r="G26" s="14">
        <v>177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537</v>
      </c>
      <c r="J26">
        <f t="shared" si="1"/>
        <v>179</v>
      </c>
      <c r="K26" cm="1">
        <f t="array" ref="K26">_xlfn.IFS(Q26&lt;&gt;1,"",Q26=1,I26+(3*D26))</f>
        <v>654</v>
      </c>
      <c r="L26" cm="1">
        <f t="array" ref="L26">_xlfn.IFS(Q26&lt;&gt;1,"",COUNT($E$7:G26)&lt;=hcpng,"",COUNT($E$7:G26)&gt;=hcpng,K26)</f>
        <v>654</v>
      </c>
      <c r="M26" cm="1">
        <f t="array" ref="M26">_xlfn.IFS(Q26=1,SUM($E$7:G26),Q26&lt;&gt;1,"")</f>
        <v>10599</v>
      </c>
      <c r="N26" cm="1">
        <f t="array" ref="N26">_xlfn.IFS(Q26=1,COUNT($E$7:G26),Q26&lt;&gt;1,"")</f>
        <v>57</v>
      </c>
      <c r="O26">
        <f>IF(Q26=1,ROUND(AVERAGE($E$7:G26),2),"")</f>
        <v>185.95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204</v>
      </c>
      <c r="X26" cm="1">
        <f t="array" ref="X26">_xlfn.IFS(AND(Q26=1,COUNT($E$7:G26)&gt;hcpng),F26+D26,$A$7=1," ")</f>
        <v>234</v>
      </c>
      <c r="Y26" cm="1">
        <f t="array" ref="Y26">_xlfn.IFS(AND(Q26=1,COUNT($E$7:G26)&gt;hcpng),G26+D26,$A$7=1," ")</f>
        <v>216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185</v>
      </c>
      <c r="D27" s="16" cm="1">
        <f t="array" ref="D27">_xlfn.IFS(Q27&lt;&gt;1,"",Q27=1,TRUNC((230-C27)*0.9))</f>
        <v>40</v>
      </c>
      <c r="E27" s="14">
        <v>183</v>
      </c>
      <c r="F27" s="14">
        <v>192</v>
      </c>
      <c r="G27" s="14">
        <v>191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566</v>
      </c>
      <c r="J27">
        <f t="shared" si="1"/>
        <v>188</v>
      </c>
      <c r="K27" cm="1">
        <f t="array" ref="K27">_xlfn.IFS(Q27&lt;&gt;1,"",Q27=1,I27+(3*D27))</f>
        <v>686</v>
      </c>
      <c r="L27" cm="1">
        <f t="array" ref="L27">_xlfn.IFS(Q27&lt;&gt;1,"",COUNT($E$7:G27)&lt;=hcpng,"",COUNT($E$7:G27)&gt;=hcpng,K27)</f>
        <v>686</v>
      </c>
      <c r="M27" cm="1">
        <f t="array" ref="M27">_xlfn.IFS(Q27=1,SUM($E$7:G27),Q27&lt;&gt;1,"")</f>
        <v>11165</v>
      </c>
      <c r="N27" cm="1">
        <f t="array" ref="N27">_xlfn.IFS(Q27=1,COUNT($E$7:G27),Q27&lt;&gt;1,"")</f>
        <v>60</v>
      </c>
      <c r="O27">
        <f>IF(Q27=1,ROUND(AVERAGE($E$7:G27),2),"")</f>
        <v>186.08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223</v>
      </c>
      <c r="X27" cm="1">
        <f t="array" ref="X27">_xlfn.IFS(AND(Q27=1,COUNT($E$7:G27)&gt;hcpng),F27+D27,$A$7=1," ")</f>
        <v>232</v>
      </c>
      <c r="Y27" cm="1">
        <f t="array" ref="Y27">_xlfn.IFS(AND(Q27=1,COUNT($E$7:G27)&gt;hcpng),G27+D27,$A$7=1," ")</f>
        <v>231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186</v>
      </c>
      <c r="D28" s="16" cm="1">
        <f t="array" ref="D28">_xlfn.IFS(Q28&lt;&gt;1,"",Q28=1,TRUNC((230-C28)*0.9))</f>
        <v>39</v>
      </c>
      <c r="E28" s="14">
        <v>151</v>
      </c>
      <c r="F28" s="14">
        <v>205</v>
      </c>
      <c r="G28" s="14">
        <v>183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539</v>
      </c>
      <c r="J28">
        <f t="shared" si="1"/>
        <v>179</v>
      </c>
      <c r="K28" cm="1">
        <f t="array" ref="K28">_xlfn.IFS(Q28&lt;&gt;1,"",Q28=1,I28+(3*D28))</f>
        <v>656</v>
      </c>
      <c r="L28" cm="1">
        <f t="array" ref="L28">_xlfn.IFS(Q28&lt;&gt;1,"",COUNT($E$7:G28)&lt;=hcpng,"",COUNT($E$7:G28)&gt;=hcpng,K28)</f>
        <v>656</v>
      </c>
      <c r="M28" cm="1">
        <f t="array" ref="M28">_xlfn.IFS(Q28=1,SUM($E$7:G28),Q28&lt;&gt;1,"")</f>
        <v>11704</v>
      </c>
      <c r="N28" cm="1">
        <f t="array" ref="N28">_xlfn.IFS(Q28=1,COUNT($E$7:G28),Q28&lt;&gt;1,"")</f>
        <v>63</v>
      </c>
      <c r="O28">
        <f>IF(Q28=1,ROUND(AVERAGE($E$7:G28),2),"")</f>
        <v>185.78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190</v>
      </c>
      <c r="X28" cm="1">
        <f t="array" ref="X28">_xlfn.IFS(AND(Q28=1,COUNT($E$7:G28)&gt;hcpng),F28+D28,$A$7=1," ")</f>
        <v>244</v>
      </c>
      <c r="Y28" cm="1">
        <f t="array" ref="Y28">_xlfn.IFS(AND(Q28=1,COUNT($E$7:G28)&gt;hcpng),G28+D28,$A$7=1," ")</f>
        <v>222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185</v>
      </c>
      <c r="D29" s="16" cm="1">
        <f t="array" ref="D29">_xlfn.IFS(Q29&lt;&gt;1,"",Q29=1,TRUNC((230-C29)*0.9))</f>
        <v>40</v>
      </c>
      <c r="E29" s="14">
        <v>165</v>
      </c>
      <c r="F29" s="14">
        <v>185</v>
      </c>
      <c r="G29" s="14">
        <v>224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574</v>
      </c>
      <c r="J29">
        <f t="shared" si="1"/>
        <v>191</v>
      </c>
      <c r="K29" cm="1">
        <f t="array" ref="K29">_xlfn.IFS(Q29&lt;&gt;1,"",Q29=1,I29+(3*D29))</f>
        <v>694</v>
      </c>
      <c r="L29" cm="1">
        <f t="array" ref="L29">_xlfn.IFS(Q29&lt;&gt;1,"",COUNT($E$7:G29)&lt;=hcpng,"",COUNT($E$7:G29)&gt;=hcpng,K29)</f>
        <v>694</v>
      </c>
      <c r="M29" cm="1">
        <f t="array" ref="M29">_xlfn.IFS(Q29=1,SUM($E$7:G29),Q29&lt;&gt;1,"")</f>
        <v>12278</v>
      </c>
      <c r="N29" cm="1">
        <f t="array" ref="N29">_xlfn.IFS(Q29=1,COUNT($E$7:G29),Q29&lt;&gt;1,"")</f>
        <v>66</v>
      </c>
      <c r="O29">
        <f>IF(Q29=1,ROUND(AVERAGE($E$7:G29),2),"")</f>
        <v>186.03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205</v>
      </c>
      <c r="X29" cm="1">
        <f t="array" ref="X29">_xlfn.IFS(AND(Q29=1,COUNT($E$7:G29)&gt;hcpng),F29+D29,$A$7=1," ")</f>
        <v>225</v>
      </c>
      <c r="Y29" cm="1">
        <f t="array" ref="Y29">_xlfn.IFS(AND(Q29=1,COUNT($E$7:G29)&gt;hcpng),G29+D29,$A$7=1," ")</f>
        <v>264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186</v>
      </c>
      <c r="D30" s="16" cm="1">
        <f t="array" ref="D30">_xlfn.IFS(Q30&lt;&gt;1,"",Q30=1,TRUNC((230-C30)*0.9))</f>
        <v>39</v>
      </c>
      <c r="E30" s="14">
        <v>160</v>
      </c>
      <c r="F30" s="14">
        <v>200</v>
      </c>
      <c r="G30" s="14">
        <v>157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517</v>
      </c>
      <c r="J30">
        <f t="shared" si="1"/>
        <v>172</v>
      </c>
      <c r="K30" cm="1">
        <f t="array" ref="K30">_xlfn.IFS(Q30&lt;&gt;1,"",Q30=1,I30+(3*D30))</f>
        <v>634</v>
      </c>
      <c r="L30" cm="1">
        <f t="array" ref="L30">_xlfn.IFS(Q30&lt;&gt;1,"",COUNT($E$7:G30)&lt;=hcpng,"",COUNT($E$7:G30)&gt;=hcpng,K30)</f>
        <v>634</v>
      </c>
      <c r="M30" cm="1">
        <f t="array" ref="M30">_xlfn.IFS(Q30=1,SUM($E$7:G30),Q30&lt;&gt;1,"")</f>
        <v>12795</v>
      </c>
      <c r="N30" cm="1">
        <f t="array" ref="N30">_xlfn.IFS(Q30=1,COUNT($E$7:G30),Q30&lt;&gt;1,"")</f>
        <v>69</v>
      </c>
      <c r="O30">
        <f>IF(Q30=1,ROUND(AVERAGE($E$7:G30),2),"")</f>
        <v>185.43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199</v>
      </c>
      <c r="X30" cm="1">
        <f t="array" ref="X30">_xlfn.IFS(AND(Q30=1,COUNT($E$7:G30)&gt;hcpng),F30+D30,$A$7=1," ")</f>
        <v>239</v>
      </c>
      <c r="Y30" cm="1">
        <f t="array" ref="Y30">_xlfn.IFS(AND(Q30=1,COUNT($E$7:G30)&gt;hcpng),G30+D30,$A$7=1," ")</f>
        <v>196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185</v>
      </c>
      <c r="D31" s="16" cm="1">
        <f t="array" ref="D31">_xlfn.IFS(Q31&lt;&gt;1,"",Q31=1,TRUNC((230-C31)*0.9))</f>
        <v>40</v>
      </c>
      <c r="E31" s="14">
        <v>153</v>
      </c>
      <c r="F31" s="14">
        <v>199</v>
      </c>
      <c r="G31" s="14">
        <v>179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531</v>
      </c>
      <c r="J31">
        <f t="shared" si="1"/>
        <v>177</v>
      </c>
      <c r="K31" cm="1">
        <f t="array" ref="K31">_xlfn.IFS(Q31&lt;&gt;1,"",Q31=1,I31+(3*D31))</f>
        <v>651</v>
      </c>
      <c r="L31" cm="1">
        <f t="array" ref="L31">_xlfn.IFS(Q31&lt;&gt;1,"",COUNT($E$7:G31)&lt;=hcpng,"",COUNT($E$7:G31)&gt;=hcpng,K31)</f>
        <v>651</v>
      </c>
      <c r="M31" cm="1">
        <f t="array" ref="M31">_xlfn.IFS(Q31=1,SUM($E$7:G31),Q31&lt;&gt;1,"")</f>
        <v>13326</v>
      </c>
      <c r="N31" cm="1">
        <f t="array" ref="N31">_xlfn.IFS(Q31=1,COUNT($E$7:G31),Q31&lt;&gt;1,"")</f>
        <v>72</v>
      </c>
      <c r="O31">
        <f>IF(Q31=1,ROUND(AVERAGE($E$7:G31),2),"")</f>
        <v>185.08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193</v>
      </c>
      <c r="X31" cm="1">
        <f t="array" ref="X31">_xlfn.IFS(AND(Q31=1,COUNT($E$7:G31)&gt;hcpng),F31+D31,$A$7=1," ")</f>
        <v>239</v>
      </c>
      <c r="Y31" cm="1">
        <f t="array" ref="Y31">_xlfn.IFS(AND(Q31=1,COUNT($E$7:G31)&gt;hcpng),G31+D31,$A$7=1," ")</f>
        <v>219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185</v>
      </c>
      <c r="D32" s="16" cm="1">
        <f t="array" ref="D32">_xlfn.IFS(Q32&lt;&gt;1,"",Q32=1,TRUNC((230-C32)*0.9))</f>
        <v>40</v>
      </c>
      <c r="E32" s="14">
        <v>190</v>
      </c>
      <c r="F32" s="14">
        <v>169</v>
      </c>
      <c r="G32" s="14">
        <v>200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559</v>
      </c>
      <c r="J32">
        <f t="shared" si="1"/>
        <v>186</v>
      </c>
      <c r="K32" cm="1">
        <f t="array" ref="K32">_xlfn.IFS(Q32&lt;&gt;1,"",Q32=1,I32+(3*D32))</f>
        <v>679</v>
      </c>
      <c r="L32" cm="1">
        <f t="array" ref="L32">_xlfn.IFS(Q32&lt;&gt;1,"",COUNT($E$7:G32)&lt;=hcpng,"",COUNT($E$7:G32)&gt;=hcpng,K32)</f>
        <v>679</v>
      </c>
      <c r="M32" cm="1">
        <f t="array" ref="M32">_xlfn.IFS(Q32=1,SUM($E$7:G32),Q32&lt;&gt;1,"")</f>
        <v>13885</v>
      </c>
      <c r="N32" cm="1">
        <f t="array" ref="N32">_xlfn.IFS(Q32=1,COUNT($E$7:G32),Q32&lt;&gt;1,"")</f>
        <v>75</v>
      </c>
      <c r="O32">
        <f>IF(Q32=1,ROUND(AVERAGE($E$7:G32),2),"")</f>
        <v>185.13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230</v>
      </c>
      <c r="X32" cm="1">
        <f t="array" ref="X32">_xlfn.IFS(AND(Q32=1,COUNT($E$7:G32)&gt;hcpng),F32+D32,$A$7=1," ")</f>
        <v>209</v>
      </c>
      <c r="Y32" cm="1">
        <f t="array" ref="Y32">_xlfn.IFS(AND(Q32=1,COUNT($E$7:G32)&gt;hcpng),G32+D32,$A$7=1," ")</f>
        <v>240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185</v>
      </c>
      <c r="D33" s="16" cm="1">
        <f t="array" ref="D33">_xlfn.IFS(Q33&lt;&gt;1,"",Q33=1,TRUNC((230-C33)*0.9))</f>
        <v>40</v>
      </c>
      <c r="E33" s="14">
        <v>206</v>
      </c>
      <c r="F33" s="14">
        <v>162</v>
      </c>
      <c r="G33" s="14">
        <v>166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534</v>
      </c>
      <c r="J33">
        <f t="shared" si="1"/>
        <v>178</v>
      </c>
      <c r="K33" cm="1">
        <f t="array" ref="K33">_xlfn.IFS(Q33&lt;&gt;1,"",Q33=1,I33+(3*D33))</f>
        <v>654</v>
      </c>
      <c r="L33" cm="1">
        <f t="array" ref="L33">_xlfn.IFS(Q33&lt;&gt;1,"",COUNT($E$7:G33)&lt;=hcpng,"",COUNT($E$7:G33)&gt;=hcpng,K33)</f>
        <v>654</v>
      </c>
      <c r="M33" cm="1">
        <f t="array" ref="M33">_xlfn.IFS(Q33=1,SUM($E$7:G33),Q33&lt;&gt;1,"")</f>
        <v>14419</v>
      </c>
      <c r="N33" cm="1">
        <f t="array" ref="N33">_xlfn.IFS(Q33=1,COUNT($E$7:G33),Q33&lt;&gt;1,"")</f>
        <v>78</v>
      </c>
      <c r="O33">
        <f>IF(Q33=1,ROUND(AVERAGE($E$7:G33),2),"")</f>
        <v>184.86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246</v>
      </c>
      <c r="X33" cm="1">
        <f t="array" ref="X33">_xlfn.IFS(AND(Q33=1,COUNT($E$7:G33)&gt;hcpng),F33+D33,$A$7=1," ")</f>
        <v>202</v>
      </c>
      <c r="Y33" cm="1">
        <f t="array" ref="Y33">_xlfn.IFS(AND(Q33=1,COUNT($E$7:G33)&gt;hcpng),G33+D33,$A$7=1," ")</f>
        <v>206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184</v>
      </c>
      <c r="D34" s="16" cm="1">
        <f t="array" ref="D34">_xlfn.IFS(Q34&lt;&gt;1,"",Q34=1,TRUNC((230-C34)*0.9))</f>
        <v>41</v>
      </c>
      <c r="E34" s="14">
        <v>178</v>
      </c>
      <c r="F34" s="14">
        <v>190</v>
      </c>
      <c r="G34" s="14">
        <v>203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571</v>
      </c>
      <c r="J34">
        <f t="shared" si="1"/>
        <v>190</v>
      </c>
      <c r="K34" cm="1">
        <f t="array" ref="K34">_xlfn.IFS(Q34&lt;&gt;1,"",Q34=1,I34+(3*D34))</f>
        <v>694</v>
      </c>
      <c r="L34" cm="1">
        <f t="array" ref="L34">_xlfn.IFS(Q34&lt;&gt;1,"",COUNT($E$7:G34)&lt;=hcpng,"",COUNT($E$7:G34)&gt;=hcpng,K34)</f>
        <v>694</v>
      </c>
      <c r="M34" cm="1">
        <f t="array" ref="M34">_xlfn.IFS(Q34=1,SUM($E$7:G34),Q34&lt;&gt;1,"")</f>
        <v>14990</v>
      </c>
      <c r="N34" cm="1">
        <f t="array" ref="N34">_xlfn.IFS(Q34=1,COUNT($E$7:G34),Q34&lt;&gt;1,"")</f>
        <v>81</v>
      </c>
      <c r="O34">
        <f>IF(Q34=1,ROUND(AVERAGE($E$7:G34),2),"")</f>
        <v>185.06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219</v>
      </c>
      <c r="X34" cm="1">
        <f t="array" ref="X34">_xlfn.IFS(AND(Q34=1,COUNT($E$7:G34)&gt;hcpng),F34+D34,$A$7=1," ")</f>
        <v>231</v>
      </c>
      <c r="Y34" cm="1">
        <f t="array" ref="Y34">_xlfn.IFS(AND(Q34=1,COUNT($E$7:G34)&gt;hcpng),G34+D34,$A$7=1," ")</f>
        <v>244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185</v>
      </c>
      <c r="D36" s="16" cm="1">
        <f t="array" ref="D36">_xlfn.IFS(Q36&lt;&gt;1,"",Q36=1,TRUNC((230-C36)*0.9))</f>
        <v>40</v>
      </c>
      <c r="E36" s="14">
        <v>200</v>
      </c>
      <c r="F36" s="14">
        <v>158</v>
      </c>
      <c r="G36" s="14">
        <v>176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534</v>
      </c>
      <c r="J36">
        <f t="shared" si="1"/>
        <v>178</v>
      </c>
      <c r="K36" cm="1">
        <f t="array" ref="K36">_xlfn.IFS(Q36&lt;&gt;1,"",Q36=1,I36+(3*D36))</f>
        <v>654</v>
      </c>
      <c r="L36" cm="1">
        <f t="array" ref="L36">_xlfn.IFS(Q36&lt;&gt;1,"",COUNT($E$7:G36)&lt;=hcpng,"",COUNT($E$7:G36)&gt;=hcpng,K36)</f>
        <v>654</v>
      </c>
      <c r="M36" cm="1">
        <f t="array" ref="M36">_xlfn.IFS(Q36=1,SUM($E$7:G36),Q36&lt;&gt;1,"")</f>
        <v>15524</v>
      </c>
      <c r="N36" cm="1">
        <f t="array" ref="N36">_xlfn.IFS(Q36=1,COUNT($E$7:G36),Q36&lt;&gt;1,"")</f>
        <v>84</v>
      </c>
      <c r="O36">
        <f>IF(Q36=1,ROUND(AVERAGE($E$7:G36),2),"")</f>
        <v>184.81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240</v>
      </c>
      <c r="X36" cm="1">
        <f t="array" ref="X36">_xlfn.IFS(AND(Q36=1,COUNT($E$7:G36)&gt;hcpng),F36+D36,$A$7=1," ")</f>
        <v>198</v>
      </c>
      <c r="Y36" cm="1">
        <f t="array" ref="Y36">_xlfn.IFS(AND(Q36=1,COUNT($E$7:G36)&gt;hcpng),G36+D36,$A$7=1," ")</f>
        <v>216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183.93</v>
      </c>
      <c r="F37" s="18">
        <f>IF(COUNT(F7:F36)&gt;=1,ROUND(SUM(F7:F36)/COUNT(F7:F36),2),"")</f>
        <v>182.61</v>
      </c>
      <c r="G37" s="18">
        <f>IF(COUNT(G7:G36)&gt;=1,ROUND(SUM(G7:G36)/COUNT(G7:G36),2),"")</f>
        <v>187.89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A3DC-639D-4376-B2FC-E9E157E5A9EC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63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189</v>
      </c>
      <c r="C4" s="7"/>
      <c r="D4" s="7"/>
      <c r="E4" s="7"/>
      <c r="F4" s="7"/>
      <c r="G4" s="7"/>
      <c r="W4" s="3" t="s">
        <v>34</v>
      </c>
      <c r="X4">
        <f>MAX(I7:I36)</f>
        <v>684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255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189</v>
      </c>
      <c r="D7" s="16" cm="1">
        <f t="array" ref="D7">_xlfn.IFS(Q7&lt;&gt;1,"",Q7=1,TRUNC((230-C7)*0.9))</f>
        <v>36</v>
      </c>
      <c r="E7" s="14">
        <v>192</v>
      </c>
      <c r="F7" s="14">
        <v>195</v>
      </c>
      <c r="G7" s="14">
        <v>224</v>
      </c>
      <c r="H7" s="17"/>
      <c r="I7">
        <f>IF(Q7=1,SUM(E7:G7),"")</f>
        <v>611</v>
      </c>
      <c r="J7">
        <f>IF(Q7=1,TRUNC(AVERAGE(E7:G7),0),"")</f>
        <v>203</v>
      </c>
      <c r="K7" cm="1">
        <f t="array" ref="K7">_xlfn.IFS(Q7&lt;&gt;1,"",Q7=1,I7+(3*D7))</f>
        <v>719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611</v>
      </c>
      <c r="N7" cm="1">
        <f t="array" ref="N7">_xlfn.IFS(Q7=1,COUNT($E$7:G7),Q7&lt;&gt;1,"")</f>
        <v>3</v>
      </c>
      <c r="O7">
        <f>IF(Q7=1,ROUND(AVERAGE($E$7:G7),2),"")</f>
        <v>203.67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189</v>
      </c>
      <c r="D8" s="16" cm="1">
        <f t="array" ref="D8">_xlfn.IFS(Q8&lt;&gt;1,"",Q8=1,TRUNC((230-C8)*0.9))</f>
        <v>36</v>
      </c>
      <c r="E8" s="14">
        <v>193</v>
      </c>
      <c r="F8" s="14">
        <v>236</v>
      </c>
      <c r="G8" s="14">
        <v>255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684</v>
      </c>
      <c r="J8">
        <f t="shared" ref="J8:J36" si="1">IF(Q8=1,TRUNC(AVERAGE(E8:G8),0),"")</f>
        <v>228</v>
      </c>
      <c r="K8" cm="1">
        <f t="array" ref="K8">_xlfn.IFS(Q8&lt;&gt;1,"",Q8=1,I8+(3*D8))</f>
        <v>792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1295</v>
      </c>
      <c r="N8" cm="1">
        <f t="array" ref="N8">_xlfn.IFS(Q8=1,COUNT($E$7:G8),Q8&lt;&gt;1,"")</f>
        <v>6</v>
      </c>
      <c r="O8">
        <f>IF(Q8=1,ROUND(AVERAGE($E$7:G8),2),"")</f>
        <v>215.83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>
        <f t="shared" ref="R8:R36" si="3">IF(I8=$X$4,I8,"")</f>
        <v>684</v>
      </c>
      <c r="S8" cm="1">
        <f t="array" ref="S8">_xlfn.IFS(E8=$X$5,E8,F8=$X$5,F8,G8=$X$5,G8,$A$7=1,"")</f>
        <v>255</v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189</v>
      </c>
      <c r="D9" s="16" cm="1">
        <f t="array" ref="D9">_xlfn.IFS(Q9&lt;&gt;1,"",Q9=1,TRUNC((230-C9)*0.9))</f>
        <v>36</v>
      </c>
      <c r="E9" s="14">
        <v>179</v>
      </c>
      <c r="F9" s="14">
        <v>192</v>
      </c>
      <c r="G9" s="14">
        <v>232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603</v>
      </c>
      <c r="J9">
        <f t="shared" si="1"/>
        <v>201</v>
      </c>
      <c r="K9" cm="1">
        <f t="array" ref="K9">_xlfn.IFS(Q9&lt;&gt;1,"",Q9=1,I9+(3*D9))</f>
        <v>711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1898</v>
      </c>
      <c r="N9" cm="1">
        <f t="array" ref="N9">_xlfn.IFS(Q9=1,COUNT($E$7:G9),Q9&lt;&gt;1,"")</f>
        <v>9</v>
      </c>
      <c r="O9">
        <f>IF(Q9=1,ROUND(AVERAGE($E$7:G9),2),"")</f>
        <v>210.89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210</v>
      </c>
      <c r="D11" s="16" cm="1">
        <f t="array" ref="D11">_xlfn.IFS(Q11&lt;&gt;1,"",Q11=1,TRUNC((230-C11)*0.9))</f>
        <v>18</v>
      </c>
      <c r="E11" s="14">
        <v>152</v>
      </c>
      <c r="F11" s="14">
        <v>176</v>
      </c>
      <c r="G11" s="14">
        <v>200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528</v>
      </c>
      <c r="J11">
        <f t="shared" si="1"/>
        <v>176</v>
      </c>
      <c r="K11" cm="1">
        <f t="array" ref="K11">_xlfn.IFS(Q11&lt;&gt;1,"",Q11=1,I11+(3*D11))</f>
        <v>582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2426</v>
      </c>
      <c r="N11" cm="1">
        <f t="array" ref="N11">_xlfn.IFS(Q11=1,COUNT($E$7:G11),Q11&lt;&gt;1,"")</f>
        <v>12</v>
      </c>
      <c r="O11">
        <f>IF(Q11=1,ROUND(AVERAGE($E$7:G11),2),"")</f>
        <v>202.17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202</v>
      </c>
      <c r="D12" s="16" cm="1">
        <f t="array" ref="D12">_xlfn.IFS(Q12&lt;&gt;1,"",Q12=1,TRUNC((230-C12)*0.9))</f>
        <v>25</v>
      </c>
      <c r="E12" s="14">
        <v>148</v>
      </c>
      <c r="F12" s="14">
        <v>220</v>
      </c>
      <c r="G12" s="14">
        <v>182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550</v>
      </c>
      <c r="J12">
        <f t="shared" si="1"/>
        <v>183</v>
      </c>
      <c r="K12" cm="1">
        <f t="array" ref="K12">_xlfn.IFS(Q12&lt;&gt;1,"",Q12=1,I12+(3*D12))</f>
        <v>625</v>
      </c>
      <c r="L12" cm="1">
        <f t="array" ref="L12">_xlfn.IFS(Q12&lt;&gt;1,"",COUNT($E$7:G12)&lt;=hcpng,"",COUNT($E$7:G12)&gt;=hcpng,K12)</f>
        <v>625</v>
      </c>
      <c r="M12" cm="1">
        <f t="array" ref="M12">_xlfn.IFS(Q12=1,SUM($E$7:G12),Q12&lt;&gt;1,"")</f>
        <v>2976</v>
      </c>
      <c r="N12" cm="1">
        <f t="array" ref="N12">_xlfn.IFS(Q12=1,COUNT($E$7:G12),Q12&lt;&gt;1,"")</f>
        <v>15</v>
      </c>
      <c r="O12">
        <f>IF(Q12=1,ROUND(AVERAGE($E$7:G12),2),"")</f>
        <v>198.4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173</v>
      </c>
      <c r="X12" cm="1">
        <f t="array" ref="X12">_xlfn.IFS(AND(Q12=1,COUNT($E$7:G12)&gt;hcpng),F12+D12,$A$7=1," ")</f>
        <v>245</v>
      </c>
      <c r="Y12" cm="1">
        <f t="array" ref="Y12">_xlfn.IFS(AND(Q12=1,COUNT($E$7:G12)&gt;hcpng),G12+D12,$A$7=1," ")</f>
        <v>207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198</v>
      </c>
      <c r="D13" s="16" cm="1">
        <f t="array" ref="D13">_xlfn.IFS(Q13&lt;&gt;1,"",Q13=1,TRUNC((230-C13)*0.9))</f>
        <v>28</v>
      </c>
      <c r="E13" s="14">
        <v>188</v>
      </c>
      <c r="F13" s="14">
        <v>224</v>
      </c>
      <c r="G13" s="14">
        <v>194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606</v>
      </c>
      <c r="J13">
        <f t="shared" si="1"/>
        <v>202</v>
      </c>
      <c r="K13" cm="1">
        <f t="array" ref="K13">_xlfn.IFS(Q13&lt;&gt;1,"",Q13=1,I13+(3*D13))</f>
        <v>690</v>
      </c>
      <c r="L13" cm="1">
        <f t="array" ref="L13">_xlfn.IFS(Q13&lt;&gt;1,"",COUNT($E$7:G13)&lt;=hcpng,"",COUNT($E$7:G13)&gt;=hcpng,K13)</f>
        <v>690</v>
      </c>
      <c r="M13" cm="1">
        <f t="array" ref="M13">_xlfn.IFS(Q13=1,SUM($E$7:G13),Q13&lt;&gt;1,"")</f>
        <v>3582</v>
      </c>
      <c r="N13" cm="1">
        <f t="array" ref="N13">_xlfn.IFS(Q13=1,COUNT($E$7:G13),Q13&lt;&gt;1,"")</f>
        <v>18</v>
      </c>
      <c r="O13">
        <f>IF(Q13=1,ROUND(AVERAGE($E$7:G13),2),"")</f>
        <v>199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216</v>
      </c>
      <c r="X13" cm="1">
        <f t="array" ref="X13">_xlfn.IFS(AND(Q13=1,COUNT($E$7:G13)&gt;hcpng),F13+D13,$A$7=1," ")</f>
        <v>252</v>
      </c>
      <c r="Y13" cm="1">
        <f t="array" ref="Y13">_xlfn.IFS(AND(Q13=1,COUNT($E$7:G13)&gt;hcpng),G13+D13,$A$7=1," ")</f>
        <v>222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199</v>
      </c>
      <c r="D14" s="16" cm="1">
        <f t="array" ref="D14">_xlfn.IFS(Q14&lt;&gt;1,"",Q14=1,TRUNC((230-C14)*0.9))</f>
        <v>27</v>
      </c>
      <c r="E14" s="14">
        <v>210</v>
      </c>
      <c r="F14" s="14">
        <v>226</v>
      </c>
      <c r="G14" s="14">
        <v>194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630</v>
      </c>
      <c r="J14">
        <f t="shared" si="1"/>
        <v>210</v>
      </c>
      <c r="K14" cm="1">
        <f t="array" ref="K14">_xlfn.IFS(Q14&lt;&gt;1,"",Q14=1,I14+(3*D14))</f>
        <v>711</v>
      </c>
      <c r="L14" cm="1">
        <f t="array" ref="L14">_xlfn.IFS(Q14&lt;&gt;1,"",COUNT($E$7:G14)&lt;=hcpng,"",COUNT($E$7:G14)&gt;=hcpng,K14)</f>
        <v>711</v>
      </c>
      <c r="M14" cm="1">
        <f t="array" ref="M14">_xlfn.IFS(Q14=1,SUM($E$7:G14),Q14&lt;&gt;1,"")</f>
        <v>4212</v>
      </c>
      <c r="N14" cm="1">
        <f t="array" ref="N14">_xlfn.IFS(Q14=1,COUNT($E$7:G14),Q14&lt;&gt;1,"")</f>
        <v>21</v>
      </c>
      <c r="O14">
        <f>IF(Q14=1,ROUND(AVERAGE($E$7:G14),2),"")</f>
        <v>200.57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237</v>
      </c>
      <c r="X14" cm="1">
        <f t="array" ref="X14">_xlfn.IFS(AND(Q14=1,COUNT($E$7:G14)&gt;hcpng),F14+D14,$A$7=1," ")</f>
        <v>253</v>
      </c>
      <c r="Y14" cm="1">
        <f t="array" ref="Y14">_xlfn.IFS(AND(Q14=1,COUNT($E$7:G14)&gt;hcpng),G14+D14,$A$7=1," ")</f>
        <v>221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200</v>
      </c>
      <c r="D15" s="16" cm="1">
        <f t="array" ref="D15">_xlfn.IFS(Q15&lt;&gt;1,"",Q15=1,TRUNC((230-C15)*0.9))</f>
        <v>27</v>
      </c>
      <c r="E15" s="14">
        <v>193</v>
      </c>
      <c r="F15" s="14">
        <v>173</v>
      </c>
      <c r="G15" s="14">
        <v>182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548</v>
      </c>
      <c r="J15">
        <f t="shared" si="1"/>
        <v>182</v>
      </c>
      <c r="K15" cm="1">
        <f t="array" ref="K15">_xlfn.IFS(Q15&lt;&gt;1,"",Q15=1,I15+(3*D15))</f>
        <v>629</v>
      </c>
      <c r="L15" cm="1">
        <f t="array" ref="L15">_xlfn.IFS(Q15&lt;&gt;1,"",COUNT($E$7:G15)&lt;=hcpng,"",COUNT($E$7:G15)&gt;=hcpng,K15)</f>
        <v>629</v>
      </c>
      <c r="M15" cm="1">
        <f t="array" ref="M15">_xlfn.IFS(Q15=1,SUM($E$7:G15),Q15&lt;&gt;1,"")</f>
        <v>4760</v>
      </c>
      <c r="N15" cm="1">
        <f t="array" ref="N15">_xlfn.IFS(Q15=1,COUNT($E$7:G15),Q15&lt;&gt;1,"")</f>
        <v>24</v>
      </c>
      <c r="O15">
        <f>IF(Q15=1,ROUND(AVERAGE($E$7:G15),2),"")</f>
        <v>198.33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220</v>
      </c>
      <c r="X15" cm="1">
        <f t="array" ref="X15">_xlfn.IFS(AND(Q15=1,COUNT($E$7:G15)&gt;hcpng),F15+D15,$A$7=1," ")</f>
        <v>200</v>
      </c>
      <c r="Y15" cm="1">
        <f t="array" ref="Y15">_xlfn.IFS(AND(Q15=1,COUNT($E$7:G15)&gt;hcpng),G15+D15,$A$7=1," ")</f>
        <v>209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198</v>
      </c>
      <c r="D16" s="16" cm="1">
        <f t="array" ref="D16">_xlfn.IFS(Q16&lt;&gt;1,"",Q16=1,TRUNC((230-C16)*0.9))</f>
        <v>28</v>
      </c>
      <c r="E16" s="14">
        <v>179</v>
      </c>
      <c r="F16" s="14">
        <v>211</v>
      </c>
      <c r="G16" s="14">
        <v>227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617</v>
      </c>
      <c r="J16">
        <f t="shared" si="1"/>
        <v>205</v>
      </c>
      <c r="K16" cm="1">
        <f t="array" ref="K16">_xlfn.IFS(Q16&lt;&gt;1,"",Q16=1,I16+(3*D16))</f>
        <v>701</v>
      </c>
      <c r="L16" cm="1">
        <f t="array" ref="L16">_xlfn.IFS(Q16&lt;&gt;1,"",COUNT($E$7:G16)&lt;=hcpng,"",COUNT($E$7:G16)&gt;=hcpng,K16)</f>
        <v>701</v>
      </c>
      <c r="M16" cm="1">
        <f t="array" ref="M16">_xlfn.IFS(Q16=1,SUM($E$7:G16),Q16&lt;&gt;1,"")</f>
        <v>5377</v>
      </c>
      <c r="N16" cm="1">
        <f t="array" ref="N16">_xlfn.IFS(Q16=1,COUNT($E$7:G16),Q16&lt;&gt;1,"")</f>
        <v>27</v>
      </c>
      <c r="O16">
        <f>IF(Q16=1,ROUND(AVERAGE($E$7:G16),2),"")</f>
        <v>199.15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207</v>
      </c>
      <c r="X16" cm="1">
        <f t="array" ref="X16">_xlfn.IFS(AND(Q16=1,COUNT($E$7:G16)&gt;hcpng),F16+D16,$A$7=1," ")</f>
        <v>239</v>
      </c>
      <c r="Y16" cm="1">
        <f t="array" ref="Y16">_xlfn.IFS(AND(Q16=1,COUNT($E$7:G16)&gt;hcpng),G16+D16,$A$7=1," ")</f>
        <v>255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199</v>
      </c>
      <c r="D17" s="16" cm="1">
        <f t="array" ref="D17">_xlfn.IFS(Q17&lt;&gt;1,"",Q17=1,TRUNC((230-C17)*0.9))</f>
        <v>27</v>
      </c>
      <c r="E17" s="14">
        <v>148</v>
      </c>
      <c r="F17" s="14">
        <v>174</v>
      </c>
      <c r="G17" s="14">
        <v>190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512</v>
      </c>
      <c r="J17">
        <f t="shared" si="1"/>
        <v>170</v>
      </c>
      <c r="K17" cm="1">
        <f t="array" ref="K17">_xlfn.IFS(Q17&lt;&gt;1,"",Q17=1,I17+(3*D17))</f>
        <v>593</v>
      </c>
      <c r="L17" cm="1">
        <f t="array" ref="L17">_xlfn.IFS(Q17&lt;&gt;1,"",COUNT($E$7:G17)&lt;=hcpng,"",COUNT($E$7:G17)&gt;=hcpng,K17)</f>
        <v>593</v>
      </c>
      <c r="M17" cm="1">
        <f t="array" ref="M17">_xlfn.IFS(Q17=1,SUM($E$7:G17),Q17&lt;&gt;1,"")</f>
        <v>5889</v>
      </c>
      <c r="N17" cm="1">
        <f t="array" ref="N17">_xlfn.IFS(Q17=1,COUNT($E$7:G17),Q17&lt;&gt;1,"")</f>
        <v>30</v>
      </c>
      <c r="O17">
        <f>IF(Q17=1,ROUND(AVERAGE($E$7:G17),2),"")</f>
        <v>196.3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175</v>
      </c>
      <c r="X17" cm="1">
        <f t="array" ref="X17">_xlfn.IFS(AND(Q17=1,COUNT($E$7:G17)&gt;hcpng),F17+D17,$A$7=1," ")</f>
        <v>201</v>
      </c>
      <c r="Y17" cm="1">
        <f t="array" ref="Y17">_xlfn.IFS(AND(Q17=1,COUNT($E$7:G17)&gt;hcpng),G17+D17,$A$7=1," ")</f>
        <v>217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196</v>
      </c>
      <c r="D18" s="16" cm="1">
        <f t="array" ref="D18">_xlfn.IFS(Q18&lt;&gt;1,"",Q18=1,TRUNC((230-C18)*0.9))</f>
        <v>30</v>
      </c>
      <c r="E18" s="14">
        <v>185</v>
      </c>
      <c r="F18" s="14">
        <v>129</v>
      </c>
      <c r="G18" s="14">
        <v>206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520</v>
      </c>
      <c r="J18">
        <f t="shared" si="1"/>
        <v>173</v>
      </c>
      <c r="K18" cm="1">
        <f t="array" ref="K18">_xlfn.IFS(Q18&lt;&gt;1,"",Q18=1,I18+(3*D18))</f>
        <v>610</v>
      </c>
      <c r="L18" cm="1">
        <f t="array" ref="L18">_xlfn.IFS(Q18&lt;&gt;1,"",COUNT($E$7:G18)&lt;=hcpng,"",COUNT($E$7:G18)&gt;=hcpng,K18)</f>
        <v>610</v>
      </c>
      <c r="M18" cm="1">
        <f t="array" ref="M18">_xlfn.IFS(Q18=1,SUM($E$7:G18),Q18&lt;&gt;1,"")</f>
        <v>6409</v>
      </c>
      <c r="N18" cm="1">
        <f t="array" ref="N18">_xlfn.IFS(Q18=1,COUNT($E$7:G18),Q18&lt;&gt;1,"")</f>
        <v>33</v>
      </c>
      <c r="O18">
        <f>IF(Q18=1,ROUND(AVERAGE($E$7:G18),2),"")</f>
        <v>194.21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215</v>
      </c>
      <c r="X18" cm="1">
        <f t="array" ref="X18">_xlfn.IFS(AND(Q18=1,COUNT($E$7:G18)&gt;hcpng),F18+D18,$A$7=1," ")</f>
        <v>159</v>
      </c>
      <c r="Y18" cm="1">
        <f t="array" ref="Y18">_xlfn.IFS(AND(Q18=1,COUNT($E$7:G18)&gt;hcpng),G18+D18,$A$7=1," ")</f>
        <v>236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194</v>
      </c>
      <c r="D19" s="16" cm="1">
        <f t="array" ref="D19">_xlfn.IFS(Q19&lt;&gt;1,"",Q19=1,TRUNC((230-C19)*0.9))</f>
        <v>32</v>
      </c>
      <c r="E19" s="14">
        <v>168</v>
      </c>
      <c r="F19" s="14">
        <v>186</v>
      </c>
      <c r="G19" s="14">
        <v>203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557</v>
      </c>
      <c r="J19">
        <f t="shared" si="1"/>
        <v>185</v>
      </c>
      <c r="K19" cm="1">
        <f t="array" ref="K19">_xlfn.IFS(Q19&lt;&gt;1,"",Q19=1,I19+(3*D19))</f>
        <v>653</v>
      </c>
      <c r="L19" cm="1">
        <f t="array" ref="L19">_xlfn.IFS(Q19&lt;&gt;1,"",COUNT($E$7:G19)&lt;=hcpng,"",COUNT($E$7:G19)&gt;=hcpng,K19)</f>
        <v>653</v>
      </c>
      <c r="M19" cm="1">
        <f t="array" ref="M19">_xlfn.IFS(Q19=1,SUM($E$7:G19),Q19&lt;&gt;1,"")</f>
        <v>6966</v>
      </c>
      <c r="N19" cm="1">
        <f t="array" ref="N19">_xlfn.IFS(Q19=1,COUNT($E$7:G19),Q19&lt;&gt;1,"")</f>
        <v>36</v>
      </c>
      <c r="O19">
        <f>IF(Q19=1,ROUND(AVERAGE($E$7:G19),2),"")</f>
        <v>193.5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200</v>
      </c>
      <c r="X19" cm="1">
        <f t="array" ref="X19">_xlfn.IFS(AND(Q19=1,COUNT($E$7:G19)&gt;hcpng),F19+D19,$A$7=1," ")</f>
        <v>218</v>
      </c>
      <c r="Y19" cm="1">
        <f t="array" ref="Y19">_xlfn.IFS(AND(Q19=1,COUNT($E$7:G19)&gt;hcpng),G19+D19,$A$7=1," ")</f>
        <v>235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193</v>
      </c>
      <c r="D20" s="16" cm="1">
        <f t="array" ref="D20">_xlfn.IFS(Q20&lt;&gt;1,"",Q20=1,TRUNC((230-C20)*0.9))</f>
        <v>33</v>
      </c>
      <c r="E20" s="14">
        <v>212</v>
      </c>
      <c r="F20" s="14">
        <v>234</v>
      </c>
      <c r="G20" s="14">
        <v>190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636</v>
      </c>
      <c r="J20">
        <f t="shared" si="1"/>
        <v>212</v>
      </c>
      <c r="K20" cm="1">
        <f t="array" ref="K20">_xlfn.IFS(Q20&lt;&gt;1,"",Q20=1,I20+(3*D20))</f>
        <v>735</v>
      </c>
      <c r="L20" cm="1">
        <f t="array" ref="L20">_xlfn.IFS(Q20&lt;&gt;1,"",COUNT($E$7:G20)&lt;=hcpng,"",COUNT($E$7:G20)&gt;=hcpng,K20)</f>
        <v>735</v>
      </c>
      <c r="M20" cm="1">
        <f t="array" ref="M20">_xlfn.IFS(Q20=1,SUM($E$7:G20),Q20&lt;&gt;1,"")</f>
        <v>7602</v>
      </c>
      <c r="N20" cm="1">
        <f t="array" ref="N20">_xlfn.IFS(Q20=1,COUNT($E$7:G20),Q20&lt;&gt;1,"")</f>
        <v>39</v>
      </c>
      <c r="O20">
        <f>IF(Q20=1,ROUND(AVERAGE($E$7:G20),2),"")</f>
        <v>194.92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245</v>
      </c>
      <c r="X20" cm="1">
        <f t="array" ref="X20">_xlfn.IFS(AND(Q20=1,COUNT($E$7:G20)&gt;hcpng),F20+D20,$A$7=1," ")</f>
        <v>267</v>
      </c>
      <c r="Y20" cm="1">
        <f t="array" ref="Y20">_xlfn.IFS(AND(Q20=1,COUNT($E$7:G20)&gt;hcpng),G20+D20,$A$7=1," ")</f>
        <v>223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194</v>
      </c>
      <c r="D21" s="16" cm="1">
        <f t="array" ref="D21">_xlfn.IFS(Q21&lt;&gt;1,"",Q21=1,TRUNC((230-C21)*0.9))</f>
        <v>32</v>
      </c>
      <c r="E21" s="14">
        <v>184</v>
      </c>
      <c r="F21" s="14">
        <v>161</v>
      </c>
      <c r="G21" s="14">
        <v>201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546</v>
      </c>
      <c r="J21">
        <f t="shared" si="1"/>
        <v>182</v>
      </c>
      <c r="K21" cm="1">
        <f t="array" ref="K21">_xlfn.IFS(Q21&lt;&gt;1,"",Q21=1,I21+(3*D21))</f>
        <v>642</v>
      </c>
      <c r="L21" cm="1">
        <f t="array" ref="L21">_xlfn.IFS(Q21&lt;&gt;1,"",COUNT($E$7:G21)&lt;=hcpng,"",COUNT($E$7:G21)&gt;=hcpng,K21)</f>
        <v>642</v>
      </c>
      <c r="M21" cm="1">
        <f t="array" ref="M21">_xlfn.IFS(Q21=1,SUM($E$7:G21),Q21&lt;&gt;1,"")</f>
        <v>8148</v>
      </c>
      <c r="N21" cm="1">
        <f t="array" ref="N21">_xlfn.IFS(Q21=1,COUNT($E$7:G21),Q21&lt;&gt;1,"")</f>
        <v>42</v>
      </c>
      <c r="O21">
        <f>IF(Q21=1,ROUND(AVERAGE($E$7:G21),2),"")</f>
        <v>194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216</v>
      </c>
      <c r="X21" cm="1">
        <f t="array" ref="X21">_xlfn.IFS(AND(Q21=1,COUNT($E$7:G21)&gt;hcpng),F21+D21,$A$7=1," ")</f>
        <v>193</v>
      </c>
      <c r="Y21" cm="1">
        <f t="array" ref="Y21">_xlfn.IFS(AND(Q21=1,COUNT($E$7:G21)&gt;hcpng),G21+D21,$A$7=1," ")</f>
        <v>233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194</v>
      </c>
      <c r="D22" s="16" cm="1">
        <f t="array" ref="D22">_xlfn.IFS(Q22&lt;&gt;1,"",Q22=1,TRUNC((230-C22)*0.9))</f>
        <v>32</v>
      </c>
      <c r="E22" s="14">
        <v>122</v>
      </c>
      <c r="F22" s="14">
        <v>153</v>
      </c>
      <c r="G22" s="14">
        <v>154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429</v>
      </c>
      <c r="J22">
        <f t="shared" si="1"/>
        <v>143</v>
      </c>
      <c r="K22" cm="1">
        <f t="array" ref="K22">_xlfn.IFS(Q22&lt;&gt;1,"",Q22=1,I22+(3*D22))</f>
        <v>525</v>
      </c>
      <c r="L22" cm="1">
        <f t="array" ref="L22">_xlfn.IFS(Q22&lt;&gt;1,"",COUNT($E$7:G22)&lt;=hcpng,"",COUNT($E$7:G22)&gt;=hcpng,K22)</f>
        <v>525</v>
      </c>
      <c r="M22" cm="1">
        <f t="array" ref="M22">_xlfn.IFS(Q22=1,SUM($E$7:G22),Q22&lt;&gt;1,"")</f>
        <v>8577</v>
      </c>
      <c r="N22" cm="1">
        <f t="array" ref="N22">_xlfn.IFS(Q22=1,COUNT($E$7:G22),Q22&lt;&gt;1,"")</f>
        <v>45</v>
      </c>
      <c r="O22">
        <f>IF(Q22=1,ROUND(AVERAGE($E$7:G22),2),"")</f>
        <v>190.6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154</v>
      </c>
      <c r="X22" cm="1">
        <f t="array" ref="X22">_xlfn.IFS(AND(Q22=1,COUNT($E$7:G22)&gt;hcpng),F22+D22,$A$7=1," ")</f>
        <v>185</v>
      </c>
      <c r="Y22" cm="1">
        <f t="array" ref="Y22">_xlfn.IFS(AND(Q22=1,COUNT($E$7:G22)&gt;hcpng),G22+D22,$A$7=1," ")</f>
        <v>186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190</v>
      </c>
      <c r="D24" s="16" cm="1">
        <f t="array" ref="D24">_xlfn.IFS(Q24&lt;&gt;1,"",Q24=1,TRUNC((230-C24)*0.9))</f>
        <v>36</v>
      </c>
      <c r="E24" s="14">
        <v>174</v>
      </c>
      <c r="F24" s="14">
        <v>178</v>
      </c>
      <c r="G24" s="14">
        <v>169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521</v>
      </c>
      <c r="J24">
        <f t="shared" si="1"/>
        <v>173</v>
      </c>
      <c r="K24" cm="1">
        <f t="array" ref="K24">_xlfn.IFS(Q24&lt;&gt;1,"",Q24=1,I24+(3*D24))</f>
        <v>629</v>
      </c>
      <c r="L24" cm="1">
        <f t="array" ref="L24">_xlfn.IFS(Q24&lt;&gt;1,"",COUNT($E$7:G24)&lt;=hcpng,"",COUNT($E$7:G24)&gt;=hcpng,K24)</f>
        <v>629</v>
      </c>
      <c r="M24" cm="1">
        <f t="array" ref="M24">_xlfn.IFS(Q24=1,SUM($E$7:G24),Q24&lt;&gt;1,"")</f>
        <v>9098</v>
      </c>
      <c r="N24" cm="1">
        <f t="array" ref="N24">_xlfn.IFS(Q24=1,COUNT($E$7:G24),Q24&lt;&gt;1,"")</f>
        <v>48</v>
      </c>
      <c r="O24">
        <f>IF(Q24=1,ROUND(AVERAGE($E$7:G24),2),"")</f>
        <v>189.54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210</v>
      </c>
      <c r="X24" cm="1">
        <f t="array" ref="X24">_xlfn.IFS(AND(Q24=1,COUNT($E$7:G24)&gt;hcpng),F24+D24,$A$7=1," ")</f>
        <v>214</v>
      </c>
      <c r="Y24" cm="1">
        <f t="array" ref="Y24">_xlfn.IFS(AND(Q24=1,COUNT($E$7:G24)&gt;hcpng),G24+D24,$A$7=1," ")</f>
        <v>205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189</v>
      </c>
      <c r="D25" s="16" cm="1">
        <f t="array" ref="D25">_xlfn.IFS(Q25&lt;&gt;1,"",Q25=1,TRUNC((230-C25)*0.9))</f>
        <v>36</v>
      </c>
      <c r="E25" s="14">
        <v>178</v>
      </c>
      <c r="F25" s="14">
        <v>212</v>
      </c>
      <c r="G25" s="14">
        <v>190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580</v>
      </c>
      <c r="J25">
        <f t="shared" si="1"/>
        <v>193</v>
      </c>
      <c r="K25" cm="1">
        <f t="array" ref="K25">_xlfn.IFS(Q25&lt;&gt;1,"",Q25=1,I25+(3*D25))</f>
        <v>688</v>
      </c>
      <c r="L25" cm="1">
        <f t="array" ref="L25">_xlfn.IFS(Q25&lt;&gt;1,"",COUNT($E$7:G25)&lt;=hcpng,"",COUNT($E$7:G25)&gt;=hcpng,K25)</f>
        <v>688</v>
      </c>
      <c r="M25" cm="1">
        <f t="array" ref="M25">_xlfn.IFS(Q25=1,SUM($E$7:G25),Q25&lt;&gt;1,"")</f>
        <v>9678</v>
      </c>
      <c r="N25" cm="1">
        <f t="array" ref="N25">_xlfn.IFS(Q25=1,COUNT($E$7:G25),Q25&lt;&gt;1,"")</f>
        <v>51</v>
      </c>
      <c r="O25">
        <f>IF(Q25=1,ROUND(AVERAGE($E$7:G25),2),"")</f>
        <v>189.76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214</v>
      </c>
      <c r="X25" cm="1">
        <f t="array" ref="X25">_xlfn.IFS(AND(Q25=1,COUNT($E$7:G25)&gt;hcpng),F25+D25,$A$7=1," ")</f>
        <v>248</v>
      </c>
      <c r="Y25" cm="1">
        <f t="array" ref="Y25">_xlfn.IFS(AND(Q25=1,COUNT($E$7:G25)&gt;hcpng),G25+D25,$A$7=1," ")</f>
        <v>226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189</v>
      </c>
      <c r="D26" s="16" cm="1">
        <f t="array" ref="D26">_xlfn.IFS(Q26&lt;&gt;1,"",Q26=1,TRUNC((230-C26)*0.9))</f>
        <v>36</v>
      </c>
      <c r="E26" s="14">
        <v>210</v>
      </c>
      <c r="F26" s="14">
        <v>193</v>
      </c>
      <c r="G26" s="14">
        <v>174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577</v>
      </c>
      <c r="J26">
        <f t="shared" si="1"/>
        <v>192</v>
      </c>
      <c r="K26" cm="1">
        <f t="array" ref="K26">_xlfn.IFS(Q26&lt;&gt;1,"",Q26=1,I26+(3*D26))</f>
        <v>685</v>
      </c>
      <c r="L26" cm="1">
        <f t="array" ref="L26">_xlfn.IFS(Q26&lt;&gt;1,"",COUNT($E$7:G26)&lt;=hcpng,"",COUNT($E$7:G26)&gt;=hcpng,K26)</f>
        <v>685</v>
      </c>
      <c r="M26" cm="1">
        <f t="array" ref="M26">_xlfn.IFS(Q26=1,SUM($E$7:G26),Q26&lt;&gt;1,"")</f>
        <v>10255</v>
      </c>
      <c r="N26" cm="1">
        <f t="array" ref="N26">_xlfn.IFS(Q26=1,COUNT($E$7:G26),Q26&lt;&gt;1,"")</f>
        <v>54</v>
      </c>
      <c r="O26">
        <f>IF(Q26=1,ROUND(AVERAGE($E$7:G26),2),"")</f>
        <v>189.91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246</v>
      </c>
      <c r="X26" cm="1">
        <f t="array" ref="X26">_xlfn.IFS(AND(Q26=1,COUNT($E$7:G26)&gt;hcpng),F26+D26,$A$7=1," ")</f>
        <v>229</v>
      </c>
      <c r="Y26" cm="1">
        <f t="array" ref="Y26">_xlfn.IFS(AND(Q26=1,COUNT($E$7:G26)&gt;hcpng),G26+D26,$A$7=1," ")</f>
        <v>210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189</v>
      </c>
      <c r="D27" s="16" cm="1">
        <f t="array" ref="D27">_xlfn.IFS(Q27&lt;&gt;1,"",Q27=1,TRUNC((230-C27)*0.9))</f>
        <v>36</v>
      </c>
      <c r="E27" s="14">
        <v>209</v>
      </c>
      <c r="F27" s="14">
        <v>154</v>
      </c>
      <c r="G27" s="14">
        <v>227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590</v>
      </c>
      <c r="J27">
        <f t="shared" si="1"/>
        <v>196</v>
      </c>
      <c r="K27" cm="1">
        <f t="array" ref="K27">_xlfn.IFS(Q27&lt;&gt;1,"",Q27=1,I27+(3*D27))</f>
        <v>698</v>
      </c>
      <c r="L27" cm="1">
        <f t="array" ref="L27">_xlfn.IFS(Q27&lt;&gt;1,"",COUNT($E$7:G27)&lt;=hcpng,"",COUNT($E$7:G27)&gt;=hcpng,K27)</f>
        <v>698</v>
      </c>
      <c r="M27" cm="1">
        <f t="array" ref="M27">_xlfn.IFS(Q27=1,SUM($E$7:G27),Q27&lt;&gt;1,"")</f>
        <v>10845</v>
      </c>
      <c r="N27" cm="1">
        <f t="array" ref="N27">_xlfn.IFS(Q27=1,COUNT($E$7:G27),Q27&lt;&gt;1,"")</f>
        <v>57</v>
      </c>
      <c r="O27">
        <f>IF(Q27=1,ROUND(AVERAGE($E$7:G27),2),"")</f>
        <v>190.26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245</v>
      </c>
      <c r="X27" cm="1">
        <f t="array" ref="X27">_xlfn.IFS(AND(Q27=1,COUNT($E$7:G27)&gt;hcpng),F27+D27,$A$7=1," ")</f>
        <v>190</v>
      </c>
      <c r="Y27" cm="1">
        <f t="array" ref="Y27">_xlfn.IFS(AND(Q27=1,COUNT($E$7:G27)&gt;hcpng),G27+D27,$A$7=1," ")</f>
        <v>263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190</v>
      </c>
      <c r="D28" s="16" cm="1">
        <f t="array" ref="D28">_xlfn.IFS(Q28&lt;&gt;1,"",Q28=1,TRUNC((230-C28)*0.9))</f>
        <v>36</v>
      </c>
      <c r="E28" s="14">
        <v>139</v>
      </c>
      <c r="F28" s="14">
        <v>163</v>
      </c>
      <c r="G28" s="14">
        <v>158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460</v>
      </c>
      <c r="J28">
        <f t="shared" si="1"/>
        <v>153</v>
      </c>
      <c r="K28" cm="1">
        <f t="array" ref="K28">_xlfn.IFS(Q28&lt;&gt;1,"",Q28=1,I28+(3*D28))</f>
        <v>568</v>
      </c>
      <c r="L28" cm="1">
        <f t="array" ref="L28">_xlfn.IFS(Q28&lt;&gt;1,"",COUNT($E$7:G28)&lt;=hcpng,"",COUNT($E$7:G28)&gt;=hcpng,K28)</f>
        <v>568</v>
      </c>
      <c r="M28" cm="1">
        <f t="array" ref="M28">_xlfn.IFS(Q28=1,SUM($E$7:G28),Q28&lt;&gt;1,"")</f>
        <v>11305</v>
      </c>
      <c r="N28" cm="1">
        <f t="array" ref="N28">_xlfn.IFS(Q28=1,COUNT($E$7:G28),Q28&lt;&gt;1,"")</f>
        <v>60</v>
      </c>
      <c r="O28">
        <f>IF(Q28=1,ROUND(AVERAGE($E$7:G28),2),"")</f>
        <v>188.42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175</v>
      </c>
      <c r="X28" cm="1">
        <f t="array" ref="X28">_xlfn.IFS(AND(Q28=1,COUNT($E$7:G28)&gt;hcpng),F28+D28,$A$7=1," ")</f>
        <v>199</v>
      </c>
      <c r="Y28" cm="1">
        <f t="array" ref="Y28">_xlfn.IFS(AND(Q28=1,COUNT($E$7:G28)&gt;hcpng),G28+D28,$A$7=1," ")</f>
        <v>194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188</v>
      </c>
      <c r="D29" s="16" cm="1">
        <f t="array" ref="D29">_xlfn.IFS(Q29&lt;&gt;1,"",Q29=1,TRUNC((230-C29)*0.9))</f>
        <v>37</v>
      </c>
      <c r="E29" s="14">
        <v>188</v>
      </c>
      <c r="F29" s="14">
        <v>185</v>
      </c>
      <c r="G29" s="14">
        <v>151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524</v>
      </c>
      <c r="J29">
        <f t="shared" si="1"/>
        <v>174</v>
      </c>
      <c r="K29" cm="1">
        <f t="array" ref="K29">_xlfn.IFS(Q29&lt;&gt;1,"",Q29=1,I29+(3*D29))</f>
        <v>635</v>
      </c>
      <c r="L29" cm="1">
        <f t="array" ref="L29">_xlfn.IFS(Q29&lt;&gt;1,"",COUNT($E$7:G29)&lt;=hcpng,"",COUNT($E$7:G29)&gt;=hcpng,K29)</f>
        <v>635</v>
      </c>
      <c r="M29" cm="1">
        <f t="array" ref="M29">_xlfn.IFS(Q29=1,SUM($E$7:G29),Q29&lt;&gt;1,"")</f>
        <v>11829</v>
      </c>
      <c r="N29" cm="1">
        <f t="array" ref="N29">_xlfn.IFS(Q29=1,COUNT($E$7:G29),Q29&lt;&gt;1,"")</f>
        <v>63</v>
      </c>
      <c r="O29">
        <f>IF(Q29=1,ROUND(AVERAGE($E$7:G29),2),"")</f>
        <v>187.76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222</v>
      </c>
      <c r="Y29" cm="1">
        <f t="array" ref="Y29">_xlfn.IFS(AND(Q29=1,COUNT($E$7:G29)&gt;hcpng),G29+D29,$A$7=1," ")</f>
        <v>188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187</v>
      </c>
      <c r="D30" s="16" cm="1">
        <f t="array" ref="D30">_xlfn.IFS(Q30&lt;&gt;1,"",Q30=1,TRUNC((230-C30)*0.9))</f>
        <v>38</v>
      </c>
      <c r="E30" s="14">
        <v>153</v>
      </c>
      <c r="F30" s="14">
        <v>205</v>
      </c>
      <c r="G30" s="14">
        <v>190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548</v>
      </c>
      <c r="J30">
        <f t="shared" si="1"/>
        <v>182</v>
      </c>
      <c r="K30" cm="1">
        <f t="array" ref="K30">_xlfn.IFS(Q30&lt;&gt;1,"",Q30=1,I30+(3*D30))</f>
        <v>662</v>
      </c>
      <c r="L30" cm="1">
        <f t="array" ref="L30">_xlfn.IFS(Q30&lt;&gt;1,"",COUNT($E$7:G30)&lt;=hcpng,"",COUNT($E$7:G30)&gt;=hcpng,K30)</f>
        <v>662</v>
      </c>
      <c r="M30" cm="1">
        <f t="array" ref="M30">_xlfn.IFS(Q30=1,SUM($E$7:G30),Q30&lt;&gt;1,"")</f>
        <v>12377</v>
      </c>
      <c r="N30" cm="1">
        <f t="array" ref="N30">_xlfn.IFS(Q30=1,COUNT($E$7:G30),Q30&lt;&gt;1,"")</f>
        <v>66</v>
      </c>
      <c r="O30">
        <f>IF(Q30=1,ROUND(AVERAGE($E$7:G30),2),"")</f>
        <v>187.53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191</v>
      </c>
      <c r="X30" cm="1">
        <f t="array" ref="X30">_xlfn.IFS(AND(Q30=1,COUNT($E$7:G30)&gt;hcpng),F30+D30,$A$7=1," ")</f>
        <v>243</v>
      </c>
      <c r="Y30" cm="1">
        <f t="array" ref="Y30">_xlfn.IFS(AND(Q30=1,COUNT($E$7:G30)&gt;hcpng),G30+D30,$A$7=1," ")</f>
        <v>228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187</v>
      </c>
      <c r="D31" s="16" cm="1">
        <f t="array" ref="D31">_xlfn.IFS(Q31&lt;&gt;1,"",Q31=1,TRUNC((230-C31)*0.9))</f>
        <v>38</v>
      </c>
      <c r="E31" s="14">
        <v>203</v>
      </c>
      <c r="F31" s="14">
        <v>150</v>
      </c>
      <c r="G31" s="14">
        <v>150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503</v>
      </c>
      <c r="J31">
        <f t="shared" si="1"/>
        <v>167</v>
      </c>
      <c r="K31" cm="1">
        <f t="array" ref="K31">_xlfn.IFS(Q31&lt;&gt;1,"",Q31=1,I31+(3*D31))</f>
        <v>617</v>
      </c>
      <c r="L31" cm="1">
        <f t="array" ref="L31">_xlfn.IFS(Q31&lt;&gt;1,"",COUNT($E$7:G31)&lt;=hcpng,"",COUNT($E$7:G31)&gt;=hcpng,K31)</f>
        <v>617</v>
      </c>
      <c r="M31" cm="1">
        <f t="array" ref="M31">_xlfn.IFS(Q31=1,SUM($E$7:G31),Q31&lt;&gt;1,"")</f>
        <v>12880</v>
      </c>
      <c r="N31" cm="1">
        <f t="array" ref="N31">_xlfn.IFS(Q31=1,COUNT($E$7:G31),Q31&lt;&gt;1,"")</f>
        <v>69</v>
      </c>
      <c r="O31">
        <f>IF(Q31=1,ROUND(AVERAGE($E$7:G31),2),"")</f>
        <v>186.67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241</v>
      </c>
      <c r="X31" cm="1">
        <f t="array" ref="X31">_xlfn.IFS(AND(Q31=1,COUNT($E$7:G31)&gt;hcpng),F31+D31,$A$7=1," ")</f>
        <v>188</v>
      </c>
      <c r="Y31" cm="1">
        <f t="array" ref="Y31">_xlfn.IFS(AND(Q31=1,COUNT($E$7:G31)&gt;hcpng),G31+D31,$A$7=1," ")</f>
        <v>188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186</v>
      </c>
      <c r="D32" s="16" cm="1">
        <f t="array" ref="D32">_xlfn.IFS(Q32&lt;&gt;1,"",Q32=1,TRUNC((230-C32)*0.9))</f>
        <v>39</v>
      </c>
      <c r="E32" s="14">
        <v>208</v>
      </c>
      <c r="F32" s="14">
        <v>187</v>
      </c>
      <c r="G32" s="14">
        <v>203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598</v>
      </c>
      <c r="J32">
        <f t="shared" si="1"/>
        <v>199</v>
      </c>
      <c r="K32" cm="1">
        <f t="array" ref="K32">_xlfn.IFS(Q32&lt;&gt;1,"",Q32=1,I32+(3*D32))</f>
        <v>715</v>
      </c>
      <c r="L32" cm="1">
        <f t="array" ref="L32">_xlfn.IFS(Q32&lt;&gt;1,"",COUNT($E$7:G32)&lt;=hcpng,"",COUNT($E$7:G32)&gt;=hcpng,K32)</f>
        <v>715</v>
      </c>
      <c r="M32" cm="1">
        <f t="array" ref="M32">_xlfn.IFS(Q32=1,SUM($E$7:G32),Q32&lt;&gt;1,"")</f>
        <v>13478</v>
      </c>
      <c r="N32" cm="1">
        <f t="array" ref="N32">_xlfn.IFS(Q32=1,COUNT($E$7:G32),Q32&lt;&gt;1,"")</f>
        <v>72</v>
      </c>
      <c r="O32">
        <f>IF(Q32=1,ROUND(AVERAGE($E$7:G32),2),"")</f>
        <v>187.19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247</v>
      </c>
      <c r="X32" cm="1">
        <f t="array" ref="X32">_xlfn.IFS(AND(Q32=1,COUNT($E$7:G32)&gt;hcpng),F32+D32,$A$7=1," ")</f>
        <v>226</v>
      </c>
      <c r="Y32" cm="1">
        <f t="array" ref="Y32">_xlfn.IFS(AND(Q32=1,COUNT($E$7:G32)&gt;hcpng),G32+D32,$A$7=1," ")</f>
        <v>242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187</v>
      </c>
      <c r="D33" s="16" cm="1">
        <f t="array" ref="D33">_xlfn.IFS(Q33&lt;&gt;1,"",Q33=1,TRUNC((230-C33)*0.9))</f>
        <v>38</v>
      </c>
      <c r="E33" s="14">
        <v>221</v>
      </c>
      <c r="F33" s="14">
        <v>149</v>
      </c>
      <c r="G33" s="14">
        <v>169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539</v>
      </c>
      <c r="J33">
        <f t="shared" si="1"/>
        <v>179</v>
      </c>
      <c r="K33" cm="1">
        <f t="array" ref="K33">_xlfn.IFS(Q33&lt;&gt;1,"",Q33=1,I33+(3*D33))</f>
        <v>653</v>
      </c>
      <c r="L33" cm="1">
        <f t="array" ref="L33">_xlfn.IFS(Q33&lt;&gt;1,"",COUNT($E$7:G33)&lt;=hcpng,"",COUNT($E$7:G33)&gt;=hcpng,K33)</f>
        <v>653</v>
      </c>
      <c r="M33" cm="1">
        <f t="array" ref="M33">_xlfn.IFS(Q33=1,SUM($E$7:G33),Q33&lt;&gt;1,"")</f>
        <v>14017</v>
      </c>
      <c r="N33" cm="1">
        <f t="array" ref="N33">_xlfn.IFS(Q33=1,COUNT($E$7:G33),Q33&lt;&gt;1,"")</f>
        <v>75</v>
      </c>
      <c r="O33">
        <f>IF(Q33=1,ROUND(AVERAGE($E$7:G33),2),"")</f>
        <v>186.89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259</v>
      </c>
      <c r="X33" cm="1">
        <f t="array" ref="X33">_xlfn.IFS(AND(Q33=1,COUNT($E$7:G33)&gt;hcpng),F33+D33,$A$7=1," ")</f>
        <v>187</v>
      </c>
      <c r="Y33" cm="1">
        <f t="array" ref="Y33">_xlfn.IFS(AND(Q33=1,COUNT($E$7:G33)&gt;hcpng),G33+D33,$A$7=1," ")</f>
        <v>207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186</v>
      </c>
      <c r="D34" s="16" cm="1">
        <f t="array" ref="D34">_xlfn.IFS(Q34&lt;&gt;1,"",Q34=1,TRUNC((230-C34)*0.9))</f>
        <v>39</v>
      </c>
      <c r="E34" s="14">
        <v>228</v>
      </c>
      <c r="F34" s="14">
        <v>230</v>
      </c>
      <c r="G34" s="14">
        <v>177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635</v>
      </c>
      <c r="J34">
        <f t="shared" si="1"/>
        <v>211</v>
      </c>
      <c r="K34" cm="1">
        <f t="array" ref="K34">_xlfn.IFS(Q34&lt;&gt;1,"",Q34=1,I34+(3*D34))</f>
        <v>752</v>
      </c>
      <c r="L34" cm="1">
        <f t="array" ref="L34">_xlfn.IFS(Q34&lt;&gt;1,"",COUNT($E$7:G34)&lt;=hcpng,"",COUNT($E$7:G34)&gt;=hcpng,K34)</f>
        <v>752</v>
      </c>
      <c r="M34" cm="1">
        <f t="array" ref="M34">_xlfn.IFS(Q34=1,SUM($E$7:G34),Q34&lt;&gt;1,"")</f>
        <v>14652</v>
      </c>
      <c r="N34" cm="1">
        <f t="array" ref="N34">_xlfn.IFS(Q34=1,COUNT($E$7:G34),Q34&lt;&gt;1,"")</f>
        <v>78</v>
      </c>
      <c r="O34">
        <f>IF(Q34=1,ROUND(AVERAGE($E$7:G34),2),"")</f>
        <v>187.85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>
        <f t="shared" si="4"/>
        <v>752</v>
      </c>
      <c r="U34" cm="1">
        <f t="array" ref="U34">_xlfn.IFS(W34=$X$6,W34,X34=$X$6,X34,Y34=$X$6,Y34,$A$7=1,"")</f>
        <v>269</v>
      </c>
      <c r="W34" cm="1">
        <f t="array" ref="W34">_xlfn.IFS(AND(Q34=1,COUNT($E$7:G34)&gt;hcpng),E34+D34,$A$7=1," ")</f>
        <v>267</v>
      </c>
      <c r="X34" cm="1">
        <f t="array" ref="X34">_xlfn.IFS(AND(Q34=1,COUNT($E$7:G34)&gt;hcpng),F34+D34,$A$7=1," ")</f>
        <v>269</v>
      </c>
      <c r="Y34" cm="1">
        <f t="array" ref="Y34">_xlfn.IFS(AND(Q34=1,COUNT($E$7:G34)&gt;hcpng),G34+D34,$A$7=1," ")</f>
        <v>216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187</v>
      </c>
      <c r="D35" s="16" cm="1">
        <f t="array" ref="D35">_xlfn.IFS(Q35&lt;&gt;1,"",Q35=1,TRUNC((230-C35)*0.9))</f>
        <v>38</v>
      </c>
      <c r="E35" s="14">
        <v>207</v>
      </c>
      <c r="F35" s="14">
        <v>162</v>
      </c>
      <c r="G35" s="14">
        <v>168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537</v>
      </c>
      <c r="J35">
        <f t="shared" si="1"/>
        <v>179</v>
      </c>
      <c r="K35" cm="1">
        <f t="array" ref="K35">_xlfn.IFS(Q35&lt;&gt;1,"",Q35=1,I35+(3*D35))</f>
        <v>651</v>
      </c>
      <c r="L35" cm="1">
        <f t="array" ref="L35">_xlfn.IFS(Q35&lt;&gt;1,"",COUNT($E$7:G35)&lt;=hcpng,"",COUNT($E$7:G35)&gt;=hcpng,K35)</f>
        <v>651</v>
      </c>
      <c r="M35" cm="1">
        <f t="array" ref="M35">_xlfn.IFS(Q35=1,SUM($E$7:G35),Q35&lt;&gt;1,"")</f>
        <v>15189</v>
      </c>
      <c r="N35" cm="1">
        <f t="array" ref="N35">_xlfn.IFS(Q35=1,COUNT($E$7:G35),Q35&lt;&gt;1,"")</f>
        <v>81</v>
      </c>
      <c r="O35">
        <f>IF(Q35=1,ROUND(AVERAGE($E$7:G35),2),"")</f>
        <v>187.52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245</v>
      </c>
      <c r="X35" cm="1">
        <f t="array" ref="X35">_xlfn.IFS(AND(Q35=1,COUNT($E$7:G35)&gt;hcpng),F35+D35,$A$7=1," ")</f>
        <v>200</v>
      </c>
      <c r="Y35" cm="1">
        <f t="array" ref="Y35">_xlfn.IFS(AND(Q35=1,COUNT($E$7:G35)&gt;hcpng),G35+D35,$A$7=1," ")</f>
        <v>206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187</v>
      </c>
      <c r="D36" s="16" cm="1">
        <f t="array" ref="D36">_xlfn.IFS(Q36&lt;&gt;1,"",Q36=1,TRUNC((230-C36)*0.9))</f>
        <v>38</v>
      </c>
      <c r="E36" s="14">
        <v>214</v>
      </c>
      <c r="F36" s="14">
        <v>172</v>
      </c>
      <c r="G36" s="14">
        <v>141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527</v>
      </c>
      <c r="J36">
        <f t="shared" si="1"/>
        <v>175</v>
      </c>
      <c r="K36" cm="1">
        <f t="array" ref="K36">_xlfn.IFS(Q36&lt;&gt;1,"",Q36=1,I36+(3*D36))</f>
        <v>641</v>
      </c>
      <c r="L36" cm="1">
        <f t="array" ref="L36">_xlfn.IFS(Q36&lt;&gt;1,"",COUNT($E$7:G36)&lt;=hcpng,"",COUNT($E$7:G36)&gt;=hcpng,K36)</f>
        <v>641</v>
      </c>
      <c r="M36" cm="1">
        <f t="array" ref="M36">_xlfn.IFS(Q36=1,SUM($E$7:G36),Q36&lt;&gt;1,"")</f>
        <v>15716</v>
      </c>
      <c r="N36" cm="1">
        <f t="array" ref="N36">_xlfn.IFS(Q36=1,COUNT($E$7:G36),Q36&lt;&gt;1,"")</f>
        <v>84</v>
      </c>
      <c r="O36">
        <f>IF(Q36=1,ROUND(AVERAGE($E$7:G36),2),"")</f>
        <v>187.1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252</v>
      </c>
      <c r="X36" cm="1">
        <f t="array" ref="X36">_xlfn.IFS(AND(Q36=1,COUNT($E$7:G36)&gt;hcpng),F36+D36,$A$7=1," ")</f>
        <v>210</v>
      </c>
      <c r="Y36" cm="1">
        <f t="array" ref="Y36">_xlfn.IFS(AND(Q36=1,COUNT($E$7:G36)&gt;hcpng),G36+D36,$A$7=1," ")</f>
        <v>179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185.18</v>
      </c>
      <c r="F37" s="18">
        <f>IF(COUNT(F7:F36)&gt;=1,ROUND(SUM(F7:F36)/COUNT(F7:F36),2),"")</f>
        <v>186.79</v>
      </c>
      <c r="G37" s="18">
        <f>IF(COUNT(G7:G36)&gt;=1,ROUND(SUM(G7:G36)/COUNT(G7:G36),2),"")</f>
        <v>189.32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69AE-49A4-42BC-9ABC-3D8BE1852AEA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17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62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153</v>
      </c>
      <c r="C4" s="7"/>
      <c r="D4" s="7"/>
      <c r="E4" s="7"/>
      <c r="F4" s="7"/>
      <c r="G4" s="7"/>
      <c r="W4" s="3" t="s">
        <v>34</v>
      </c>
      <c r="X4">
        <f>MAX(I7:I36)</f>
        <v>484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185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153</v>
      </c>
      <c r="D9" s="16" cm="1">
        <f t="array" ref="D9">_xlfn.IFS(Q9&lt;&gt;1,"",Q9=1,TRUNC((230-C9)*0.9))</f>
        <v>69</v>
      </c>
      <c r="E9" s="14">
        <v>152</v>
      </c>
      <c r="F9" s="14">
        <v>104</v>
      </c>
      <c r="G9" s="14">
        <v>143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399</v>
      </c>
      <c r="J9">
        <f t="shared" si="1"/>
        <v>133</v>
      </c>
      <c r="K9" cm="1">
        <f t="array" ref="K9">_xlfn.IFS(Q9&lt;&gt;1,"",Q9=1,I9+(3*D9))</f>
        <v>606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399</v>
      </c>
      <c r="N9" cm="1">
        <f t="array" ref="N9">_xlfn.IFS(Q9=1,COUNT($E$7:G9),Q9&lt;&gt;1,"")</f>
        <v>3</v>
      </c>
      <c r="O9">
        <f>IF(Q9=1,ROUND(AVERAGE($E$7:G9),2),"")</f>
        <v>133</v>
      </c>
      <c r="P9" cm="1">
        <f t="array" ref="P9">_xlfn.IFS(Q9&lt;&gt;1,"",SUM($Q$7:Q9)=1,1,SUM($Q$7:Q9)&lt;&gt;1,"")</f>
        <v>1</v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153</v>
      </c>
      <c r="D10" s="16" cm="1">
        <f t="array" ref="D10">_xlfn.IFS(Q10&lt;&gt;1,"",Q10=1,TRUNC((230-C10)*0.9))</f>
        <v>69</v>
      </c>
      <c r="E10" s="14">
        <v>146</v>
      </c>
      <c r="F10" s="14">
        <v>153</v>
      </c>
      <c r="G10" s="14">
        <v>185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484</v>
      </c>
      <c r="J10">
        <f t="shared" si="1"/>
        <v>161</v>
      </c>
      <c r="K10" cm="1">
        <f t="array" ref="K10">_xlfn.IFS(Q10&lt;&gt;1,"",Q10=1,I10+(3*D10))</f>
        <v>691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883</v>
      </c>
      <c r="N10" cm="1">
        <f t="array" ref="N10">_xlfn.IFS(Q10=1,COUNT($E$7:G10),Q10&lt;&gt;1,"")</f>
        <v>6</v>
      </c>
      <c r="O10">
        <f>IF(Q10=1,ROUND(AVERAGE($E$7:G10),2),"")</f>
        <v>147.16999999999999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>
        <f t="shared" si="3"/>
        <v>484</v>
      </c>
      <c r="S10" cm="1">
        <f t="array" ref="S10">_xlfn.IFS(E10=$X$5,E10,F10=$X$5,F10,G10=$X$5,G10,$A$7=1,"")</f>
        <v>185</v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153</v>
      </c>
      <c r="D18" s="16" cm="1">
        <f t="array" ref="D18">_xlfn.IFS(Q18&lt;&gt;1,"",Q18=1,TRUNC((230-C18)*0.9))</f>
        <v>69</v>
      </c>
      <c r="E18" s="14">
        <v>146</v>
      </c>
      <c r="F18" s="14">
        <v>184</v>
      </c>
      <c r="G18" s="14">
        <v>148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478</v>
      </c>
      <c r="J18">
        <f t="shared" si="1"/>
        <v>159</v>
      </c>
      <c r="K18" cm="1">
        <f t="array" ref="K18">_xlfn.IFS(Q18&lt;&gt;1,"",Q18=1,I18+(3*D18))</f>
        <v>685</v>
      </c>
      <c r="L18" t="str" cm="1">
        <f t="array" ref="L18">_xlfn.IFS(Q18&lt;&gt;1,"",COUNT($E$7:G18)&lt;=hcpng,"",COUNT($E$7:G18)&gt;=hcpng,K18)</f>
        <v/>
      </c>
      <c r="M18" cm="1">
        <f t="array" ref="M18">_xlfn.IFS(Q18=1,SUM($E$7:G18),Q18&lt;&gt;1,"")</f>
        <v>1361</v>
      </c>
      <c r="N18" cm="1">
        <f t="array" ref="N18">_xlfn.IFS(Q18=1,COUNT($E$7:G18),Q18&lt;&gt;1,"")</f>
        <v>9</v>
      </c>
      <c r="O18">
        <f>IF(Q18=1,ROUND(AVERAGE($E$7:G18),2),"")</f>
        <v>151.22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151</v>
      </c>
      <c r="D23" s="16" cm="1">
        <f t="array" ref="D23">_xlfn.IFS(Q23&lt;&gt;1,"",Q23=1,TRUNC((230-C23)*0.9))</f>
        <v>71</v>
      </c>
      <c r="E23" s="14">
        <v>149</v>
      </c>
      <c r="F23" s="14">
        <v>145</v>
      </c>
      <c r="G23" s="14">
        <v>125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419</v>
      </c>
      <c r="J23">
        <f t="shared" si="1"/>
        <v>139</v>
      </c>
      <c r="K23" cm="1">
        <f t="array" ref="K23">_xlfn.IFS(Q23&lt;&gt;1,"",Q23=1,I23+(3*D23))</f>
        <v>632</v>
      </c>
      <c r="L23" t="str" cm="1">
        <f t="array" ref="L23">_xlfn.IFS(Q23&lt;&gt;1,"",COUNT($E$7:G23)&lt;=hcpng,"",COUNT($E$7:G23)&gt;=hcpng,K23)</f>
        <v/>
      </c>
      <c r="M23" cm="1">
        <f t="array" ref="M23">_xlfn.IFS(Q23=1,SUM($E$7:G23),Q23&lt;&gt;1,"")</f>
        <v>1780</v>
      </c>
      <c r="N23" cm="1">
        <f t="array" ref="N23">_xlfn.IFS(Q23=1,COUNT($E$7:G23),Q23&lt;&gt;1,"")</f>
        <v>12</v>
      </c>
      <c r="O23">
        <f>IF(Q23=1,ROUND(AVERAGE($E$7:G23),2),"")</f>
        <v>148.33000000000001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148.25</v>
      </c>
      <c r="F37" s="18">
        <f>IF(COUNT(F7:F36)&gt;=1,ROUND(SUM(F7:F36)/COUNT(F7:F36),2),"")</f>
        <v>146.5</v>
      </c>
      <c r="G37" s="18">
        <f>IF(COUNT(G7:G36)&gt;=1,ROUND(SUM(G7:G36)/COUNT(G7:G36),2),"")</f>
        <v>150.25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1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0508-1A9F-448C-B27E-E3CCC312901C}">
  <sheetPr>
    <pageSetUpPr fitToPage="1"/>
  </sheetPr>
  <dimension ref="A1:AA44"/>
  <sheetViews>
    <sheetView workbookViewId="0">
      <selection activeCell="K3" sqref="K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3"/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0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cm="1">
        <f t="array" ref="S7">_xlfn.IFS(E7=$X$5,E7,F7=$X$5,F7,G7=$X$5,G7,$A$7=1,"")</f>
        <v>0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14" si="2">IF(MAX(E8:G8)&lt;1,"",1)</f>
        <v/>
      </c>
      <c r="R8" t="str">
        <f t="shared" ref="R8:R36" si="3">IF(I8=$X$4,I8,"")</f>
        <v/>
      </c>
      <c r="S8" cm="1">
        <f t="array" ref="S8">_xlfn.IFS(E8=$X$5,E8,F8=$X$5,F8,G8=$X$5,G8,$A$7=1,"")</f>
        <v>0</v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cm="1">
        <f t="array" ref="S9">_xlfn.IFS(E9=$X$5,E9,F9=$X$5,F9,G9=$X$5,G9,$A$7=1,"")</f>
        <v>0</v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cm="1">
        <f t="array" ref="S10">_xlfn.IFS(E10=$X$5,E10,F10=$X$5,F10,G10=$X$5,G10,$A$7=1,"")</f>
        <v>0</v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cm="1">
        <f t="array" ref="S11">_xlfn.IFS(E11=$X$5,E11,F11=$X$5,F11,G11=$X$5,G11,$A$7=1,"")</f>
        <v>0</v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cm="1">
        <f t="array" ref="S12">_xlfn.IFS(E12=$X$5,E12,F12=$X$5,F12,G12=$X$5,G12,$A$7=1,"")</f>
        <v>0</v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cm="1">
        <f t="array" ref="S13">_xlfn.IFS(E13=$X$5,E13,F13=$X$5,F13,G13=$X$5,G13,$A$7=1,"")</f>
        <v>0</v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cm="1">
        <f t="array" ref="S14">_xlfn.IFS(E14=$X$5,E14,F14=$X$5,F14,G14=$X$5,G14,$A$7=1,"")</f>
        <v>0</v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ref="Q15:Q36" si="6">IF(MAX(E15:G15)&lt;1,"",1)</f>
        <v/>
      </c>
      <c r="R15" t="str">
        <f t="shared" si="3"/>
        <v/>
      </c>
      <c r="S15" cm="1">
        <f t="array" ref="S15">_xlfn.IFS(E15=$X$5,E15,F15=$X$5,F15,G15=$X$5,G15,$A$7=1,"")</f>
        <v>0</v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6"/>
        <v/>
      </c>
      <c r="R16" t="str">
        <f t="shared" si="3"/>
        <v/>
      </c>
      <c r="S16" cm="1">
        <f t="array" ref="S16">_xlfn.IFS(E16=$X$5,E16,F16=$X$5,F16,G16=$X$5,G16,$A$7=1,"")</f>
        <v>0</v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6"/>
        <v/>
      </c>
      <c r="R17" t="str">
        <f t="shared" si="3"/>
        <v/>
      </c>
      <c r="S17" cm="1">
        <f t="array" ref="S17">_xlfn.IFS(E17=$X$5,E17,F17=$X$5,F17,G17=$X$5,G17,$A$7=1,"")</f>
        <v>0</v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6"/>
        <v/>
      </c>
      <c r="R18" t="str">
        <f t="shared" si="3"/>
        <v/>
      </c>
      <c r="S18" cm="1">
        <f t="array" ref="S18">_xlfn.IFS(E18=$X$5,E18,F18=$X$5,F18,G18=$X$5,G18,$A$7=1,"")</f>
        <v>0</v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6"/>
        <v/>
      </c>
      <c r="R19" t="str">
        <f t="shared" si="3"/>
        <v/>
      </c>
      <c r="S19" cm="1">
        <f t="array" ref="S19">_xlfn.IFS(E19=$X$5,E19,F19=$X$5,F19,G19=$X$5,G19,$A$7=1,"")</f>
        <v>0</v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6"/>
        <v/>
      </c>
      <c r="R20" t="str">
        <f t="shared" si="3"/>
        <v/>
      </c>
      <c r="S20" cm="1">
        <f t="array" ref="S20">_xlfn.IFS(E20=$X$5,E20,F20=$X$5,F20,G20=$X$5,G20,$A$7=1,"")</f>
        <v>0</v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6"/>
        <v/>
      </c>
      <c r="R21" t="str">
        <f t="shared" si="3"/>
        <v/>
      </c>
      <c r="S21" cm="1">
        <f t="array" ref="S21">_xlfn.IFS(E21=$X$5,E21,F21=$X$5,F21,G21=$X$5,G21,$A$7=1,"")</f>
        <v>0</v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6"/>
        <v/>
      </c>
      <c r="R22" t="str">
        <f t="shared" si="3"/>
        <v/>
      </c>
      <c r="S22" cm="1">
        <f t="array" ref="S22">_xlfn.IFS(E22=$X$5,E22,F22=$X$5,F22,G22=$X$5,G22,$A$7=1,"")</f>
        <v>0</v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6"/>
        <v/>
      </c>
      <c r="R23" t="str">
        <f t="shared" si="3"/>
        <v/>
      </c>
      <c r="S23" cm="1">
        <f t="array" ref="S23">_xlfn.IFS(E23=$X$5,E23,F23=$X$5,F23,G23=$X$5,G23,$A$7=1,"")</f>
        <v>0</v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6"/>
        <v/>
      </c>
      <c r="R24" t="str">
        <f t="shared" si="3"/>
        <v/>
      </c>
      <c r="S24" cm="1">
        <f t="array" ref="S24">_xlfn.IFS(E24=$X$5,E24,F24=$X$5,F24,G24=$X$5,G24,$A$7=1,"")</f>
        <v>0</v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6"/>
        <v/>
      </c>
      <c r="R25" t="str">
        <f t="shared" si="3"/>
        <v/>
      </c>
      <c r="S25" cm="1">
        <f t="array" ref="S25">_xlfn.IFS(E25=$X$5,E25,F25=$X$5,F25,G25=$X$5,G25,$A$7=1,"")</f>
        <v>0</v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6"/>
        <v/>
      </c>
      <c r="R26" t="str">
        <f t="shared" si="3"/>
        <v/>
      </c>
      <c r="S26" cm="1">
        <f t="array" ref="S26">_xlfn.IFS(E26=$X$5,E26,F26=$X$5,F26,G26=$X$5,G26,$A$7=1,"")</f>
        <v>0</v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6"/>
        <v/>
      </c>
      <c r="R27" t="str">
        <f t="shared" si="3"/>
        <v/>
      </c>
      <c r="S27" cm="1">
        <f t="array" ref="S27">_xlfn.IFS(E27=$X$5,E27,F27=$X$5,F27,G27=$X$5,G27,$A$7=1,"")</f>
        <v>0</v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6"/>
        <v/>
      </c>
      <c r="R28" t="str">
        <f t="shared" si="3"/>
        <v/>
      </c>
      <c r="S28" cm="1">
        <f t="array" ref="S28">_xlfn.IFS(E28=$X$5,E28,F28=$X$5,F28,G28=$X$5,G28,$A$7=1,"")</f>
        <v>0</v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6"/>
        <v/>
      </c>
      <c r="R29" t="str">
        <f t="shared" si="3"/>
        <v/>
      </c>
      <c r="S29" cm="1">
        <f t="array" ref="S29">_xlfn.IFS(E29=$X$5,E29,F29=$X$5,F29,G29=$X$5,G29,$A$7=1,"")</f>
        <v>0</v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6"/>
        <v/>
      </c>
      <c r="R30" t="str">
        <f t="shared" si="3"/>
        <v/>
      </c>
      <c r="S30" cm="1">
        <f t="array" ref="S30">_xlfn.IFS(E30=$X$5,E30,F30=$X$5,F30,G30=$X$5,G30,$A$7=1,"")</f>
        <v>0</v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6"/>
        <v/>
      </c>
      <c r="R31" t="str">
        <f t="shared" si="3"/>
        <v/>
      </c>
      <c r="S31" cm="1">
        <f t="array" ref="S31">_xlfn.IFS(E31=$X$5,E31,F31=$X$5,F31,G31=$X$5,G31,$A$7=1,"")</f>
        <v>0</v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6"/>
        <v/>
      </c>
      <c r="R32" t="str">
        <f t="shared" si="3"/>
        <v/>
      </c>
      <c r="S32" cm="1">
        <f t="array" ref="S32">_xlfn.IFS(E32=$X$5,E32,F32=$X$5,F32,G32=$X$5,G32,$A$7=1,"")</f>
        <v>0</v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6"/>
        <v/>
      </c>
      <c r="R33" t="str">
        <f t="shared" si="3"/>
        <v/>
      </c>
      <c r="S33" cm="1">
        <f t="array" ref="S33">_xlfn.IFS(E33=$X$5,E33,F33=$X$5,F33,G33=$X$5,G33,$A$7=1,"")</f>
        <v>0</v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6"/>
        <v/>
      </c>
      <c r="R34" t="str">
        <f t="shared" si="3"/>
        <v/>
      </c>
      <c r="S34" cm="1">
        <f t="array" ref="S34">_xlfn.IFS(E34=$X$5,E34,F34=$X$5,F34,G34=$X$5,G34,$A$7=1,"")</f>
        <v>0</v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6"/>
        <v/>
      </c>
      <c r="R35" t="str">
        <f t="shared" si="3"/>
        <v/>
      </c>
      <c r="S35" cm="1">
        <f t="array" ref="S35">_xlfn.IFS(E35=$X$5,E35,F35=$X$5,F35,G35=$X$5,G35,$A$7=1,"")</f>
        <v>0</v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6"/>
        <v/>
      </c>
      <c r="R36" t="str">
        <f t="shared" si="3"/>
        <v/>
      </c>
      <c r="S36" cm="1">
        <f t="array" ref="S36">_xlfn.IFS(E36=$X$5,E36,F36=$X$5,F36,G36=$X$5,G36,$A$7=1,"")</f>
        <v>0</v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 t="str">
        <f>IF(COUNT(E7:E36)&gt;=1,ROUND(SUM(E7:E36)/COUNT(E7:E36),2),"")</f>
        <v/>
      </c>
      <c r="F37" s="18" t="str">
        <f>IF(COUNT(F7:F36)&gt;=1,ROUND(SUM(F7:F36)/COUNT(F7:F36),2),"")</f>
        <v/>
      </c>
      <c r="G37" s="18" t="str">
        <f>IF(COUNT(G7:G36)&gt;=1,ROUND(SUM(G7:G36)/COUNT(G7:G36),2),"")</f>
        <v/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9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AC4E-D3F5-40F7-B5FE-4C489D9A5434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22</v>
      </c>
    </row>
    <row r="3" spans="1:27" ht="14.45" customHeight="1" x14ac:dyDescent="0.25">
      <c r="A3" s="7" t="s">
        <v>7</v>
      </c>
      <c r="B3" s="27" t="s">
        <v>65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YES</v>
      </c>
      <c r="K3" t="str" cm="1">
        <f t="array" ref="K3">_xlfn.IFS(MAX('UTL1'!D7:D36)&gt;B2,"",AND(SUM(Q7:Q36)&lt;30,SUM(Q7:Q36)=B2),"So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144</v>
      </c>
      <c r="C4" s="7"/>
      <c r="D4" s="7"/>
      <c r="E4" s="7"/>
      <c r="F4" s="7"/>
      <c r="G4" s="7"/>
      <c r="W4" s="3" t="s">
        <v>34</v>
      </c>
      <c r="X4">
        <f>MAX(I7:I36)</f>
        <v>495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144</v>
      </c>
      <c r="D7" s="16" cm="1">
        <f t="array" ref="D7">_xlfn.IFS(Q7&lt;&gt;1,"",Q7=1,TRUNC((230-C7)*0.9))</f>
        <v>77</v>
      </c>
      <c r="E7" s="14">
        <v>177</v>
      </c>
      <c r="F7" s="14">
        <v>168</v>
      </c>
      <c r="G7" s="14">
        <v>120</v>
      </c>
      <c r="H7" s="17"/>
      <c r="I7">
        <f>IF(Q7=1,SUM(E7:G7),"")</f>
        <v>465</v>
      </c>
      <c r="J7">
        <f>IF(Q7=1,TRUNC(AVERAGE(E7:G7),0),"")</f>
        <v>155</v>
      </c>
      <c r="K7" cm="1">
        <f t="array" ref="K7">_xlfn.IFS(Q7&lt;&gt;1,"",Q7=1,I7+(3*D7))</f>
        <v>696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465</v>
      </c>
      <c r="N7" cm="1">
        <f t="array" ref="N7">_xlfn.IFS(Q7=1,COUNT($E$7:G7),Q7&lt;&gt;1,"")</f>
        <v>3</v>
      </c>
      <c r="O7">
        <f>IF(Q7=1,ROUND(AVERAGE($E$7:G7),2),"")</f>
        <v>155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144</v>
      </c>
      <c r="D8" s="16" cm="1">
        <f t="array" ref="D8">_xlfn.IFS(Q8&lt;&gt;1,"",Q8=1,TRUNC((230-C8)*0.9))</f>
        <v>77</v>
      </c>
      <c r="E8" s="14">
        <v>125</v>
      </c>
      <c r="F8" s="14">
        <v>161</v>
      </c>
      <c r="G8" s="14">
        <v>125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411</v>
      </c>
      <c r="J8">
        <f t="shared" ref="J8:J36" si="1">IF(Q8=1,TRUNC(AVERAGE(E8:G8),0),"")</f>
        <v>137</v>
      </c>
      <c r="K8" cm="1">
        <f t="array" ref="K8">_xlfn.IFS(Q8&lt;&gt;1,"",Q8=1,I8+(3*D8))</f>
        <v>642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876</v>
      </c>
      <c r="N8" cm="1">
        <f t="array" ref="N8">_xlfn.IFS(Q8=1,COUNT($E$7:G8),Q8&lt;&gt;1,"")</f>
        <v>6</v>
      </c>
      <c r="O8">
        <f>IF(Q8=1,ROUND(AVERAGE($E$7:G8),2),"")</f>
        <v>146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144</v>
      </c>
      <c r="D9" s="16" cm="1">
        <f t="array" ref="D9">_xlfn.IFS(Q9&lt;&gt;1,"",Q9=1,TRUNC((230-C9)*0.9))</f>
        <v>77</v>
      </c>
      <c r="E9" s="14">
        <v>132</v>
      </c>
      <c r="F9" s="14">
        <v>150</v>
      </c>
      <c r="G9" s="14">
        <v>164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446</v>
      </c>
      <c r="J9">
        <f t="shared" si="1"/>
        <v>148</v>
      </c>
      <c r="K9" cm="1">
        <f t="array" ref="K9">_xlfn.IFS(Q9&lt;&gt;1,"",Q9=1,I9+(3*D9))</f>
        <v>677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1322</v>
      </c>
      <c r="N9" cm="1">
        <f t="array" ref="N9">_xlfn.IFS(Q9=1,COUNT($E$7:G9),Q9&lt;&gt;1,"")</f>
        <v>9</v>
      </c>
      <c r="O9">
        <f>IF(Q9=1,ROUND(AVERAGE($E$7:G9),2),"")</f>
        <v>146.88999999999999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146</v>
      </c>
      <c r="D10" s="16" cm="1">
        <f t="array" ref="D10">_xlfn.IFS(Q10&lt;&gt;1,"",Q10=1,TRUNC((230-C10)*0.9))</f>
        <v>75</v>
      </c>
      <c r="E10" s="14">
        <v>124</v>
      </c>
      <c r="F10" s="14">
        <v>165</v>
      </c>
      <c r="G10" s="14">
        <v>119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408</v>
      </c>
      <c r="J10">
        <f t="shared" si="1"/>
        <v>136</v>
      </c>
      <c r="K10" cm="1">
        <f t="array" ref="K10">_xlfn.IFS(Q10&lt;&gt;1,"",Q10=1,I10+(3*D10))</f>
        <v>633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1730</v>
      </c>
      <c r="N10" cm="1">
        <f t="array" ref="N10">_xlfn.IFS(Q10=1,COUNT($E$7:G10),Q10&lt;&gt;1,"")</f>
        <v>12</v>
      </c>
      <c r="O10">
        <f>IF(Q10=1,ROUND(AVERAGE($E$7:G10),2),"")</f>
        <v>144.16999999999999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144</v>
      </c>
      <c r="D11" s="16" cm="1">
        <f t="array" ref="D11">_xlfn.IFS(Q11&lt;&gt;1,"",Q11=1,TRUNC((230-C11)*0.9))</f>
        <v>77</v>
      </c>
      <c r="E11" s="14">
        <v>132</v>
      </c>
      <c r="F11" s="14">
        <v>132</v>
      </c>
      <c r="G11" s="14">
        <v>155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419</v>
      </c>
      <c r="J11">
        <f t="shared" si="1"/>
        <v>139</v>
      </c>
      <c r="K11" cm="1">
        <f t="array" ref="K11">_xlfn.IFS(Q11&lt;&gt;1,"",Q11=1,I11+(3*D11))</f>
        <v>650</v>
      </c>
      <c r="L11" cm="1">
        <f t="array" ref="L11">_xlfn.IFS(Q11&lt;&gt;1,"",COUNT($E$7:G11)&lt;=hcpng,"",COUNT($E$7:G11)&gt;=hcpng,K11)</f>
        <v>650</v>
      </c>
      <c r="M11" cm="1">
        <f t="array" ref="M11">_xlfn.IFS(Q11=1,SUM($E$7:G11),Q11&lt;&gt;1,"")</f>
        <v>2149</v>
      </c>
      <c r="N11" cm="1">
        <f t="array" ref="N11">_xlfn.IFS(Q11=1,COUNT($E$7:G11),Q11&lt;&gt;1,"")</f>
        <v>15</v>
      </c>
      <c r="O11">
        <f>IF(Q11=1,ROUND(AVERAGE($E$7:G11),2),"")</f>
        <v>143.27000000000001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209</v>
      </c>
      <c r="X11" cm="1">
        <f t="array" ref="X11">_xlfn.IFS(AND(Q11=1,COUNT($E$7:G11)&gt;hcpng),F11+D11,$A$7=1," ")</f>
        <v>209</v>
      </c>
      <c r="Y11" cm="1">
        <f t="array" ref="Y11">_xlfn.IFS(AND(Q11=1,COUNT($E$7:G11)&gt;hcpng),G11+D11,$A$7=1," ")</f>
        <v>232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143</v>
      </c>
      <c r="D12" s="16" cm="1">
        <f t="array" ref="D12">_xlfn.IFS(Q12&lt;&gt;1,"",Q12=1,TRUNC((230-C12)*0.9))</f>
        <v>78</v>
      </c>
      <c r="E12" s="14">
        <v>138</v>
      </c>
      <c r="F12" s="14">
        <v>160</v>
      </c>
      <c r="G12" s="14">
        <v>127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425</v>
      </c>
      <c r="J12">
        <f t="shared" si="1"/>
        <v>141</v>
      </c>
      <c r="K12" cm="1">
        <f t="array" ref="K12">_xlfn.IFS(Q12&lt;&gt;1,"",Q12=1,I12+(3*D12))</f>
        <v>659</v>
      </c>
      <c r="L12" cm="1">
        <f t="array" ref="L12">_xlfn.IFS(Q12&lt;&gt;1,"",COUNT($E$7:G12)&lt;=hcpng,"",COUNT($E$7:G12)&gt;=hcpng,K12)</f>
        <v>659</v>
      </c>
      <c r="M12" cm="1">
        <f t="array" ref="M12">_xlfn.IFS(Q12=1,SUM($E$7:G12),Q12&lt;&gt;1,"")</f>
        <v>2574</v>
      </c>
      <c r="N12" cm="1">
        <f t="array" ref="N12">_xlfn.IFS(Q12=1,COUNT($E$7:G12),Q12&lt;&gt;1,"")</f>
        <v>18</v>
      </c>
      <c r="O12">
        <f>IF(Q12=1,ROUND(AVERAGE($E$7:G12),2),"")</f>
        <v>143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216</v>
      </c>
      <c r="X12" cm="1">
        <f t="array" ref="X12">_xlfn.IFS(AND(Q12=1,COUNT($E$7:G12)&gt;hcpng),F12+D12,$A$7=1," ")</f>
        <v>238</v>
      </c>
      <c r="Y12" cm="1">
        <f t="array" ref="Y12">_xlfn.IFS(AND(Q12=1,COUNT($E$7:G12)&gt;hcpng),G12+D12,$A$7=1," ")</f>
        <v>205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143</v>
      </c>
      <c r="D13" s="16" cm="1">
        <f t="array" ref="D13">_xlfn.IFS(Q13&lt;&gt;1,"",Q13=1,TRUNC((230-C13)*0.9))</f>
        <v>78</v>
      </c>
      <c r="E13" s="14">
        <v>101</v>
      </c>
      <c r="F13" s="14">
        <v>112</v>
      </c>
      <c r="G13" s="14">
        <v>144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357</v>
      </c>
      <c r="J13">
        <f t="shared" si="1"/>
        <v>119</v>
      </c>
      <c r="K13" cm="1">
        <f t="array" ref="K13">_xlfn.IFS(Q13&lt;&gt;1,"",Q13=1,I13+(3*D13))</f>
        <v>591</v>
      </c>
      <c r="L13" cm="1">
        <f t="array" ref="L13">_xlfn.IFS(Q13&lt;&gt;1,"",COUNT($E$7:G13)&lt;=hcpng,"",COUNT($E$7:G13)&gt;=hcpng,K13)</f>
        <v>591</v>
      </c>
      <c r="M13" cm="1">
        <f t="array" ref="M13">_xlfn.IFS(Q13=1,SUM($E$7:G13),Q13&lt;&gt;1,"")</f>
        <v>2931</v>
      </c>
      <c r="N13" cm="1">
        <f t="array" ref="N13">_xlfn.IFS(Q13=1,COUNT($E$7:G13),Q13&lt;&gt;1,"")</f>
        <v>21</v>
      </c>
      <c r="O13">
        <f>IF(Q13=1,ROUND(AVERAGE($E$7:G13),2),"")</f>
        <v>139.57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179</v>
      </c>
      <c r="X13" cm="1">
        <f t="array" ref="X13">_xlfn.IFS(AND(Q13=1,COUNT($E$7:G13)&gt;hcpng),F13+D13,$A$7=1," ")</f>
        <v>190</v>
      </c>
      <c r="Y13" cm="1">
        <f t="array" ref="Y13">_xlfn.IFS(AND(Q13=1,COUNT($E$7:G13)&gt;hcpng),G13+D13,$A$7=1," ")</f>
        <v>222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139</v>
      </c>
      <c r="D14" s="16" cm="1">
        <f t="array" ref="D14">_xlfn.IFS(Q14&lt;&gt;1,"",Q14=1,TRUNC((230-C14)*0.9))</f>
        <v>81</v>
      </c>
      <c r="E14" s="14">
        <v>153</v>
      </c>
      <c r="F14" s="14">
        <v>178</v>
      </c>
      <c r="G14" s="14">
        <v>147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478</v>
      </c>
      <c r="J14">
        <f t="shared" si="1"/>
        <v>159</v>
      </c>
      <c r="K14" cm="1">
        <f t="array" ref="K14">_xlfn.IFS(Q14&lt;&gt;1,"",Q14=1,I14+(3*D14))</f>
        <v>721</v>
      </c>
      <c r="L14" cm="1">
        <f t="array" ref="L14">_xlfn.IFS(Q14&lt;&gt;1,"",COUNT($E$7:G14)&lt;=hcpng,"",COUNT($E$7:G14)&gt;=hcpng,K14)</f>
        <v>721</v>
      </c>
      <c r="M14" cm="1">
        <f t="array" ref="M14">_xlfn.IFS(Q14=1,SUM($E$7:G14),Q14&lt;&gt;1,"")</f>
        <v>3409</v>
      </c>
      <c r="N14" cm="1">
        <f t="array" ref="N14">_xlfn.IFS(Q14=1,COUNT($E$7:G14),Q14&lt;&gt;1,"")</f>
        <v>24</v>
      </c>
      <c r="O14">
        <f>IF(Q14=1,ROUND(AVERAGE($E$7:G14),2),"")</f>
        <v>142.04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234</v>
      </c>
      <c r="X14" cm="1">
        <f t="array" ref="X14">_xlfn.IFS(AND(Q14=1,COUNT($E$7:G14)&gt;hcpng),F14+D14,$A$7=1," ")</f>
        <v>259</v>
      </c>
      <c r="Y14" cm="1">
        <f t="array" ref="Y14">_xlfn.IFS(AND(Q14=1,COUNT($E$7:G14)&gt;hcpng),G14+D14,$A$7=1," ")</f>
        <v>228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142</v>
      </c>
      <c r="D15" s="16" cm="1">
        <f t="array" ref="D15">_xlfn.IFS(Q15&lt;&gt;1,"",Q15=1,TRUNC((230-C15)*0.9))</f>
        <v>79</v>
      </c>
      <c r="E15" s="14">
        <v>156</v>
      </c>
      <c r="F15" s="14">
        <v>135</v>
      </c>
      <c r="G15" s="14">
        <v>139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430</v>
      </c>
      <c r="J15">
        <f t="shared" si="1"/>
        <v>143</v>
      </c>
      <c r="K15" cm="1">
        <f t="array" ref="K15">_xlfn.IFS(Q15&lt;&gt;1,"",Q15=1,I15+(3*D15))</f>
        <v>667</v>
      </c>
      <c r="L15" cm="1">
        <f t="array" ref="L15">_xlfn.IFS(Q15&lt;&gt;1,"",COUNT($E$7:G15)&lt;=hcpng,"",COUNT($E$7:G15)&gt;=hcpng,K15)</f>
        <v>667</v>
      </c>
      <c r="M15" cm="1">
        <f t="array" ref="M15">_xlfn.IFS(Q15=1,SUM($E$7:G15),Q15&lt;&gt;1,"")</f>
        <v>3839</v>
      </c>
      <c r="N15" cm="1">
        <f t="array" ref="N15">_xlfn.IFS(Q15=1,COUNT($E$7:G15),Q15&lt;&gt;1,"")</f>
        <v>27</v>
      </c>
      <c r="O15">
        <f>IF(Q15=1,ROUND(AVERAGE($E$7:G15),2),"")</f>
        <v>142.19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235</v>
      </c>
      <c r="X15" cm="1">
        <f t="array" ref="X15">_xlfn.IFS(AND(Q15=1,COUNT($E$7:G15)&gt;hcpng),F15+D15,$A$7=1," ")</f>
        <v>214</v>
      </c>
      <c r="Y15" cm="1">
        <f t="array" ref="Y15">_xlfn.IFS(AND(Q15=1,COUNT($E$7:G15)&gt;hcpng),G15+D15,$A$7=1," ")</f>
        <v>218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142</v>
      </c>
      <c r="D16" s="16" cm="1">
        <f t="array" ref="D16">_xlfn.IFS(Q16&lt;&gt;1,"",Q16=1,TRUNC((230-C16)*0.9))</f>
        <v>79</v>
      </c>
      <c r="E16" s="14">
        <v>151</v>
      </c>
      <c r="F16" s="14">
        <v>123</v>
      </c>
      <c r="G16" s="14">
        <v>128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402</v>
      </c>
      <c r="J16">
        <f t="shared" si="1"/>
        <v>134</v>
      </c>
      <c r="K16" cm="1">
        <f t="array" ref="K16">_xlfn.IFS(Q16&lt;&gt;1,"",Q16=1,I16+(3*D16))</f>
        <v>639</v>
      </c>
      <c r="L16" cm="1">
        <f t="array" ref="L16">_xlfn.IFS(Q16&lt;&gt;1,"",COUNT($E$7:G16)&lt;=hcpng,"",COUNT($E$7:G16)&gt;=hcpng,K16)</f>
        <v>639</v>
      </c>
      <c r="M16" cm="1">
        <f t="array" ref="M16">_xlfn.IFS(Q16=1,SUM($E$7:G16),Q16&lt;&gt;1,"")</f>
        <v>4241</v>
      </c>
      <c r="N16" cm="1">
        <f t="array" ref="N16">_xlfn.IFS(Q16=1,COUNT($E$7:G16),Q16&lt;&gt;1,"")</f>
        <v>30</v>
      </c>
      <c r="O16">
        <f>IF(Q16=1,ROUND(AVERAGE($E$7:G16),2),"")</f>
        <v>141.37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230</v>
      </c>
      <c r="X16" cm="1">
        <f t="array" ref="X16">_xlfn.IFS(AND(Q16=1,COUNT($E$7:G16)&gt;hcpng),F16+D16,$A$7=1," ")</f>
        <v>202</v>
      </c>
      <c r="Y16" cm="1">
        <f t="array" ref="Y16">_xlfn.IFS(AND(Q16=1,COUNT($E$7:G16)&gt;hcpng),G16+D16,$A$7=1," ")</f>
        <v>207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141</v>
      </c>
      <c r="D17" s="16" cm="1">
        <f t="array" ref="D17">_xlfn.IFS(Q17&lt;&gt;1,"",Q17=1,TRUNC((230-C17)*0.9))</f>
        <v>80</v>
      </c>
      <c r="E17" s="14">
        <v>134</v>
      </c>
      <c r="F17" s="14">
        <v>142</v>
      </c>
      <c r="G17" s="14">
        <v>113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389</v>
      </c>
      <c r="J17">
        <f t="shared" si="1"/>
        <v>129</v>
      </c>
      <c r="K17" cm="1">
        <f t="array" ref="K17">_xlfn.IFS(Q17&lt;&gt;1,"",Q17=1,I17+(3*D17))</f>
        <v>629</v>
      </c>
      <c r="L17" cm="1">
        <f t="array" ref="L17">_xlfn.IFS(Q17&lt;&gt;1,"",COUNT($E$7:G17)&lt;=hcpng,"",COUNT($E$7:G17)&gt;=hcpng,K17)</f>
        <v>629</v>
      </c>
      <c r="M17" cm="1">
        <f t="array" ref="M17">_xlfn.IFS(Q17=1,SUM($E$7:G17),Q17&lt;&gt;1,"")</f>
        <v>4630</v>
      </c>
      <c r="N17" cm="1">
        <f t="array" ref="N17">_xlfn.IFS(Q17=1,COUNT($E$7:G17),Q17&lt;&gt;1,"")</f>
        <v>33</v>
      </c>
      <c r="O17">
        <f>IF(Q17=1,ROUND(AVERAGE($E$7:G17),2),"")</f>
        <v>140.30000000000001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214</v>
      </c>
      <c r="X17" cm="1">
        <f t="array" ref="X17">_xlfn.IFS(AND(Q17=1,COUNT($E$7:G17)&gt;hcpng),F17+D17,$A$7=1," ")</f>
        <v>222</v>
      </c>
      <c r="Y17" cm="1">
        <f t="array" ref="Y17">_xlfn.IFS(AND(Q17=1,COUNT($E$7:G17)&gt;hcpng),G17+D17,$A$7=1," ")</f>
        <v>193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140</v>
      </c>
      <c r="D18" s="16" cm="1">
        <f t="array" ref="D18">_xlfn.IFS(Q18&lt;&gt;1,"",Q18=1,TRUNC((230-C18)*0.9))</f>
        <v>81</v>
      </c>
      <c r="E18" s="14">
        <v>148</v>
      </c>
      <c r="F18" s="14">
        <v>137</v>
      </c>
      <c r="G18" s="14">
        <v>197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482</v>
      </c>
      <c r="J18">
        <f t="shared" si="1"/>
        <v>160</v>
      </c>
      <c r="K18" cm="1">
        <f t="array" ref="K18">_xlfn.IFS(Q18&lt;&gt;1,"",Q18=1,I18+(3*D18))</f>
        <v>725</v>
      </c>
      <c r="L18" cm="1">
        <f t="array" ref="L18">_xlfn.IFS(Q18&lt;&gt;1,"",COUNT($E$7:G18)&lt;=hcpng,"",COUNT($E$7:G18)&gt;=hcpng,K18)</f>
        <v>725</v>
      </c>
      <c r="M18" cm="1">
        <f t="array" ref="M18">_xlfn.IFS(Q18=1,SUM($E$7:G18),Q18&lt;&gt;1,"")</f>
        <v>5112</v>
      </c>
      <c r="N18" cm="1">
        <f t="array" ref="N18">_xlfn.IFS(Q18=1,COUNT($E$7:G18),Q18&lt;&gt;1,"")</f>
        <v>36</v>
      </c>
      <c r="O18">
        <f>IF(Q18=1,ROUND(AVERAGE($E$7:G18),2),"")</f>
        <v>142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cm="1">
        <f t="array" ref="S18">_xlfn.IFS(E18=$X$5,E18,F18=$X$5,F18,G18=$X$5,G18,$A$7=1,"")</f>
        <v>197</v>
      </c>
      <c r="T18" t="str">
        <f t="shared" si="4"/>
        <v/>
      </c>
      <c r="U18" cm="1">
        <f t="array" ref="U18">_xlfn.IFS(W18=$X$6,W18,X18=$X$6,X18,Y18=$X$6,Y18,$A$7=1,"")</f>
        <v>278</v>
      </c>
      <c r="W18" cm="1">
        <f t="array" ref="W18">_xlfn.IFS(AND(Q18=1,COUNT($E$7:G18)&gt;hcpng),E18+D18,$A$7=1," ")</f>
        <v>229</v>
      </c>
      <c r="X18" cm="1">
        <f t="array" ref="X18">_xlfn.IFS(AND(Q18=1,COUNT($E$7:G18)&gt;hcpng),F18+D18,$A$7=1," ")</f>
        <v>218</v>
      </c>
      <c r="Y18" cm="1">
        <f t="array" ref="Y18">_xlfn.IFS(AND(Q18=1,COUNT($E$7:G18)&gt;hcpng),G18+D18,$A$7=1," ")</f>
        <v>278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142</v>
      </c>
      <c r="D19" s="16" cm="1">
        <f t="array" ref="D19">_xlfn.IFS(Q19&lt;&gt;1,"",Q19=1,TRUNC((230-C19)*0.9))</f>
        <v>79</v>
      </c>
      <c r="E19" s="14">
        <v>130</v>
      </c>
      <c r="F19" s="14">
        <v>117</v>
      </c>
      <c r="G19" s="14">
        <v>167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414</v>
      </c>
      <c r="J19">
        <f t="shared" si="1"/>
        <v>138</v>
      </c>
      <c r="K19" cm="1">
        <f t="array" ref="K19">_xlfn.IFS(Q19&lt;&gt;1,"",Q19=1,I19+(3*D19))</f>
        <v>651</v>
      </c>
      <c r="L19" cm="1">
        <f t="array" ref="L19">_xlfn.IFS(Q19&lt;&gt;1,"",COUNT($E$7:G19)&lt;=hcpng,"",COUNT($E$7:G19)&gt;=hcpng,K19)</f>
        <v>651</v>
      </c>
      <c r="M19" cm="1">
        <f t="array" ref="M19">_xlfn.IFS(Q19=1,SUM($E$7:G19),Q19&lt;&gt;1,"")</f>
        <v>5526</v>
      </c>
      <c r="N19" cm="1">
        <f t="array" ref="N19">_xlfn.IFS(Q19=1,COUNT($E$7:G19),Q19&lt;&gt;1,"")</f>
        <v>39</v>
      </c>
      <c r="O19">
        <f>IF(Q19=1,ROUND(AVERAGE($E$7:G19),2),"")</f>
        <v>141.69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209</v>
      </c>
      <c r="X19" cm="1">
        <f t="array" ref="X19">_xlfn.IFS(AND(Q19=1,COUNT($E$7:G19)&gt;hcpng),F19+D19,$A$7=1," ")</f>
        <v>196</v>
      </c>
      <c r="Y19" cm="1">
        <f t="array" ref="Y19">_xlfn.IFS(AND(Q19=1,COUNT($E$7:G19)&gt;hcpng),G19+D19,$A$7=1," ")</f>
        <v>246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141</v>
      </c>
      <c r="D20" s="16" cm="1">
        <f t="array" ref="D20">_xlfn.IFS(Q20&lt;&gt;1,"",Q20=1,TRUNC((230-C20)*0.9))</f>
        <v>80</v>
      </c>
      <c r="E20" s="14">
        <v>148</v>
      </c>
      <c r="F20" s="14">
        <v>132</v>
      </c>
      <c r="G20" s="14">
        <v>156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436</v>
      </c>
      <c r="J20">
        <f t="shared" si="1"/>
        <v>145</v>
      </c>
      <c r="K20" cm="1">
        <f t="array" ref="K20">_xlfn.IFS(Q20&lt;&gt;1,"",Q20=1,I20+(3*D20))</f>
        <v>676</v>
      </c>
      <c r="L20" cm="1">
        <f t="array" ref="L20">_xlfn.IFS(Q20&lt;&gt;1,"",COUNT($E$7:G20)&lt;=hcpng,"",COUNT($E$7:G20)&gt;=hcpng,K20)</f>
        <v>676</v>
      </c>
      <c r="M20" cm="1">
        <f t="array" ref="M20">_xlfn.IFS(Q20=1,SUM($E$7:G20),Q20&lt;&gt;1,"")</f>
        <v>5962</v>
      </c>
      <c r="N20" cm="1">
        <f t="array" ref="N20">_xlfn.IFS(Q20=1,COUNT($E$7:G20),Q20&lt;&gt;1,"")</f>
        <v>42</v>
      </c>
      <c r="O20">
        <f>IF(Q20=1,ROUND(AVERAGE($E$7:G20),2),"")</f>
        <v>141.94999999999999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228</v>
      </c>
      <c r="X20" cm="1">
        <f t="array" ref="X20">_xlfn.IFS(AND(Q20=1,COUNT($E$7:G20)&gt;hcpng),F20+D20,$A$7=1," ")</f>
        <v>212</v>
      </c>
      <c r="Y20" cm="1">
        <f t="array" ref="Y20">_xlfn.IFS(AND(Q20=1,COUNT($E$7:G20)&gt;hcpng),G20+D20,$A$7=1," ")</f>
        <v>236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141</v>
      </c>
      <c r="D21" s="16" cm="1">
        <f t="array" ref="D21">_xlfn.IFS(Q21&lt;&gt;1,"",Q21=1,TRUNC((230-C21)*0.9))</f>
        <v>80</v>
      </c>
      <c r="E21" s="14">
        <v>142</v>
      </c>
      <c r="F21" s="14">
        <v>140</v>
      </c>
      <c r="G21" s="14">
        <v>158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440</v>
      </c>
      <c r="J21">
        <f t="shared" si="1"/>
        <v>146</v>
      </c>
      <c r="K21" cm="1">
        <f t="array" ref="K21">_xlfn.IFS(Q21&lt;&gt;1,"",Q21=1,I21+(3*D21))</f>
        <v>680</v>
      </c>
      <c r="L21" cm="1">
        <f t="array" ref="L21">_xlfn.IFS(Q21&lt;&gt;1,"",COUNT($E$7:G21)&lt;=hcpng,"",COUNT($E$7:G21)&gt;=hcpng,K21)</f>
        <v>680</v>
      </c>
      <c r="M21" cm="1">
        <f t="array" ref="M21">_xlfn.IFS(Q21=1,SUM($E$7:G21),Q21&lt;&gt;1,"")</f>
        <v>6402</v>
      </c>
      <c r="N21" cm="1">
        <f t="array" ref="N21">_xlfn.IFS(Q21=1,COUNT($E$7:G21),Q21&lt;&gt;1,"")</f>
        <v>45</v>
      </c>
      <c r="O21">
        <f>IF(Q21=1,ROUND(AVERAGE($E$7:G21),2),"")</f>
        <v>142.27000000000001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222</v>
      </c>
      <c r="X21" cm="1">
        <f t="array" ref="X21">_xlfn.IFS(AND(Q21=1,COUNT($E$7:G21)&gt;hcpng),F21+D21,$A$7=1," ")</f>
        <v>220</v>
      </c>
      <c r="Y21" cm="1">
        <f t="array" ref="Y21">_xlfn.IFS(AND(Q21=1,COUNT($E$7:G21)&gt;hcpng),G21+D21,$A$7=1," ")</f>
        <v>238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142</v>
      </c>
      <c r="D22" s="16" cm="1">
        <f t="array" ref="D22">_xlfn.IFS(Q22&lt;&gt;1,"",Q22=1,TRUNC((230-C22)*0.9))</f>
        <v>79</v>
      </c>
      <c r="E22" s="14">
        <v>180</v>
      </c>
      <c r="F22" s="14">
        <v>116</v>
      </c>
      <c r="G22" s="14">
        <v>155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451</v>
      </c>
      <c r="J22">
        <f t="shared" si="1"/>
        <v>150</v>
      </c>
      <c r="K22" cm="1">
        <f t="array" ref="K22">_xlfn.IFS(Q22&lt;&gt;1,"",Q22=1,I22+(3*D22))</f>
        <v>688</v>
      </c>
      <c r="L22" cm="1">
        <f t="array" ref="L22">_xlfn.IFS(Q22&lt;&gt;1,"",COUNT($E$7:G22)&lt;=hcpng,"",COUNT($E$7:G22)&gt;=hcpng,K22)</f>
        <v>688</v>
      </c>
      <c r="M22" cm="1">
        <f t="array" ref="M22">_xlfn.IFS(Q22=1,SUM($E$7:G22),Q22&lt;&gt;1,"")</f>
        <v>6853</v>
      </c>
      <c r="N22" cm="1">
        <f t="array" ref="N22">_xlfn.IFS(Q22=1,COUNT($E$7:G22),Q22&lt;&gt;1,"")</f>
        <v>48</v>
      </c>
      <c r="O22">
        <f>IF(Q22=1,ROUND(AVERAGE($E$7:G22),2),"")</f>
        <v>142.77000000000001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259</v>
      </c>
      <c r="X22" cm="1">
        <f t="array" ref="X22">_xlfn.IFS(AND(Q22=1,COUNT($E$7:G22)&gt;hcpng),F22+D22,$A$7=1," ")</f>
        <v>195</v>
      </c>
      <c r="Y22" cm="1">
        <f t="array" ref="Y22">_xlfn.IFS(AND(Q22=1,COUNT($E$7:G22)&gt;hcpng),G22+D22,$A$7=1," ")</f>
        <v>234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142</v>
      </c>
      <c r="D23" s="16" cm="1">
        <f t="array" ref="D23">_xlfn.IFS(Q23&lt;&gt;1,"",Q23=1,TRUNC((230-C23)*0.9))</f>
        <v>79</v>
      </c>
      <c r="E23" s="14">
        <v>134</v>
      </c>
      <c r="F23" s="14">
        <v>182</v>
      </c>
      <c r="G23" s="14">
        <v>131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447</v>
      </c>
      <c r="J23">
        <f t="shared" si="1"/>
        <v>149</v>
      </c>
      <c r="K23" cm="1">
        <f t="array" ref="K23">_xlfn.IFS(Q23&lt;&gt;1,"",Q23=1,I23+(3*D23))</f>
        <v>684</v>
      </c>
      <c r="L23" cm="1">
        <f t="array" ref="L23">_xlfn.IFS(Q23&lt;&gt;1,"",COUNT($E$7:G23)&lt;=hcpng,"",COUNT($E$7:G23)&gt;=hcpng,K23)</f>
        <v>684</v>
      </c>
      <c r="M23" cm="1">
        <f t="array" ref="M23">_xlfn.IFS(Q23=1,SUM($E$7:G23),Q23&lt;&gt;1,"")</f>
        <v>7300</v>
      </c>
      <c r="N23" cm="1">
        <f t="array" ref="N23">_xlfn.IFS(Q23=1,COUNT($E$7:G23),Q23&lt;&gt;1,"")</f>
        <v>51</v>
      </c>
      <c r="O23">
        <f>IF(Q23=1,ROUND(AVERAGE($E$7:G23),2),"")</f>
        <v>143.13999999999999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213</v>
      </c>
      <c r="X23" cm="1">
        <f t="array" ref="X23">_xlfn.IFS(AND(Q23=1,COUNT($E$7:G23)&gt;hcpng),F23+D23,$A$7=1," ")</f>
        <v>261</v>
      </c>
      <c r="Y23" cm="1">
        <f t="array" ref="Y23">_xlfn.IFS(AND(Q23=1,COUNT($E$7:G23)&gt;hcpng),G23+D23,$A$7=1," ")</f>
        <v>210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143</v>
      </c>
      <c r="D24" s="16" cm="1">
        <f t="array" ref="D24">_xlfn.IFS(Q24&lt;&gt;1,"",Q24=1,TRUNC((230-C24)*0.9))</f>
        <v>78</v>
      </c>
      <c r="E24" s="14">
        <v>150</v>
      </c>
      <c r="F24" s="14">
        <v>123</v>
      </c>
      <c r="G24" s="14">
        <v>165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438</v>
      </c>
      <c r="J24">
        <f t="shared" si="1"/>
        <v>146</v>
      </c>
      <c r="K24" cm="1">
        <f t="array" ref="K24">_xlfn.IFS(Q24&lt;&gt;1,"",Q24=1,I24+(3*D24))</f>
        <v>672</v>
      </c>
      <c r="L24" cm="1">
        <f t="array" ref="L24">_xlfn.IFS(Q24&lt;&gt;1,"",COUNT($E$7:G24)&lt;=hcpng,"",COUNT($E$7:G24)&gt;=hcpng,K24)</f>
        <v>672</v>
      </c>
      <c r="M24" cm="1">
        <f t="array" ref="M24">_xlfn.IFS(Q24=1,SUM($E$7:G24),Q24&lt;&gt;1,"")</f>
        <v>7738</v>
      </c>
      <c r="N24" cm="1">
        <f t="array" ref="N24">_xlfn.IFS(Q24=1,COUNT($E$7:G24),Q24&lt;&gt;1,"")</f>
        <v>54</v>
      </c>
      <c r="O24">
        <f>IF(Q24=1,ROUND(AVERAGE($E$7:G24),2),"")</f>
        <v>143.30000000000001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228</v>
      </c>
      <c r="X24" cm="1">
        <f t="array" ref="X24">_xlfn.IFS(AND(Q24=1,COUNT($E$7:G24)&gt;hcpng),F24+D24,$A$7=1," ")</f>
        <v>201</v>
      </c>
      <c r="Y24" cm="1">
        <f t="array" ref="Y24">_xlfn.IFS(AND(Q24=1,COUNT($E$7:G24)&gt;hcpng),G24+D24,$A$7=1," ")</f>
        <v>243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143</v>
      </c>
      <c r="D25" s="16" cm="1">
        <f t="array" ref="D25">_xlfn.IFS(Q25&lt;&gt;1,"",Q25=1,TRUNC((230-C25)*0.9))</f>
        <v>78</v>
      </c>
      <c r="E25" s="14">
        <v>132</v>
      </c>
      <c r="F25" s="14">
        <v>118</v>
      </c>
      <c r="G25" s="14">
        <v>114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364</v>
      </c>
      <c r="J25">
        <f t="shared" si="1"/>
        <v>121</v>
      </c>
      <c r="K25" cm="1">
        <f t="array" ref="K25">_xlfn.IFS(Q25&lt;&gt;1,"",Q25=1,I25+(3*D25))</f>
        <v>598</v>
      </c>
      <c r="L25" cm="1">
        <f t="array" ref="L25">_xlfn.IFS(Q25&lt;&gt;1,"",COUNT($E$7:G25)&lt;=hcpng,"",COUNT($E$7:G25)&gt;=hcpng,K25)</f>
        <v>598</v>
      </c>
      <c r="M25" cm="1">
        <f t="array" ref="M25">_xlfn.IFS(Q25=1,SUM($E$7:G25),Q25&lt;&gt;1,"")</f>
        <v>8102</v>
      </c>
      <c r="N25" cm="1">
        <f t="array" ref="N25">_xlfn.IFS(Q25=1,COUNT($E$7:G25),Q25&lt;&gt;1,"")</f>
        <v>57</v>
      </c>
      <c r="O25">
        <f>IF(Q25=1,ROUND(AVERAGE($E$7:G25),2),"")</f>
        <v>142.13999999999999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210</v>
      </c>
      <c r="X25" cm="1">
        <f t="array" ref="X25">_xlfn.IFS(AND(Q25=1,COUNT($E$7:G25)&gt;hcpng),F25+D25,$A$7=1," ")</f>
        <v>196</v>
      </c>
      <c r="Y25" cm="1">
        <f t="array" ref="Y25">_xlfn.IFS(AND(Q25=1,COUNT($E$7:G25)&gt;hcpng),G25+D25,$A$7=1," ")</f>
        <v>192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142</v>
      </c>
      <c r="D26" s="16" cm="1">
        <f t="array" ref="D26">_xlfn.IFS(Q26&lt;&gt;1,"",Q26=1,TRUNC((230-C26)*0.9))</f>
        <v>79</v>
      </c>
      <c r="E26" s="14">
        <v>132</v>
      </c>
      <c r="F26" s="14">
        <v>118</v>
      </c>
      <c r="G26" s="14">
        <v>118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368</v>
      </c>
      <c r="J26">
        <f t="shared" si="1"/>
        <v>122</v>
      </c>
      <c r="K26" cm="1">
        <f t="array" ref="K26">_xlfn.IFS(Q26&lt;&gt;1,"",Q26=1,I26+(3*D26))</f>
        <v>605</v>
      </c>
      <c r="L26" cm="1">
        <f t="array" ref="L26">_xlfn.IFS(Q26&lt;&gt;1,"",COUNT($E$7:G26)&lt;=hcpng,"",COUNT($E$7:G26)&gt;=hcpng,K26)</f>
        <v>605</v>
      </c>
      <c r="M26" cm="1">
        <f t="array" ref="M26">_xlfn.IFS(Q26=1,SUM($E$7:G26),Q26&lt;&gt;1,"")</f>
        <v>8470</v>
      </c>
      <c r="N26" cm="1">
        <f t="array" ref="N26">_xlfn.IFS(Q26=1,COUNT($E$7:G26),Q26&lt;&gt;1,"")</f>
        <v>60</v>
      </c>
      <c r="O26">
        <f>IF(Q26=1,ROUND(AVERAGE($E$7:G26),2),"")</f>
        <v>141.16999999999999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211</v>
      </c>
      <c r="X26" cm="1">
        <f t="array" ref="X26">_xlfn.IFS(AND(Q26=1,COUNT($E$7:G26)&gt;hcpng),F26+D26,$A$7=1," ")</f>
        <v>197</v>
      </c>
      <c r="Y26" cm="1">
        <f t="array" ref="Y26">_xlfn.IFS(AND(Q26=1,COUNT($E$7:G26)&gt;hcpng),G26+D26,$A$7=1," ")</f>
        <v>197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141</v>
      </c>
      <c r="D27" s="16" cm="1">
        <f t="array" ref="D27">_xlfn.IFS(Q27&lt;&gt;1,"",Q27=1,TRUNC((230-C27)*0.9))</f>
        <v>80</v>
      </c>
      <c r="E27" s="14">
        <v>125</v>
      </c>
      <c r="F27" s="14">
        <v>105</v>
      </c>
      <c r="G27" s="14">
        <v>103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333</v>
      </c>
      <c r="J27">
        <f t="shared" si="1"/>
        <v>111</v>
      </c>
      <c r="K27" cm="1">
        <f t="array" ref="K27">_xlfn.IFS(Q27&lt;&gt;1,"",Q27=1,I27+(3*D27))</f>
        <v>573</v>
      </c>
      <c r="L27" cm="1">
        <f t="array" ref="L27">_xlfn.IFS(Q27&lt;&gt;1,"",COUNT($E$7:G27)&lt;=hcpng,"",COUNT($E$7:G27)&gt;=hcpng,K27)</f>
        <v>573</v>
      </c>
      <c r="M27" cm="1">
        <f t="array" ref="M27">_xlfn.IFS(Q27=1,SUM($E$7:G27),Q27&lt;&gt;1,"")</f>
        <v>8803</v>
      </c>
      <c r="N27" cm="1">
        <f t="array" ref="N27">_xlfn.IFS(Q27=1,COUNT($E$7:G27),Q27&lt;&gt;1,"")</f>
        <v>63</v>
      </c>
      <c r="O27">
        <f>IF(Q27=1,ROUND(AVERAGE($E$7:G27),2),"")</f>
        <v>139.72999999999999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205</v>
      </c>
      <c r="X27" cm="1">
        <f t="array" ref="X27">_xlfn.IFS(AND(Q27=1,COUNT($E$7:G27)&gt;hcpng),F27+D27,$A$7=1," ")</f>
        <v>185</v>
      </c>
      <c r="Y27" cm="1">
        <f t="array" ref="Y27">_xlfn.IFS(AND(Q27=1,COUNT($E$7:G27)&gt;hcpng),G27+D27,$A$7=1," ")</f>
        <v>183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139</v>
      </c>
      <c r="D28" s="16" cm="1">
        <f t="array" ref="D28">_xlfn.IFS(Q28&lt;&gt;1,"",Q28=1,TRUNC((230-C28)*0.9))</f>
        <v>81</v>
      </c>
      <c r="E28" s="14">
        <v>144</v>
      </c>
      <c r="F28" s="14">
        <v>146</v>
      </c>
      <c r="G28" s="14">
        <v>146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436</v>
      </c>
      <c r="J28">
        <f t="shared" si="1"/>
        <v>145</v>
      </c>
      <c r="K28" cm="1">
        <f t="array" ref="K28">_xlfn.IFS(Q28&lt;&gt;1,"",Q28=1,I28+(3*D28))</f>
        <v>679</v>
      </c>
      <c r="L28" cm="1">
        <f t="array" ref="L28">_xlfn.IFS(Q28&lt;&gt;1,"",COUNT($E$7:G28)&lt;=hcpng,"",COUNT($E$7:G28)&gt;=hcpng,K28)</f>
        <v>679</v>
      </c>
      <c r="M28" cm="1">
        <f t="array" ref="M28">_xlfn.IFS(Q28=1,SUM($E$7:G28),Q28&lt;&gt;1,"")</f>
        <v>9239</v>
      </c>
      <c r="N28" cm="1">
        <f t="array" ref="N28">_xlfn.IFS(Q28=1,COUNT($E$7:G28),Q28&lt;&gt;1,"")</f>
        <v>66</v>
      </c>
      <c r="O28">
        <f>IF(Q28=1,ROUND(AVERAGE($E$7:G28),2),"")</f>
        <v>139.97999999999999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225</v>
      </c>
      <c r="X28" cm="1">
        <f t="array" ref="X28">_xlfn.IFS(AND(Q28=1,COUNT($E$7:G28)&gt;hcpng),F28+D28,$A$7=1," ")</f>
        <v>227</v>
      </c>
      <c r="Y28" cm="1">
        <f t="array" ref="Y28">_xlfn.IFS(AND(Q28=1,COUNT($E$7:G28)&gt;hcpng),G28+D28,$A$7=1," ")</f>
        <v>227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139</v>
      </c>
      <c r="D29" s="16" cm="1">
        <f t="array" ref="D29">_xlfn.IFS(Q29&lt;&gt;1,"",Q29=1,TRUNC((230-C29)*0.9))</f>
        <v>81</v>
      </c>
      <c r="E29" s="14">
        <v>185</v>
      </c>
      <c r="F29" s="14">
        <v>140</v>
      </c>
      <c r="G29" s="14">
        <v>147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472</v>
      </c>
      <c r="J29">
        <f t="shared" si="1"/>
        <v>157</v>
      </c>
      <c r="K29" cm="1">
        <f t="array" ref="K29">_xlfn.IFS(Q29&lt;&gt;1,"",Q29=1,I29+(3*D29))</f>
        <v>715</v>
      </c>
      <c r="L29" cm="1">
        <f t="array" ref="L29">_xlfn.IFS(Q29&lt;&gt;1,"",COUNT($E$7:G29)&lt;=hcpng,"",COUNT($E$7:G29)&gt;=hcpng,K29)</f>
        <v>715</v>
      </c>
      <c r="M29" cm="1">
        <f t="array" ref="M29">_xlfn.IFS(Q29=1,SUM($E$7:G29),Q29&lt;&gt;1,"")</f>
        <v>9711</v>
      </c>
      <c r="N29" cm="1">
        <f t="array" ref="N29">_xlfn.IFS(Q29=1,COUNT($E$7:G29),Q29&lt;&gt;1,"")</f>
        <v>69</v>
      </c>
      <c r="O29">
        <f>IF(Q29=1,ROUND(AVERAGE($E$7:G29),2),"")</f>
        <v>140.74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266</v>
      </c>
      <c r="X29" cm="1">
        <f t="array" ref="X29">_xlfn.IFS(AND(Q29=1,COUNT($E$7:G29)&gt;hcpng),F29+D29,$A$7=1," ")</f>
        <v>221</v>
      </c>
      <c r="Y29" cm="1">
        <f t="array" ref="Y29">_xlfn.IFS(AND(Q29=1,COUNT($E$7:G29)&gt;hcpng),G29+D29,$A$7=1," ")</f>
        <v>228</v>
      </c>
      <c r="Z29">
        <f t="shared" si="5"/>
        <v>23</v>
      </c>
      <c r="AA29" cm="1">
        <f t="array" ref="AA29">_xlfn.IFS(COUNTIFS(H29,"#",H28,"#"),A28,COUNTIFS(H29,2,H28,"#"),A28,$A$7=1,"")</f>
        <v>22</v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140</v>
      </c>
      <c r="D30" s="16" cm="1">
        <f t="array" ref="D30">_xlfn.IFS(Q30&lt;&gt;1,"",Q30=1,TRUNC((230-C30)*0.9))</f>
        <v>81</v>
      </c>
      <c r="E30" s="14">
        <v>116</v>
      </c>
      <c r="F30" s="14">
        <v>144</v>
      </c>
      <c r="G30" s="14">
        <v>160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420</v>
      </c>
      <c r="J30">
        <f t="shared" si="1"/>
        <v>140</v>
      </c>
      <c r="K30" cm="1">
        <f t="array" ref="K30">_xlfn.IFS(Q30&lt;&gt;1,"",Q30=1,I30+(3*D30))</f>
        <v>663</v>
      </c>
      <c r="L30" cm="1">
        <f t="array" ref="L30">_xlfn.IFS(Q30&lt;&gt;1,"",COUNT($E$7:G30)&lt;=hcpng,"",COUNT($E$7:G30)&gt;=hcpng,K30)</f>
        <v>663</v>
      </c>
      <c r="M30" cm="1">
        <f t="array" ref="M30">_xlfn.IFS(Q30=1,SUM($E$7:G30),Q30&lt;&gt;1,"")</f>
        <v>10131</v>
      </c>
      <c r="N30" cm="1">
        <f t="array" ref="N30">_xlfn.IFS(Q30=1,COUNT($E$7:G30),Q30&lt;&gt;1,"")</f>
        <v>72</v>
      </c>
      <c r="O30">
        <f>IF(Q30=1,ROUND(AVERAGE($E$7:G30),2),"")</f>
        <v>140.71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197</v>
      </c>
      <c r="X30" cm="1">
        <f t="array" ref="X30">_xlfn.IFS(AND(Q30=1,COUNT($E$7:G30)&gt;hcpng),F30+D30,$A$7=1," ")</f>
        <v>225</v>
      </c>
      <c r="Y30" cm="1">
        <f t="array" ref="Y30">_xlfn.IFS(AND(Q30=1,COUNT($E$7:G30)&gt;hcpng),G30+D30,$A$7=1," ")</f>
        <v>241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140</v>
      </c>
      <c r="D31" s="16" cm="1">
        <f t="array" ref="D31">_xlfn.IFS(Q31&lt;&gt;1,"",Q31=1,TRUNC((230-C31)*0.9))</f>
        <v>81</v>
      </c>
      <c r="E31" s="14">
        <v>147</v>
      </c>
      <c r="F31" s="14">
        <v>162</v>
      </c>
      <c r="G31" s="14">
        <v>134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443</v>
      </c>
      <c r="J31">
        <f t="shared" si="1"/>
        <v>147</v>
      </c>
      <c r="K31" cm="1">
        <f t="array" ref="K31">_xlfn.IFS(Q31&lt;&gt;1,"",Q31=1,I31+(3*D31))</f>
        <v>686</v>
      </c>
      <c r="L31" cm="1">
        <f t="array" ref="L31">_xlfn.IFS(Q31&lt;&gt;1,"",COUNT($E$7:G31)&lt;=hcpng,"",COUNT($E$7:G31)&gt;=hcpng,K31)</f>
        <v>686</v>
      </c>
      <c r="M31" cm="1">
        <f t="array" ref="M31">_xlfn.IFS(Q31=1,SUM($E$7:G31),Q31&lt;&gt;1,"")</f>
        <v>10574</v>
      </c>
      <c r="N31" cm="1">
        <f t="array" ref="N31">_xlfn.IFS(Q31=1,COUNT($E$7:G31),Q31&lt;&gt;1,"")</f>
        <v>75</v>
      </c>
      <c r="O31">
        <f>IF(Q31=1,ROUND(AVERAGE($E$7:G31),2),"")</f>
        <v>140.99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228</v>
      </c>
      <c r="X31" cm="1">
        <f t="array" ref="X31">_xlfn.IFS(AND(Q31=1,COUNT($E$7:G31)&gt;hcpng),F31+D31,$A$7=1," ")</f>
        <v>243</v>
      </c>
      <c r="Y31" cm="1">
        <f t="array" ref="Y31">_xlfn.IFS(AND(Q31=1,COUNT($E$7:G31)&gt;hcpng),G31+D31,$A$7=1," ")</f>
        <v>215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140</v>
      </c>
      <c r="D32" s="16" cm="1">
        <f t="array" ref="D32">_xlfn.IFS(Q32&lt;&gt;1,"",Q32=1,TRUNC((230-C32)*0.9))</f>
        <v>81</v>
      </c>
      <c r="E32" s="14">
        <v>181</v>
      </c>
      <c r="F32" s="14">
        <v>150</v>
      </c>
      <c r="G32" s="14">
        <v>164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495</v>
      </c>
      <c r="J32">
        <f t="shared" si="1"/>
        <v>165</v>
      </c>
      <c r="K32" cm="1">
        <f t="array" ref="K32">_xlfn.IFS(Q32&lt;&gt;1,"",Q32=1,I32+(3*D32))</f>
        <v>738</v>
      </c>
      <c r="L32" cm="1">
        <f t="array" ref="L32">_xlfn.IFS(Q32&lt;&gt;1,"",COUNT($E$7:G32)&lt;=hcpng,"",COUNT($E$7:G32)&gt;=hcpng,K32)</f>
        <v>738</v>
      </c>
      <c r="M32" cm="1">
        <f t="array" ref="M32">_xlfn.IFS(Q32=1,SUM($E$7:G32),Q32&lt;&gt;1,"")</f>
        <v>11069</v>
      </c>
      <c r="N32" cm="1">
        <f t="array" ref="N32">_xlfn.IFS(Q32=1,COUNT($E$7:G32),Q32&lt;&gt;1,"")</f>
        <v>78</v>
      </c>
      <c r="O32">
        <f>IF(Q32=1,ROUND(AVERAGE($E$7:G32),2),"")</f>
        <v>141.91</v>
      </c>
      <c r="P32" t="str" cm="1">
        <f t="array" ref="P32">_xlfn.IFS(Q32&lt;&gt;1,"",SUM($Q$7:Q32)=1,1,SUM($Q$7:Q32)&lt;&gt;1,"")</f>
        <v/>
      </c>
      <c r="Q32">
        <f t="shared" si="2"/>
        <v>1</v>
      </c>
      <c r="R32">
        <f t="shared" si="3"/>
        <v>495</v>
      </c>
      <c r="S32" t="str" cm="1">
        <f t="array" ref="S32">_xlfn.IFS(E32=$X$5,E32,F32=$X$5,F32,G32=$X$5,G32,$A$7=1,"")</f>
        <v/>
      </c>
      <c r="T32">
        <f t="shared" si="4"/>
        <v>738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262</v>
      </c>
      <c r="X32" cm="1">
        <f t="array" ref="X32">_xlfn.IFS(AND(Q32=1,COUNT($E$7:G32)&gt;hcpng),F32+D32,$A$7=1," ")</f>
        <v>231</v>
      </c>
      <c r="Y32" cm="1">
        <f t="array" ref="Y32">_xlfn.IFS(AND(Q32=1,COUNT($E$7:G32)&gt;hcpng),G32+D32,$A$7=1," ")</f>
        <v>245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141</v>
      </c>
      <c r="D33" s="16" cm="1">
        <f t="array" ref="D33">_xlfn.IFS(Q33&lt;&gt;1,"",Q33=1,TRUNC((230-C33)*0.9))</f>
        <v>80</v>
      </c>
      <c r="E33" s="14">
        <v>119</v>
      </c>
      <c r="F33" s="14">
        <v>124</v>
      </c>
      <c r="G33" s="14">
        <v>159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402</v>
      </c>
      <c r="J33">
        <f t="shared" si="1"/>
        <v>134</v>
      </c>
      <c r="K33" cm="1">
        <f t="array" ref="K33">_xlfn.IFS(Q33&lt;&gt;1,"",Q33=1,I33+(3*D33))</f>
        <v>642</v>
      </c>
      <c r="L33" cm="1">
        <f t="array" ref="L33">_xlfn.IFS(Q33&lt;&gt;1,"",COUNT($E$7:G33)&lt;=hcpng,"",COUNT($E$7:G33)&gt;=hcpng,K33)</f>
        <v>642</v>
      </c>
      <c r="M33" cm="1">
        <f t="array" ref="M33">_xlfn.IFS(Q33=1,SUM($E$7:G33),Q33&lt;&gt;1,"")</f>
        <v>11471</v>
      </c>
      <c r="N33" cm="1">
        <f t="array" ref="N33">_xlfn.IFS(Q33=1,COUNT($E$7:G33),Q33&lt;&gt;1,"")</f>
        <v>81</v>
      </c>
      <c r="O33">
        <f>IF(Q33=1,ROUND(AVERAGE($E$7:G33),2),"")</f>
        <v>141.62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199</v>
      </c>
      <c r="X33" cm="1">
        <f t="array" ref="X33">_xlfn.IFS(AND(Q33=1,COUNT($E$7:G33)&gt;hcpng),F33+D33,$A$7=1," ")</f>
        <v>204</v>
      </c>
      <c r="Y33" cm="1">
        <f t="array" ref="Y33">_xlfn.IFS(AND(Q33=1,COUNT($E$7:G33)&gt;hcpng),G33+D33,$A$7=1," ")</f>
        <v>239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141</v>
      </c>
      <c r="D34" s="16" cm="1">
        <f t="array" ref="D34">_xlfn.IFS(Q34&lt;&gt;1,"",Q34=1,TRUNC((230-C34)*0.9))</f>
        <v>80</v>
      </c>
      <c r="E34" s="14">
        <v>142</v>
      </c>
      <c r="F34" s="14">
        <v>149</v>
      </c>
      <c r="G34" s="14">
        <v>175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466</v>
      </c>
      <c r="J34">
        <f t="shared" si="1"/>
        <v>155</v>
      </c>
      <c r="K34" cm="1">
        <f t="array" ref="K34">_xlfn.IFS(Q34&lt;&gt;1,"",Q34=1,I34+(3*D34))</f>
        <v>706</v>
      </c>
      <c r="L34" cm="1">
        <f t="array" ref="L34">_xlfn.IFS(Q34&lt;&gt;1,"",COUNT($E$7:G34)&lt;=hcpng,"",COUNT($E$7:G34)&gt;=hcpng,K34)</f>
        <v>706</v>
      </c>
      <c r="M34" cm="1">
        <f t="array" ref="M34">_xlfn.IFS(Q34=1,SUM($E$7:G34),Q34&lt;&gt;1,"")</f>
        <v>11937</v>
      </c>
      <c r="N34" cm="1">
        <f t="array" ref="N34">_xlfn.IFS(Q34=1,COUNT($E$7:G34),Q34&lt;&gt;1,"")</f>
        <v>84</v>
      </c>
      <c r="O34">
        <f>IF(Q34=1,ROUND(AVERAGE($E$7:G34),2),"")</f>
        <v>142.11000000000001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222</v>
      </c>
      <c r="X34" cm="1">
        <f t="array" ref="X34">_xlfn.IFS(AND(Q34=1,COUNT($E$7:G34)&gt;hcpng),F34+D34,$A$7=1," ")</f>
        <v>229</v>
      </c>
      <c r="Y34" cm="1">
        <f t="array" ref="Y34">_xlfn.IFS(AND(Q34=1,COUNT($E$7:G34)&gt;hcpng),G34+D34,$A$7=1," ")</f>
        <v>255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142</v>
      </c>
      <c r="D35" s="16" cm="1">
        <f t="array" ref="D35">_xlfn.IFS(Q35&lt;&gt;1,"",Q35=1,TRUNC((230-C35)*0.9))</f>
        <v>79</v>
      </c>
      <c r="E35" s="14">
        <v>157</v>
      </c>
      <c r="F35" s="14">
        <v>131</v>
      </c>
      <c r="G35" s="14">
        <v>142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430</v>
      </c>
      <c r="J35">
        <f t="shared" si="1"/>
        <v>143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12367</v>
      </c>
      <c r="N35" cm="1">
        <f t="array" ref="N35">_xlfn.IFS(Q35=1,COUNT($E$7:G35),Q35&lt;&gt;1,"")</f>
        <v>87</v>
      </c>
      <c r="O35">
        <f>IF(Q35=1,ROUND(AVERAGE($E$7:G35),2),"")</f>
        <v>142.15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236</v>
      </c>
      <c r="X35" cm="1">
        <f t="array" ref="X35">_xlfn.IFS(AND(Q35=1,COUNT($E$7:G35)&gt;hcpng),F35+D35,$A$7=1," ")</f>
        <v>210</v>
      </c>
      <c r="Y35" cm="1">
        <f t="array" ref="Y35">_xlfn.IFS(AND(Q35=1,COUNT($E$7:G35)&gt;hcpng),G35+D35,$A$7=1," ")</f>
        <v>221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142</v>
      </c>
      <c r="D36" s="16" cm="1">
        <f t="array" ref="D36">_xlfn.IFS(Q36&lt;&gt;1,"",Q36=1,TRUNC((230-C36)*0.9))</f>
        <v>79</v>
      </c>
      <c r="E36" s="14">
        <v>131</v>
      </c>
      <c r="F36" s="14">
        <v>154</v>
      </c>
      <c r="G36" s="14">
        <v>133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418</v>
      </c>
      <c r="J36">
        <f t="shared" si="1"/>
        <v>139</v>
      </c>
      <c r="K36" cm="1">
        <f t="array" ref="K36">_xlfn.IFS(Q36&lt;&gt;1,"",Q36=1,I36+(3*D36))</f>
        <v>655</v>
      </c>
      <c r="L36" cm="1">
        <f t="array" ref="L36">_xlfn.IFS(Q36&lt;&gt;1,"",COUNT($E$7:G36)&lt;=hcpng,"",COUNT($E$7:G36)&gt;=hcpng,K36)</f>
        <v>655</v>
      </c>
      <c r="M36" cm="1">
        <f t="array" ref="M36">_xlfn.IFS(Q36=1,SUM($E$7:G36),Q36&lt;&gt;1,"")</f>
        <v>12785</v>
      </c>
      <c r="N36" cm="1">
        <f t="array" ref="N36">_xlfn.IFS(Q36=1,COUNT($E$7:G36),Q36&lt;&gt;1,"")</f>
        <v>90</v>
      </c>
      <c r="O36">
        <f>IF(Q36=1,ROUND(AVERAGE($E$7:G36),2),"")</f>
        <v>142.06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210</v>
      </c>
      <c r="X36" cm="1">
        <f t="array" ref="X36">_xlfn.IFS(AND(Q36=1,COUNT($E$7:G36)&gt;hcpng),F36+D36,$A$7=1," ")</f>
        <v>233</v>
      </c>
      <c r="Y36" cm="1">
        <f t="array" ref="Y36">_xlfn.IFS(AND(Q36=1,COUNT($E$7:G36)&gt;hcpng),G36+D36,$A$7=1," ")</f>
        <v>212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142.19999999999999</v>
      </c>
      <c r="F37" s="18">
        <f>IF(COUNT(F7:F36)&gt;=1,ROUND(SUM(F7:F36)/COUNT(F7:F36),2),"")</f>
        <v>140.47</v>
      </c>
      <c r="G37" s="18">
        <f>IF(COUNT(G7:G36)&gt;=1,ROUND(SUM(G7:G36)/COUNT(G7:G36),2),"")</f>
        <v>143.5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0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22AC-A8C1-4404-B66A-DCAFF3DE7D4D}">
  <sheetPr>
    <pageSetUpPr fitToPage="1"/>
  </sheetPr>
  <dimension ref="A1:AA44"/>
  <sheetViews>
    <sheetView topLeftCell="A2" workbookViewId="0">
      <selection activeCell="D36" sqref="D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67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135</v>
      </c>
      <c r="C4" s="7"/>
      <c r="D4" s="7"/>
      <c r="E4" s="7"/>
      <c r="F4" s="7"/>
      <c r="G4" s="7"/>
      <c r="W4" s="3" t="s">
        <v>34</v>
      </c>
      <c r="X4">
        <f>MAX(I7:I36)</f>
        <v>490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201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135</v>
      </c>
      <c r="D7" s="16" cm="1">
        <f t="array" ref="D7">_xlfn.IFS(Q7&lt;&gt;1,"",Q7=1,TRUNC((230-C7)*0.9))</f>
        <v>85</v>
      </c>
      <c r="E7" s="14">
        <v>201</v>
      </c>
      <c r="F7" s="14">
        <v>114</v>
      </c>
      <c r="G7" s="14">
        <v>142</v>
      </c>
      <c r="H7" s="17"/>
      <c r="I7">
        <f>IF(Q7=1,SUM(E7:G7),"")</f>
        <v>457</v>
      </c>
      <c r="J7">
        <f>IF(Q7=1,TRUNC(AVERAGE(E7:G7),0),"")</f>
        <v>152</v>
      </c>
      <c r="K7" cm="1">
        <f t="array" ref="K7">_xlfn.IFS(Q7&lt;&gt;1,"",Q7=1,I7+(3*D7))</f>
        <v>712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457</v>
      </c>
      <c r="N7" cm="1">
        <f t="array" ref="N7">_xlfn.IFS(Q7=1,COUNT($E$7:G7),Q7&lt;&gt;1,"")</f>
        <v>3</v>
      </c>
      <c r="O7">
        <f>IF(Q7=1,ROUND(AVERAGE($E$7:G7),2),"")</f>
        <v>152.33000000000001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cm="1">
        <f t="array" ref="S7">_xlfn.IFS(E7=$X$5,E7,F7=$X$5,F7,G7=$X$5,G7,$A$7=1,"")</f>
        <v>201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135</v>
      </c>
      <c r="D8" s="16" cm="1">
        <f t="array" ref="D8">_xlfn.IFS(Q8&lt;&gt;1,"",Q8=1,TRUNC((230-C8)*0.9))</f>
        <v>85</v>
      </c>
      <c r="E8" s="14">
        <v>130</v>
      </c>
      <c r="F8" s="14">
        <v>125</v>
      </c>
      <c r="G8" s="14">
        <v>127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382</v>
      </c>
      <c r="J8">
        <f t="shared" ref="J8:J36" si="1">IF(Q8=1,TRUNC(AVERAGE(E8:G8),0),"")</f>
        <v>127</v>
      </c>
      <c r="K8" cm="1">
        <f t="array" ref="K8">_xlfn.IFS(Q8&lt;&gt;1,"",Q8=1,I8+(3*D8))</f>
        <v>637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839</v>
      </c>
      <c r="N8" cm="1">
        <f t="array" ref="N8">_xlfn.IFS(Q8=1,COUNT($E$7:G8),Q8&lt;&gt;1,"")</f>
        <v>6</v>
      </c>
      <c r="O8">
        <f>IF(Q8=1,ROUND(AVERAGE($E$7:G8),2),"")</f>
        <v>139.83000000000001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135</v>
      </c>
      <c r="D9" s="16" cm="1">
        <f t="array" ref="D9">_xlfn.IFS(Q9&lt;&gt;1,"",Q9=1,TRUNC((230-C9)*0.9))</f>
        <v>85</v>
      </c>
      <c r="E9" s="14">
        <v>138</v>
      </c>
      <c r="F9" s="14">
        <v>146</v>
      </c>
      <c r="G9" s="14">
        <v>159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443</v>
      </c>
      <c r="J9">
        <f t="shared" si="1"/>
        <v>147</v>
      </c>
      <c r="K9" cm="1">
        <f t="array" ref="K9">_xlfn.IFS(Q9&lt;&gt;1,"",Q9=1,I9+(3*D9))</f>
        <v>698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1282</v>
      </c>
      <c r="N9" cm="1">
        <f t="array" ref="N9">_xlfn.IFS(Q9=1,COUNT($E$7:G9),Q9&lt;&gt;1,"")</f>
        <v>9</v>
      </c>
      <c r="O9">
        <f>IF(Q9=1,ROUND(AVERAGE($E$7:G9),2),"")</f>
        <v>142.44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142</v>
      </c>
      <c r="D10" s="16" cm="1">
        <f t="array" ref="D10">_xlfn.IFS(Q10&lt;&gt;1,"",Q10=1,TRUNC((230-C10)*0.9))</f>
        <v>79</v>
      </c>
      <c r="E10" s="14">
        <v>166</v>
      </c>
      <c r="F10" s="14">
        <v>109</v>
      </c>
      <c r="G10" s="14">
        <v>131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406</v>
      </c>
      <c r="J10">
        <f t="shared" si="1"/>
        <v>135</v>
      </c>
      <c r="K10" cm="1">
        <f t="array" ref="K10">_xlfn.IFS(Q10&lt;&gt;1,"",Q10=1,I10+(3*D10))</f>
        <v>643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1688</v>
      </c>
      <c r="N10" cm="1">
        <f t="array" ref="N10">_xlfn.IFS(Q10=1,COUNT($E$7:G10),Q10&lt;&gt;1,"")</f>
        <v>12</v>
      </c>
      <c r="O10">
        <f>IF(Q10=1,ROUND(AVERAGE($E$7:G10),2),"")</f>
        <v>140.66999999999999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140</v>
      </c>
      <c r="D12" s="16" cm="1">
        <f t="array" ref="D12">_xlfn.IFS(Q12&lt;&gt;1,"",Q12=1,TRUNC((230-C12)*0.9))</f>
        <v>81</v>
      </c>
      <c r="E12" s="14">
        <v>145</v>
      </c>
      <c r="F12" s="14">
        <v>121</v>
      </c>
      <c r="G12" s="14">
        <v>177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443</v>
      </c>
      <c r="J12">
        <f t="shared" si="1"/>
        <v>147</v>
      </c>
      <c r="K12" cm="1">
        <f t="array" ref="K12">_xlfn.IFS(Q12&lt;&gt;1,"",Q12=1,I12+(3*D12))</f>
        <v>686</v>
      </c>
      <c r="L12" cm="1">
        <f t="array" ref="L12">_xlfn.IFS(Q12&lt;&gt;1,"",COUNT($E$7:G12)&lt;=hcpng,"",COUNT($E$7:G12)&gt;=hcpng,K12)</f>
        <v>686</v>
      </c>
      <c r="M12" cm="1">
        <f t="array" ref="M12">_xlfn.IFS(Q12=1,SUM($E$7:G12),Q12&lt;&gt;1,"")</f>
        <v>2131</v>
      </c>
      <c r="N12" cm="1">
        <f t="array" ref="N12">_xlfn.IFS(Q12=1,COUNT($E$7:G12),Q12&lt;&gt;1,"")</f>
        <v>15</v>
      </c>
      <c r="O12">
        <f>IF(Q12=1,ROUND(AVERAGE($E$7:G12),2),"")</f>
        <v>142.07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226</v>
      </c>
      <c r="X12" cm="1">
        <f t="array" ref="X12">_xlfn.IFS(AND(Q12=1,COUNT($E$7:G12)&gt;hcpng),F12+D12,$A$7=1," ")</f>
        <v>202</v>
      </c>
      <c r="Y12" cm="1">
        <f t="array" ref="Y12">_xlfn.IFS(AND(Q12=1,COUNT($E$7:G12)&gt;hcpng),G12+D12,$A$7=1," ")</f>
        <v>258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142</v>
      </c>
      <c r="D13" s="16" cm="1">
        <f t="array" ref="D13">_xlfn.IFS(Q13&lt;&gt;1,"",Q13=1,TRUNC((230-C13)*0.9))</f>
        <v>79</v>
      </c>
      <c r="E13" s="14">
        <v>119</v>
      </c>
      <c r="F13" s="14">
        <v>113</v>
      </c>
      <c r="G13" s="14">
        <v>152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384</v>
      </c>
      <c r="J13">
        <f t="shared" si="1"/>
        <v>128</v>
      </c>
      <c r="K13" cm="1">
        <f t="array" ref="K13">_xlfn.IFS(Q13&lt;&gt;1,"",Q13=1,I13+(3*D13))</f>
        <v>621</v>
      </c>
      <c r="L13" cm="1">
        <f t="array" ref="L13">_xlfn.IFS(Q13&lt;&gt;1,"",COUNT($E$7:G13)&lt;=hcpng,"",COUNT($E$7:G13)&gt;=hcpng,K13)</f>
        <v>621</v>
      </c>
      <c r="M13" cm="1">
        <f t="array" ref="M13">_xlfn.IFS(Q13=1,SUM($E$7:G13),Q13&lt;&gt;1,"")</f>
        <v>2515</v>
      </c>
      <c r="N13" cm="1">
        <f t="array" ref="N13">_xlfn.IFS(Q13=1,COUNT($E$7:G13),Q13&lt;&gt;1,"")</f>
        <v>18</v>
      </c>
      <c r="O13">
        <f>IF(Q13=1,ROUND(AVERAGE($E$7:G13),2),"")</f>
        <v>139.72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198</v>
      </c>
      <c r="X13" cm="1">
        <f t="array" ref="X13">_xlfn.IFS(AND(Q13=1,COUNT($E$7:G13)&gt;hcpng),F13+D13,$A$7=1," ")</f>
        <v>192</v>
      </c>
      <c r="Y13" cm="1">
        <f t="array" ref="Y13">_xlfn.IFS(AND(Q13=1,COUNT($E$7:G13)&gt;hcpng),G13+D13,$A$7=1," ")</f>
        <v>231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139</v>
      </c>
      <c r="D14" s="16" cm="1">
        <f t="array" ref="D14">_xlfn.IFS(Q14&lt;&gt;1,"",Q14=1,TRUNC((230-C14)*0.9))</f>
        <v>81</v>
      </c>
      <c r="E14" s="14">
        <v>110</v>
      </c>
      <c r="F14" s="14">
        <v>120</v>
      </c>
      <c r="G14" s="14">
        <v>112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342</v>
      </c>
      <c r="J14">
        <f t="shared" si="1"/>
        <v>114</v>
      </c>
      <c r="K14" cm="1">
        <f t="array" ref="K14">_xlfn.IFS(Q14&lt;&gt;1,"",Q14=1,I14+(3*D14))</f>
        <v>585</v>
      </c>
      <c r="L14" cm="1">
        <f t="array" ref="L14">_xlfn.IFS(Q14&lt;&gt;1,"",COUNT($E$7:G14)&lt;=hcpng,"",COUNT($E$7:G14)&gt;=hcpng,K14)</f>
        <v>585</v>
      </c>
      <c r="M14" cm="1">
        <f t="array" ref="M14">_xlfn.IFS(Q14=1,SUM($E$7:G14),Q14&lt;&gt;1,"")</f>
        <v>2857</v>
      </c>
      <c r="N14" cm="1">
        <f t="array" ref="N14">_xlfn.IFS(Q14=1,COUNT($E$7:G14),Q14&lt;&gt;1,"")</f>
        <v>21</v>
      </c>
      <c r="O14">
        <f>IF(Q14=1,ROUND(AVERAGE($E$7:G14),2),"")</f>
        <v>136.05000000000001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191</v>
      </c>
      <c r="X14" cm="1">
        <f t="array" ref="X14">_xlfn.IFS(AND(Q14=1,COUNT($E$7:G14)&gt;hcpng),F14+D14,$A$7=1," ")</f>
        <v>201</v>
      </c>
      <c r="Y14" cm="1">
        <f t="array" ref="Y14">_xlfn.IFS(AND(Q14=1,COUNT($E$7:G14)&gt;hcpng),G14+D14,$A$7=1," ")</f>
        <v>193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136</v>
      </c>
      <c r="D15" s="16" cm="1">
        <f t="array" ref="D15">_xlfn.IFS(Q15&lt;&gt;1,"",Q15=1,TRUNC((230-C15)*0.9))</f>
        <v>84</v>
      </c>
      <c r="E15" s="14">
        <v>131</v>
      </c>
      <c r="F15" s="14">
        <v>134</v>
      </c>
      <c r="G15" s="14">
        <v>122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387</v>
      </c>
      <c r="J15">
        <f t="shared" si="1"/>
        <v>129</v>
      </c>
      <c r="K15" cm="1">
        <f t="array" ref="K15">_xlfn.IFS(Q15&lt;&gt;1,"",Q15=1,I15+(3*D15))</f>
        <v>639</v>
      </c>
      <c r="L15" cm="1">
        <f t="array" ref="L15">_xlfn.IFS(Q15&lt;&gt;1,"",COUNT($E$7:G15)&lt;=hcpng,"",COUNT($E$7:G15)&gt;=hcpng,K15)</f>
        <v>639</v>
      </c>
      <c r="M15" cm="1">
        <f t="array" ref="M15">_xlfn.IFS(Q15=1,SUM($E$7:G15),Q15&lt;&gt;1,"")</f>
        <v>3244</v>
      </c>
      <c r="N15" cm="1">
        <f t="array" ref="N15">_xlfn.IFS(Q15=1,COUNT($E$7:G15),Q15&lt;&gt;1,"")</f>
        <v>24</v>
      </c>
      <c r="O15">
        <f>IF(Q15=1,ROUND(AVERAGE($E$7:G15),2),"")</f>
        <v>135.16999999999999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215</v>
      </c>
      <c r="X15" cm="1">
        <f t="array" ref="X15">_xlfn.IFS(AND(Q15=1,COUNT($E$7:G15)&gt;hcpng),F15+D15,$A$7=1," ")</f>
        <v>218</v>
      </c>
      <c r="Y15" cm="1">
        <f t="array" ref="Y15">_xlfn.IFS(AND(Q15=1,COUNT($E$7:G15)&gt;hcpng),G15+D15,$A$7=1," ")</f>
        <v>206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135</v>
      </c>
      <c r="D16" s="16" cm="1">
        <f t="array" ref="D16">_xlfn.IFS(Q16&lt;&gt;1,"",Q16=1,TRUNC((230-C16)*0.9))</f>
        <v>85</v>
      </c>
      <c r="E16" s="14">
        <v>143</v>
      </c>
      <c r="F16" s="14">
        <v>118</v>
      </c>
      <c r="G16" s="14">
        <v>147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408</v>
      </c>
      <c r="J16">
        <f t="shared" si="1"/>
        <v>136</v>
      </c>
      <c r="K16" cm="1">
        <f t="array" ref="K16">_xlfn.IFS(Q16&lt;&gt;1,"",Q16=1,I16+(3*D16))</f>
        <v>663</v>
      </c>
      <c r="L16" cm="1">
        <f t="array" ref="L16">_xlfn.IFS(Q16&lt;&gt;1,"",COUNT($E$7:G16)&lt;=hcpng,"",COUNT($E$7:G16)&gt;=hcpng,K16)</f>
        <v>663</v>
      </c>
      <c r="M16" cm="1">
        <f t="array" ref="M16">_xlfn.IFS(Q16=1,SUM($E$7:G16),Q16&lt;&gt;1,"")</f>
        <v>3652</v>
      </c>
      <c r="N16" cm="1">
        <f t="array" ref="N16">_xlfn.IFS(Q16=1,COUNT($E$7:G16),Q16&lt;&gt;1,"")</f>
        <v>27</v>
      </c>
      <c r="O16">
        <f>IF(Q16=1,ROUND(AVERAGE($E$7:G16),2),"")</f>
        <v>135.26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228</v>
      </c>
      <c r="X16" cm="1">
        <f t="array" ref="X16">_xlfn.IFS(AND(Q16=1,COUNT($E$7:G16)&gt;hcpng),F16+D16,$A$7=1," ")</f>
        <v>203</v>
      </c>
      <c r="Y16" cm="1">
        <f t="array" ref="Y16">_xlfn.IFS(AND(Q16=1,COUNT($E$7:G16)&gt;hcpng),G16+D16,$A$7=1," ")</f>
        <v>232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135</v>
      </c>
      <c r="D17" s="16" cm="1">
        <f t="array" ref="D17">_xlfn.IFS(Q17&lt;&gt;1,"",Q17=1,TRUNC((230-C17)*0.9))</f>
        <v>85</v>
      </c>
      <c r="E17" s="14">
        <v>142</v>
      </c>
      <c r="F17" s="14">
        <v>135</v>
      </c>
      <c r="G17" s="14">
        <v>137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414</v>
      </c>
      <c r="J17">
        <f t="shared" si="1"/>
        <v>138</v>
      </c>
      <c r="K17" cm="1">
        <f t="array" ref="K17">_xlfn.IFS(Q17&lt;&gt;1,"",Q17=1,I17+(3*D17))</f>
        <v>669</v>
      </c>
      <c r="L17" cm="1">
        <f t="array" ref="L17">_xlfn.IFS(Q17&lt;&gt;1,"",COUNT($E$7:G17)&lt;=hcpng,"",COUNT($E$7:G17)&gt;=hcpng,K17)</f>
        <v>669</v>
      </c>
      <c r="M17" cm="1">
        <f t="array" ref="M17">_xlfn.IFS(Q17=1,SUM($E$7:G17),Q17&lt;&gt;1,"")</f>
        <v>4066</v>
      </c>
      <c r="N17" cm="1">
        <f t="array" ref="N17">_xlfn.IFS(Q17=1,COUNT($E$7:G17),Q17&lt;&gt;1,"")</f>
        <v>30</v>
      </c>
      <c r="O17">
        <f>IF(Q17=1,ROUND(AVERAGE($E$7:G17),2),"")</f>
        <v>135.53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220</v>
      </c>
      <c r="Y17" cm="1">
        <f t="array" ref="Y17">_xlfn.IFS(AND(Q17=1,COUNT($E$7:G17)&gt;hcpng),G17+D17,$A$7=1," ")</f>
        <v>222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135</v>
      </c>
      <c r="D18" s="16" cm="1">
        <f t="array" ref="D18">_xlfn.IFS(Q18&lt;&gt;1,"",Q18=1,TRUNC((230-C18)*0.9))</f>
        <v>85</v>
      </c>
      <c r="E18" s="14">
        <v>163</v>
      </c>
      <c r="F18" s="14">
        <v>171</v>
      </c>
      <c r="G18" s="14">
        <v>133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467</v>
      </c>
      <c r="J18">
        <f t="shared" si="1"/>
        <v>155</v>
      </c>
      <c r="K18" cm="1">
        <f t="array" ref="K18">_xlfn.IFS(Q18&lt;&gt;1,"",Q18=1,I18+(3*D18))</f>
        <v>722</v>
      </c>
      <c r="L18" cm="1">
        <f t="array" ref="L18">_xlfn.IFS(Q18&lt;&gt;1,"",COUNT($E$7:G18)&lt;=hcpng,"",COUNT($E$7:G18)&gt;=hcpng,K18)</f>
        <v>722</v>
      </c>
      <c r="M18" cm="1">
        <f t="array" ref="M18">_xlfn.IFS(Q18=1,SUM($E$7:G18),Q18&lt;&gt;1,"")</f>
        <v>4533</v>
      </c>
      <c r="N18" cm="1">
        <f t="array" ref="N18">_xlfn.IFS(Q18=1,COUNT($E$7:G18),Q18&lt;&gt;1,"")</f>
        <v>33</v>
      </c>
      <c r="O18">
        <f>IF(Q18=1,ROUND(AVERAGE($E$7:G18),2),"")</f>
        <v>137.36000000000001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248</v>
      </c>
      <c r="X18" cm="1">
        <f t="array" ref="X18">_xlfn.IFS(AND(Q18=1,COUNT($E$7:G18)&gt;hcpng),F18+D18,$A$7=1," ")</f>
        <v>256</v>
      </c>
      <c r="Y18" cm="1">
        <f t="array" ref="Y18">_xlfn.IFS(AND(Q18=1,COUNT($E$7:G18)&gt;hcpng),G18+D18,$A$7=1," ")</f>
        <v>218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137</v>
      </c>
      <c r="D19" s="16" cm="1">
        <f t="array" ref="D19">_xlfn.IFS(Q19&lt;&gt;1,"",Q19=1,TRUNC((230-C19)*0.9))</f>
        <v>83</v>
      </c>
      <c r="E19" s="14">
        <v>114</v>
      </c>
      <c r="F19" s="14">
        <v>138</v>
      </c>
      <c r="G19" s="14">
        <v>147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399</v>
      </c>
      <c r="J19">
        <f t="shared" si="1"/>
        <v>133</v>
      </c>
      <c r="K19" cm="1">
        <f t="array" ref="K19">_xlfn.IFS(Q19&lt;&gt;1,"",Q19=1,I19+(3*D19))</f>
        <v>648</v>
      </c>
      <c r="L19" cm="1">
        <f t="array" ref="L19">_xlfn.IFS(Q19&lt;&gt;1,"",COUNT($E$7:G19)&lt;=hcpng,"",COUNT($E$7:G19)&gt;=hcpng,K19)</f>
        <v>648</v>
      </c>
      <c r="M19" cm="1">
        <f t="array" ref="M19">_xlfn.IFS(Q19=1,SUM($E$7:G19),Q19&lt;&gt;1,"")</f>
        <v>4932</v>
      </c>
      <c r="N19" cm="1">
        <f t="array" ref="N19">_xlfn.IFS(Q19=1,COUNT($E$7:G19),Q19&lt;&gt;1,"")</f>
        <v>36</v>
      </c>
      <c r="O19">
        <f>IF(Q19=1,ROUND(AVERAGE($E$7:G19),2),"")</f>
        <v>137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197</v>
      </c>
      <c r="X19" cm="1">
        <f t="array" ref="X19">_xlfn.IFS(AND(Q19=1,COUNT($E$7:G19)&gt;hcpng),F19+D19,$A$7=1," ")</f>
        <v>221</v>
      </c>
      <c r="Y19" cm="1">
        <f t="array" ref="Y19">_xlfn.IFS(AND(Q19=1,COUNT($E$7:G19)&gt;hcpng),G19+D19,$A$7=1," ")</f>
        <v>230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137</v>
      </c>
      <c r="D20" s="16" cm="1">
        <f t="array" ref="D20">_xlfn.IFS(Q20&lt;&gt;1,"",Q20=1,TRUNC((230-C20)*0.9))</f>
        <v>83</v>
      </c>
      <c r="E20" s="14">
        <v>130</v>
      </c>
      <c r="F20" s="14">
        <v>94</v>
      </c>
      <c r="G20" s="14">
        <v>164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388</v>
      </c>
      <c r="J20">
        <f t="shared" si="1"/>
        <v>129</v>
      </c>
      <c r="K20" cm="1">
        <f t="array" ref="K20">_xlfn.IFS(Q20&lt;&gt;1,"",Q20=1,I20+(3*D20))</f>
        <v>637</v>
      </c>
      <c r="L20" cm="1">
        <f t="array" ref="L20">_xlfn.IFS(Q20&lt;&gt;1,"",COUNT($E$7:G20)&lt;=hcpng,"",COUNT($E$7:G20)&gt;=hcpng,K20)</f>
        <v>637</v>
      </c>
      <c r="M20" cm="1">
        <f t="array" ref="M20">_xlfn.IFS(Q20=1,SUM($E$7:G20),Q20&lt;&gt;1,"")</f>
        <v>5320</v>
      </c>
      <c r="N20" cm="1">
        <f t="array" ref="N20">_xlfn.IFS(Q20=1,COUNT($E$7:G20),Q20&lt;&gt;1,"")</f>
        <v>39</v>
      </c>
      <c r="O20">
        <f>IF(Q20=1,ROUND(AVERAGE($E$7:G20),2),"")</f>
        <v>136.41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213</v>
      </c>
      <c r="X20" cm="1">
        <f t="array" ref="X20">_xlfn.IFS(AND(Q20=1,COUNT($E$7:G20)&gt;hcpng),F20+D20,$A$7=1," ")</f>
        <v>177</v>
      </c>
      <c r="Y20" cm="1">
        <f t="array" ref="Y20">_xlfn.IFS(AND(Q20=1,COUNT($E$7:G20)&gt;hcpng),G20+D20,$A$7=1," ")</f>
        <v>247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136</v>
      </c>
      <c r="D21" s="16" cm="1">
        <f t="array" ref="D21">_xlfn.IFS(Q21&lt;&gt;1,"",Q21=1,TRUNC((230-C21)*0.9))</f>
        <v>84</v>
      </c>
      <c r="E21" s="14">
        <v>134</v>
      </c>
      <c r="F21" s="14">
        <v>134</v>
      </c>
      <c r="G21" s="14">
        <v>134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402</v>
      </c>
      <c r="J21">
        <f t="shared" si="1"/>
        <v>134</v>
      </c>
      <c r="K21" cm="1">
        <f t="array" ref="K21">_xlfn.IFS(Q21&lt;&gt;1,"",Q21=1,I21+(3*D21))</f>
        <v>654</v>
      </c>
      <c r="L21" cm="1">
        <f t="array" ref="L21">_xlfn.IFS(Q21&lt;&gt;1,"",COUNT($E$7:G21)&lt;=hcpng,"",COUNT($E$7:G21)&gt;=hcpng,K21)</f>
        <v>654</v>
      </c>
      <c r="M21" cm="1">
        <f t="array" ref="M21">_xlfn.IFS(Q21=1,SUM($E$7:G21),Q21&lt;&gt;1,"")</f>
        <v>5722</v>
      </c>
      <c r="N21" cm="1">
        <f t="array" ref="N21">_xlfn.IFS(Q21=1,COUNT($E$7:G21),Q21&lt;&gt;1,"")</f>
        <v>42</v>
      </c>
      <c r="O21">
        <f>IF(Q21=1,ROUND(AVERAGE($E$7:G21),2),"")</f>
        <v>136.24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218</v>
      </c>
      <c r="X21" cm="1">
        <f t="array" ref="X21">_xlfn.IFS(AND(Q21=1,COUNT($E$7:G21)&gt;hcpng),F21+D21,$A$7=1," ")</f>
        <v>218</v>
      </c>
      <c r="Y21" cm="1">
        <f t="array" ref="Y21">_xlfn.IFS(AND(Q21=1,COUNT($E$7:G21)&gt;hcpng),G21+D21,$A$7=1," ")</f>
        <v>218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136</v>
      </c>
      <c r="D22" s="16" cm="1">
        <f t="array" ref="D22">_xlfn.IFS(Q22&lt;&gt;1,"",Q22=1,TRUNC((230-C22)*0.9))</f>
        <v>84</v>
      </c>
      <c r="E22" s="14">
        <v>101</v>
      </c>
      <c r="F22" s="14">
        <v>101</v>
      </c>
      <c r="G22" s="14">
        <v>141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343</v>
      </c>
      <c r="J22">
        <f t="shared" si="1"/>
        <v>114</v>
      </c>
      <c r="K22" cm="1">
        <f t="array" ref="K22">_xlfn.IFS(Q22&lt;&gt;1,"",Q22=1,I22+(3*D22))</f>
        <v>595</v>
      </c>
      <c r="L22" cm="1">
        <f t="array" ref="L22">_xlfn.IFS(Q22&lt;&gt;1,"",COUNT($E$7:G22)&lt;=hcpng,"",COUNT($E$7:G22)&gt;=hcpng,K22)</f>
        <v>595</v>
      </c>
      <c r="M22" cm="1">
        <f t="array" ref="M22">_xlfn.IFS(Q22=1,SUM($E$7:G22),Q22&lt;&gt;1,"")</f>
        <v>6065</v>
      </c>
      <c r="N22" cm="1">
        <f t="array" ref="N22">_xlfn.IFS(Q22=1,COUNT($E$7:G22),Q22&lt;&gt;1,"")</f>
        <v>45</v>
      </c>
      <c r="O22">
        <f>IF(Q22=1,ROUND(AVERAGE($E$7:G22),2),"")</f>
        <v>134.78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185</v>
      </c>
      <c r="X22" cm="1">
        <f t="array" ref="X22">_xlfn.IFS(AND(Q22=1,COUNT($E$7:G22)&gt;hcpng),F22+D22,$A$7=1," ")</f>
        <v>185</v>
      </c>
      <c r="Y22" cm="1">
        <f t="array" ref="Y22">_xlfn.IFS(AND(Q22=1,COUNT($E$7:G22)&gt;hcpng),G22+D22,$A$7=1," ")</f>
        <v>225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134</v>
      </c>
      <c r="D23" s="16" cm="1">
        <f t="array" ref="D23">_xlfn.IFS(Q23&lt;&gt;1,"",Q23=1,TRUNC((230-C23)*0.9))</f>
        <v>86</v>
      </c>
      <c r="E23" s="14">
        <v>121</v>
      </c>
      <c r="F23" s="14">
        <v>169</v>
      </c>
      <c r="G23" s="14">
        <v>135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425</v>
      </c>
      <c r="J23">
        <f t="shared" si="1"/>
        <v>141</v>
      </c>
      <c r="K23" cm="1">
        <f t="array" ref="K23">_xlfn.IFS(Q23&lt;&gt;1,"",Q23=1,I23+(3*D23))</f>
        <v>683</v>
      </c>
      <c r="L23" cm="1">
        <f t="array" ref="L23">_xlfn.IFS(Q23&lt;&gt;1,"",COUNT($E$7:G23)&lt;=hcpng,"",COUNT($E$7:G23)&gt;=hcpng,K23)</f>
        <v>683</v>
      </c>
      <c r="M23" cm="1">
        <f t="array" ref="M23">_xlfn.IFS(Q23=1,SUM($E$7:G23),Q23&lt;&gt;1,"")</f>
        <v>6490</v>
      </c>
      <c r="N23" cm="1">
        <f t="array" ref="N23">_xlfn.IFS(Q23=1,COUNT($E$7:G23),Q23&lt;&gt;1,"")</f>
        <v>48</v>
      </c>
      <c r="O23">
        <f>IF(Q23=1,ROUND(AVERAGE($E$7:G23),2),"")</f>
        <v>135.21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207</v>
      </c>
      <c r="X23" cm="1">
        <f t="array" ref="X23">_xlfn.IFS(AND(Q23=1,COUNT($E$7:G23)&gt;hcpng),F23+D23,$A$7=1," ")</f>
        <v>255</v>
      </c>
      <c r="Y23" cm="1">
        <f t="array" ref="Y23">_xlfn.IFS(AND(Q23=1,COUNT($E$7:G23)&gt;hcpng),G23+D23,$A$7=1," ")</f>
        <v>221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135</v>
      </c>
      <c r="D24" s="16" cm="1">
        <f t="array" ref="D24">_xlfn.IFS(Q24&lt;&gt;1,"",Q24=1,TRUNC((230-C24)*0.9))</f>
        <v>85</v>
      </c>
      <c r="E24" s="14">
        <v>116</v>
      </c>
      <c r="F24" s="14">
        <v>129</v>
      </c>
      <c r="G24" s="14">
        <v>127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372</v>
      </c>
      <c r="J24">
        <f t="shared" si="1"/>
        <v>124</v>
      </c>
      <c r="K24" cm="1">
        <f t="array" ref="K24">_xlfn.IFS(Q24&lt;&gt;1,"",Q24=1,I24+(3*D24))</f>
        <v>627</v>
      </c>
      <c r="L24" cm="1">
        <f t="array" ref="L24">_xlfn.IFS(Q24&lt;&gt;1,"",COUNT($E$7:G24)&lt;=hcpng,"",COUNT($E$7:G24)&gt;=hcpng,K24)</f>
        <v>627</v>
      </c>
      <c r="M24" cm="1">
        <f t="array" ref="M24">_xlfn.IFS(Q24=1,SUM($E$7:G24),Q24&lt;&gt;1,"")</f>
        <v>6862</v>
      </c>
      <c r="N24" cm="1">
        <f t="array" ref="N24">_xlfn.IFS(Q24=1,COUNT($E$7:G24),Q24&lt;&gt;1,"")</f>
        <v>51</v>
      </c>
      <c r="O24">
        <f>IF(Q24=1,ROUND(AVERAGE($E$7:G24),2),"")</f>
        <v>134.55000000000001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214</v>
      </c>
      <c r="Y24" cm="1">
        <f t="array" ref="Y24">_xlfn.IFS(AND(Q24=1,COUNT($E$7:G24)&gt;hcpng),G24+D24,$A$7=1," ")</f>
        <v>212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134</v>
      </c>
      <c r="D25" s="16" cm="1">
        <f t="array" ref="D25">_xlfn.IFS(Q25&lt;&gt;1,"",Q25=1,TRUNC((230-C25)*0.9))</f>
        <v>86</v>
      </c>
      <c r="E25" s="14">
        <v>132</v>
      </c>
      <c r="F25" s="14">
        <v>128</v>
      </c>
      <c r="G25" s="14">
        <v>133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393</v>
      </c>
      <c r="J25">
        <f t="shared" si="1"/>
        <v>131</v>
      </c>
      <c r="K25" cm="1">
        <f t="array" ref="K25">_xlfn.IFS(Q25&lt;&gt;1,"",Q25=1,I25+(3*D25))</f>
        <v>651</v>
      </c>
      <c r="L25" cm="1">
        <f t="array" ref="L25">_xlfn.IFS(Q25&lt;&gt;1,"",COUNT($E$7:G25)&lt;=hcpng,"",COUNT($E$7:G25)&gt;=hcpng,K25)</f>
        <v>651</v>
      </c>
      <c r="M25" cm="1">
        <f t="array" ref="M25">_xlfn.IFS(Q25=1,SUM($E$7:G25),Q25&lt;&gt;1,"")</f>
        <v>7255</v>
      </c>
      <c r="N25" cm="1">
        <f t="array" ref="N25">_xlfn.IFS(Q25=1,COUNT($E$7:G25),Q25&lt;&gt;1,"")</f>
        <v>54</v>
      </c>
      <c r="O25">
        <f>IF(Q25=1,ROUND(AVERAGE($E$7:G25),2),"")</f>
        <v>134.35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218</v>
      </c>
      <c r="X25" cm="1">
        <f t="array" ref="X25">_xlfn.IFS(AND(Q25=1,COUNT($E$7:G25)&gt;hcpng),F25+D25,$A$7=1," ")</f>
        <v>214</v>
      </c>
      <c r="Y25" cm="1">
        <f t="array" ref="Y25">_xlfn.IFS(AND(Q25=1,COUNT($E$7:G25)&gt;hcpng),G25+D25,$A$7=1," ")</f>
        <v>219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134</v>
      </c>
      <c r="D27" s="16" cm="1">
        <f t="array" ref="D27">_xlfn.IFS(Q27&lt;&gt;1,"",Q27=1,TRUNC((230-C27)*0.9))</f>
        <v>86</v>
      </c>
      <c r="E27" s="14">
        <v>120</v>
      </c>
      <c r="F27" s="14">
        <v>156</v>
      </c>
      <c r="G27" s="14">
        <v>148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424</v>
      </c>
      <c r="J27">
        <f t="shared" si="1"/>
        <v>141</v>
      </c>
      <c r="K27" cm="1">
        <f t="array" ref="K27">_xlfn.IFS(Q27&lt;&gt;1,"",Q27=1,I27+(3*D27))</f>
        <v>682</v>
      </c>
      <c r="L27" cm="1">
        <f t="array" ref="L27">_xlfn.IFS(Q27&lt;&gt;1,"",COUNT($E$7:G27)&lt;=hcpng,"",COUNT($E$7:G27)&gt;=hcpng,K27)</f>
        <v>682</v>
      </c>
      <c r="M27" cm="1">
        <f t="array" ref="M27">_xlfn.IFS(Q27=1,SUM($E$7:G27),Q27&lt;&gt;1,"")</f>
        <v>7679</v>
      </c>
      <c r="N27" cm="1">
        <f t="array" ref="N27">_xlfn.IFS(Q27=1,COUNT($E$7:G27),Q27&lt;&gt;1,"")</f>
        <v>57</v>
      </c>
      <c r="O27">
        <f>IF(Q27=1,ROUND(AVERAGE($E$7:G27),2),"")</f>
        <v>134.72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206</v>
      </c>
      <c r="X27" cm="1">
        <f t="array" ref="X27">_xlfn.IFS(AND(Q27=1,COUNT($E$7:G27)&gt;hcpng),F27+D27,$A$7=1," ")</f>
        <v>242</v>
      </c>
      <c r="Y27" cm="1">
        <f t="array" ref="Y27">_xlfn.IFS(AND(Q27=1,COUNT($E$7:G27)&gt;hcpng),G27+D27,$A$7=1," ")</f>
        <v>234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134</v>
      </c>
      <c r="D28" s="16" cm="1">
        <f t="array" ref="D28">_xlfn.IFS(Q28&lt;&gt;1,"",Q28=1,TRUNC((230-C28)*0.9))</f>
        <v>86</v>
      </c>
      <c r="E28" s="14">
        <v>159</v>
      </c>
      <c r="F28" s="14">
        <v>91</v>
      </c>
      <c r="G28" s="14">
        <v>106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356</v>
      </c>
      <c r="J28">
        <f t="shared" si="1"/>
        <v>118</v>
      </c>
      <c r="K28" cm="1">
        <f t="array" ref="K28">_xlfn.IFS(Q28&lt;&gt;1,"",Q28=1,I28+(3*D28))</f>
        <v>614</v>
      </c>
      <c r="L28" cm="1">
        <f t="array" ref="L28">_xlfn.IFS(Q28&lt;&gt;1,"",COUNT($E$7:G28)&lt;=hcpng,"",COUNT($E$7:G28)&gt;=hcpng,K28)</f>
        <v>614</v>
      </c>
      <c r="M28" cm="1">
        <f t="array" ref="M28">_xlfn.IFS(Q28=1,SUM($E$7:G28),Q28&lt;&gt;1,"")</f>
        <v>8035</v>
      </c>
      <c r="N28" cm="1">
        <f t="array" ref="N28">_xlfn.IFS(Q28=1,COUNT($E$7:G28),Q28&lt;&gt;1,"")</f>
        <v>60</v>
      </c>
      <c r="O28">
        <f>IF(Q28=1,ROUND(AVERAGE($E$7:G28),2),"")</f>
        <v>133.91999999999999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245</v>
      </c>
      <c r="X28" cm="1">
        <f t="array" ref="X28">_xlfn.IFS(AND(Q28=1,COUNT($E$7:G28)&gt;hcpng),F28+D28,$A$7=1," ")</f>
        <v>177</v>
      </c>
      <c r="Y28" cm="1">
        <f t="array" ref="Y28">_xlfn.IFS(AND(Q28=1,COUNT($E$7:G28)&gt;hcpng),G28+D28,$A$7=1," ")</f>
        <v>192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133</v>
      </c>
      <c r="D29" s="16" cm="1">
        <f t="array" ref="D29">_xlfn.IFS(Q29&lt;&gt;1,"",Q29=1,TRUNC((230-C29)*0.9))</f>
        <v>87</v>
      </c>
      <c r="E29" s="14">
        <v>122</v>
      </c>
      <c r="F29" s="14">
        <v>155</v>
      </c>
      <c r="G29" s="14">
        <v>116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393</v>
      </c>
      <c r="J29">
        <f t="shared" si="1"/>
        <v>131</v>
      </c>
      <c r="K29" cm="1">
        <f t="array" ref="K29">_xlfn.IFS(Q29&lt;&gt;1,"",Q29=1,I29+(3*D29))</f>
        <v>654</v>
      </c>
      <c r="L29" cm="1">
        <f t="array" ref="L29">_xlfn.IFS(Q29&lt;&gt;1,"",COUNT($E$7:G29)&lt;=hcpng,"",COUNT($E$7:G29)&gt;=hcpng,K29)</f>
        <v>654</v>
      </c>
      <c r="M29" cm="1">
        <f t="array" ref="M29">_xlfn.IFS(Q29=1,SUM($E$7:G29),Q29&lt;&gt;1,"")</f>
        <v>8428</v>
      </c>
      <c r="N29" cm="1">
        <f t="array" ref="N29">_xlfn.IFS(Q29=1,COUNT($E$7:G29),Q29&lt;&gt;1,"")</f>
        <v>63</v>
      </c>
      <c r="O29">
        <f>IF(Q29=1,ROUND(AVERAGE($E$7:G29),2),"")</f>
        <v>133.78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209</v>
      </c>
      <c r="X29" cm="1">
        <f t="array" ref="X29">_xlfn.IFS(AND(Q29=1,COUNT($E$7:G29)&gt;hcpng),F29+D29,$A$7=1," ")</f>
        <v>242</v>
      </c>
      <c r="Y29" cm="1">
        <f t="array" ref="Y29">_xlfn.IFS(AND(Q29=1,COUNT($E$7:G29)&gt;hcpng),G29+D29,$A$7=1," ")</f>
        <v>203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133</v>
      </c>
      <c r="D30" s="16" cm="1">
        <f t="array" ref="D30">_xlfn.IFS(Q30&lt;&gt;1,"",Q30=1,TRUNC((230-C30)*0.9))</f>
        <v>87</v>
      </c>
      <c r="E30" s="14">
        <v>158</v>
      </c>
      <c r="F30" s="14">
        <v>112</v>
      </c>
      <c r="G30" s="14">
        <v>126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396</v>
      </c>
      <c r="J30">
        <f t="shared" si="1"/>
        <v>132</v>
      </c>
      <c r="K30" cm="1">
        <f t="array" ref="K30">_xlfn.IFS(Q30&lt;&gt;1,"",Q30=1,I30+(3*D30))</f>
        <v>657</v>
      </c>
      <c r="L30" cm="1">
        <f t="array" ref="L30">_xlfn.IFS(Q30&lt;&gt;1,"",COUNT($E$7:G30)&lt;=hcpng,"",COUNT($E$7:G30)&gt;=hcpng,K30)</f>
        <v>657</v>
      </c>
      <c r="M30" cm="1">
        <f t="array" ref="M30">_xlfn.IFS(Q30=1,SUM($E$7:G30),Q30&lt;&gt;1,"")</f>
        <v>8824</v>
      </c>
      <c r="N30" cm="1">
        <f t="array" ref="N30">_xlfn.IFS(Q30=1,COUNT($E$7:G30),Q30&lt;&gt;1,"")</f>
        <v>66</v>
      </c>
      <c r="O30">
        <f>IF(Q30=1,ROUND(AVERAGE($E$7:G30),2),"")</f>
        <v>133.69999999999999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245</v>
      </c>
      <c r="X30" cm="1">
        <f t="array" ref="X30">_xlfn.IFS(AND(Q30=1,COUNT($E$7:G30)&gt;hcpng),F30+D30,$A$7=1," ")</f>
        <v>199</v>
      </c>
      <c r="Y30" cm="1">
        <f t="array" ref="Y30">_xlfn.IFS(AND(Q30=1,COUNT($E$7:G30)&gt;hcpng),G30+D30,$A$7=1," ")</f>
        <v>213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133</v>
      </c>
      <c r="D31" s="16" cm="1">
        <f t="array" ref="D31">_xlfn.IFS(Q31&lt;&gt;1,"",Q31=1,TRUNC((230-C31)*0.9))</f>
        <v>87</v>
      </c>
      <c r="E31" s="14">
        <v>133</v>
      </c>
      <c r="F31" s="14">
        <v>161</v>
      </c>
      <c r="G31" s="14">
        <v>172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466</v>
      </c>
      <c r="J31">
        <f t="shared" si="1"/>
        <v>155</v>
      </c>
      <c r="K31" cm="1">
        <f t="array" ref="K31">_xlfn.IFS(Q31&lt;&gt;1,"",Q31=1,I31+(3*D31))</f>
        <v>727</v>
      </c>
      <c r="L31" cm="1">
        <f t="array" ref="L31">_xlfn.IFS(Q31&lt;&gt;1,"",COUNT($E$7:G31)&lt;=hcpng,"",COUNT($E$7:G31)&gt;=hcpng,K31)</f>
        <v>727</v>
      </c>
      <c r="M31" cm="1">
        <f t="array" ref="M31">_xlfn.IFS(Q31=1,SUM($E$7:G31),Q31&lt;&gt;1,"")</f>
        <v>9290</v>
      </c>
      <c r="N31" cm="1">
        <f t="array" ref="N31">_xlfn.IFS(Q31=1,COUNT($E$7:G31),Q31&lt;&gt;1,"")</f>
        <v>69</v>
      </c>
      <c r="O31">
        <f>IF(Q31=1,ROUND(AVERAGE($E$7:G31),2),"")</f>
        <v>134.63999999999999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220</v>
      </c>
      <c r="X31" cm="1">
        <f t="array" ref="X31">_xlfn.IFS(AND(Q31=1,COUNT($E$7:G31)&gt;hcpng),F31+D31,$A$7=1," ")</f>
        <v>248</v>
      </c>
      <c r="Y31" cm="1">
        <f t="array" ref="Y31">_xlfn.IFS(AND(Q31=1,COUNT($E$7:G31)&gt;hcpng),G31+D31,$A$7=1," ")</f>
        <v>259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134</v>
      </c>
      <c r="D32" s="16" cm="1">
        <f t="array" ref="D32">_xlfn.IFS(Q32&lt;&gt;1,"",Q32=1,TRUNC((230-C32)*0.9))</f>
        <v>86</v>
      </c>
      <c r="E32" s="14">
        <v>162</v>
      </c>
      <c r="F32" s="14">
        <v>129</v>
      </c>
      <c r="G32" s="14">
        <v>132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423</v>
      </c>
      <c r="J32">
        <f t="shared" si="1"/>
        <v>141</v>
      </c>
      <c r="K32" cm="1">
        <f t="array" ref="K32">_xlfn.IFS(Q32&lt;&gt;1,"",Q32=1,I32+(3*D32))</f>
        <v>681</v>
      </c>
      <c r="L32" cm="1">
        <f t="array" ref="L32">_xlfn.IFS(Q32&lt;&gt;1,"",COUNT($E$7:G32)&lt;=hcpng,"",COUNT($E$7:G32)&gt;=hcpng,K32)</f>
        <v>681</v>
      </c>
      <c r="M32" cm="1">
        <f t="array" ref="M32">_xlfn.IFS(Q32=1,SUM($E$7:G32),Q32&lt;&gt;1,"")</f>
        <v>9713</v>
      </c>
      <c r="N32" cm="1">
        <f t="array" ref="N32">_xlfn.IFS(Q32=1,COUNT($E$7:G32),Q32&lt;&gt;1,"")</f>
        <v>72</v>
      </c>
      <c r="O32">
        <f>IF(Q32=1,ROUND(AVERAGE($E$7:G32),2),"")</f>
        <v>134.9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248</v>
      </c>
      <c r="X32" cm="1">
        <f t="array" ref="X32">_xlfn.IFS(AND(Q32=1,COUNT($E$7:G32)&gt;hcpng),F32+D32,$A$7=1," ")</f>
        <v>215</v>
      </c>
      <c r="Y32" cm="1">
        <f t="array" ref="Y32">_xlfn.IFS(AND(Q32=1,COUNT($E$7:G32)&gt;hcpng),G32+D32,$A$7=1," ")</f>
        <v>218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134</v>
      </c>
      <c r="D33" s="16" cm="1">
        <f t="array" ref="D33">_xlfn.IFS(Q33&lt;&gt;1,"",Q33=1,TRUNC((230-C33)*0.9))</f>
        <v>86</v>
      </c>
      <c r="E33" s="14">
        <v>151</v>
      </c>
      <c r="F33" s="14">
        <v>114</v>
      </c>
      <c r="G33" s="14">
        <v>179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444</v>
      </c>
      <c r="J33">
        <f t="shared" si="1"/>
        <v>148</v>
      </c>
      <c r="K33" cm="1">
        <f t="array" ref="K33">_xlfn.IFS(Q33&lt;&gt;1,"",Q33=1,I33+(3*D33))</f>
        <v>702</v>
      </c>
      <c r="L33" cm="1">
        <f t="array" ref="L33">_xlfn.IFS(Q33&lt;&gt;1,"",COUNT($E$7:G33)&lt;=hcpng,"",COUNT($E$7:G33)&gt;=hcpng,K33)</f>
        <v>702</v>
      </c>
      <c r="M33" cm="1">
        <f t="array" ref="M33">_xlfn.IFS(Q33=1,SUM($E$7:G33),Q33&lt;&gt;1,"")</f>
        <v>10157</v>
      </c>
      <c r="N33" cm="1">
        <f t="array" ref="N33">_xlfn.IFS(Q33=1,COUNT($E$7:G33),Q33&lt;&gt;1,"")</f>
        <v>75</v>
      </c>
      <c r="O33">
        <f>IF(Q33=1,ROUND(AVERAGE($E$7:G33),2),"")</f>
        <v>135.43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237</v>
      </c>
      <c r="X33" cm="1">
        <f t="array" ref="X33">_xlfn.IFS(AND(Q33=1,COUNT($E$7:G33)&gt;hcpng),F33+D33,$A$7=1," ")</f>
        <v>200</v>
      </c>
      <c r="Y33" cm="1">
        <f t="array" ref="Y33">_xlfn.IFS(AND(Q33=1,COUNT($E$7:G33)&gt;hcpng),G33+D33,$A$7=1," ")</f>
        <v>265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135</v>
      </c>
      <c r="D34" s="16" cm="1">
        <f t="array" ref="D34">_xlfn.IFS(Q34&lt;&gt;1,"",Q34=1,TRUNC((230-C34)*0.9))</f>
        <v>85</v>
      </c>
      <c r="E34" s="14">
        <v>149</v>
      </c>
      <c r="F34" s="14">
        <v>151</v>
      </c>
      <c r="G34" s="14">
        <v>144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444</v>
      </c>
      <c r="J34">
        <f t="shared" si="1"/>
        <v>148</v>
      </c>
      <c r="K34" cm="1">
        <f t="array" ref="K34">_xlfn.IFS(Q34&lt;&gt;1,"",Q34=1,I34+(3*D34))</f>
        <v>699</v>
      </c>
      <c r="L34" cm="1">
        <f t="array" ref="L34">_xlfn.IFS(Q34&lt;&gt;1,"",COUNT($E$7:G34)&lt;=hcpng,"",COUNT($E$7:G34)&gt;=hcpng,K34)</f>
        <v>699</v>
      </c>
      <c r="M34" cm="1">
        <f t="array" ref="M34">_xlfn.IFS(Q34=1,SUM($E$7:G34),Q34&lt;&gt;1,"")</f>
        <v>10601</v>
      </c>
      <c r="N34" cm="1">
        <f t="array" ref="N34">_xlfn.IFS(Q34=1,COUNT($E$7:G34),Q34&lt;&gt;1,"")</f>
        <v>78</v>
      </c>
      <c r="O34">
        <f>IF(Q34=1,ROUND(AVERAGE($E$7:G34),2),"")</f>
        <v>135.91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234</v>
      </c>
      <c r="X34" cm="1">
        <f t="array" ref="X34">_xlfn.IFS(AND(Q34=1,COUNT($E$7:G34)&gt;hcpng),F34+D34,$A$7=1," ")</f>
        <v>236</v>
      </c>
      <c r="Y34" cm="1">
        <f t="array" ref="Y34">_xlfn.IFS(AND(Q34=1,COUNT($E$7:G34)&gt;hcpng),G34+D34,$A$7=1," ")</f>
        <v>229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135</v>
      </c>
      <c r="D35" s="16" cm="1">
        <f t="array" ref="D35">_xlfn.IFS(Q35&lt;&gt;1,"",Q35=1,TRUNC((230-C35)*0.9))</f>
        <v>85</v>
      </c>
      <c r="E35" s="14">
        <v>142</v>
      </c>
      <c r="F35" s="14">
        <v>114</v>
      </c>
      <c r="G35" s="14">
        <v>129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385</v>
      </c>
      <c r="J35">
        <f t="shared" si="1"/>
        <v>128</v>
      </c>
      <c r="K35" cm="1">
        <f t="array" ref="K35">_xlfn.IFS(Q35&lt;&gt;1,"",Q35=1,I35+(3*D35))</f>
        <v>640</v>
      </c>
      <c r="L35" cm="1">
        <f t="array" ref="L35">_xlfn.IFS(Q35&lt;&gt;1,"",COUNT($E$7:G35)&lt;=hcpng,"",COUNT($E$7:G35)&gt;=hcpng,K35)</f>
        <v>640</v>
      </c>
      <c r="M35" cm="1">
        <f t="array" ref="M35">_xlfn.IFS(Q35=1,SUM($E$7:G35),Q35&lt;&gt;1,"")</f>
        <v>10986</v>
      </c>
      <c r="N35" cm="1">
        <f t="array" ref="N35">_xlfn.IFS(Q35=1,COUNT($E$7:G35),Q35&lt;&gt;1,"")</f>
        <v>81</v>
      </c>
      <c r="O35">
        <f>IF(Q35=1,ROUND(AVERAGE($E$7:G35),2),"")</f>
        <v>135.63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227</v>
      </c>
      <c r="X35" cm="1">
        <f t="array" ref="X35">_xlfn.IFS(AND(Q35=1,COUNT($E$7:G35)&gt;hcpng),F35+D35,$A$7=1," ")</f>
        <v>199</v>
      </c>
      <c r="Y35" cm="1">
        <f t="array" ref="Y35">_xlfn.IFS(AND(Q35=1,COUNT($E$7:G35)&gt;hcpng),G35+D35,$A$7=1," ")</f>
        <v>214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135</v>
      </c>
      <c r="D36" s="16" cm="1">
        <f t="array" ref="D36">_xlfn.IFS(Q36&lt;&gt;1,"",Q36=1,TRUNC((230-C36)*0.9))</f>
        <v>85</v>
      </c>
      <c r="E36" s="14">
        <v>150</v>
      </c>
      <c r="F36" s="14">
        <v>153</v>
      </c>
      <c r="G36" s="14">
        <v>187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0"/>
        <v>490</v>
      </c>
      <c r="J36">
        <f t="shared" si="1"/>
        <v>163</v>
      </c>
      <c r="K36" cm="1">
        <f t="array" ref="K36">_xlfn.IFS(Q36&lt;&gt;1,"",Q36=1,I36+(3*D36))</f>
        <v>745</v>
      </c>
      <c r="L36" cm="1">
        <f t="array" ref="L36">_xlfn.IFS(Q36&lt;&gt;1,"",COUNT($E$7:G36)&lt;=hcpng,"",COUNT($E$7:G36)&gt;=hcpng,K36)</f>
        <v>745</v>
      </c>
      <c r="M36" cm="1">
        <f t="array" ref="M36">_xlfn.IFS(Q36=1,SUM($E$7:G36),Q36&lt;&gt;1,"")</f>
        <v>11476</v>
      </c>
      <c r="N36" cm="1">
        <f t="array" ref="N36">_xlfn.IFS(Q36=1,COUNT($E$7:G36),Q36&lt;&gt;1,"")</f>
        <v>84</v>
      </c>
      <c r="O36">
        <f>IF(Q36=1,ROUND(AVERAGE($E$7:G36),2),"")</f>
        <v>136.62</v>
      </c>
      <c r="P36" t="str" cm="1">
        <f t="array" ref="P36">_xlfn.IFS(Q36&lt;&gt;1,"",SUM($Q$7:Q36)=1,1,SUM($Q$7:Q36)&lt;&gt;1,"")</f>
        <v/>
      </c>
      <c r="Q36">
        <f t="shared" si="2"/>
        <v>1</v>
      </c>
      <c r="R36">
        <f t="shared" si="3"/>
        <v>490</v>
      </c>
      <c r="S36" t="str" cm="1">
        <f t="array" ref="S36">_xlfn.IFS(E36=$X$5,E36,F36=$X$5,F36,G36=$X$5,G36,$A$7=1,"")</f>
        <v/>
      </c>
      <c r="T36">
        <f t="shared" si="4"/>
        <v>745</v>
      </c>
      <c r="U36" cm="1">
        <f t="array" ref="U36">_xlfn.IFS(W36=$X$6,W36,X36=$X$6,X36,Y36=$X$6,Y36,$A$7=1,"")</f>
        <v>272</v>
      </c>
      <c r="W36" cm="1">
        <f t="array" ref="W36">_xlfn.IFS(AND(Q36=1,COUNT($E$7:G36)&gt;hcpng),E36+D36,$A$7=1," ")</f>
        <v>235</v>
      </c>
      <c r="X36" cm="1">
        <f t="array" ref="X36">_xlfn.IFS(AND(Q36=1,COUNT($E$7:G36)&gt;hcpng),F36+D36,$A$7=1," ")</f>
        <v>238</v>
      </c>
      <c r="Y36" cm="1">
        <f t="array" ref="Y36">_xlfn.IFS(AND(Q36=1,COUNT($E$7:G36)&gt;hcpng),G36+D36,$A$7=1," ")</f>
        <v>272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138.63999999999999</v>
      </c>
      <c r="F37" s="18">
        <f>IF(COUNT(F7:F36)&gt;=1,ROUND(SUM(F7:F36)/COUNT(F7:F36),2),"")</f>
        <v>129.82</v>
      </c>
      <c r="G37" s="18">
        <f>IF(COUNT(G7:G36)&gt;=1,ROUND(SUM(G7:G36)/COUNT(G7:G36),2),"")</f>
        <v>141.38999999999999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9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B1784-EA3E-434C-AE1A-433C508BB4BD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9" hidden="1" customWidth="1"/>
    <col min="18" max="18" width="6.28515625" bestFit="1" customWidth="1"/>
    <col min="19" max="19" width="6.140625" bestFit="1" customWidth="1"/>
    <col min="22" max="22" width="9" customWidth="1"/>
    <col min="23" max="23" width="8" hidden="1" customWidth="1"/>
    <col min="24" max="24" width="6.42578125" hidden="1" customWidth="1"/>
    <col min="25" max="25" width="8.140625" hidden="1" customWidth="1"/>
    <col min="26" max="26" width="11.42578125" hidden="1" customWidth="1"/>
    <col min="27" max="27" width="14.140625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6</v>
      </c>
    </row>
    <row r="3" spans="1:27" ht="14.45" customHeight="1" x14ac:dyDescent="0.25">
      <c r="A3" s="7" t="s">
        <v>7</v>
      </c>
      <c r="B3" s="27" t="s">
        <v>68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161</v>
      </c>
      <c r="C4" s="7"/>
      <c r="D4" s="7"/>
      <c r="E4" s="7"/>
      <c r="F4" s="7"/>
      <c r="G4" s="7"/>
      <c r="W4" s="3" t="s">
        <v>34</v>
      </c>
      <c r="X4">
        <f>MAX(I7:I36)</f>
        <v>566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236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304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161</v>
      </c>
      <c r="D7" s="16" cm="1">
        <f t="array" ref="D7">_xlfn.IFS(Q7&lt;&gt;1,"",Q7=1,TRUNC((230-C7)*0.9))</f>
        <v>62</v>
      </c>
      <c r="E7" s="14">
        <v>122</v>
      </c>
      <c r="F7" s="14">
        <v>143</v>
      </c>
      <c r="G7" s="14">
        <v>188</v>
      </c>
      <c r="H7" s="17"/>
      <c r="I7">
        <f>IF(Q7=1,SUM(E7:G7),"")</f>
        <v>453</v>
      </c>
      <c r="J7">
        <f>IF(Q7=1,TRUNC(AVERAGE(E7:G7),0),"")</f>
        <v>151</v>
      </c>
      <c r="K7" cm="1">
        <f t="array" ref="K7">_xlfn.IFS(Q7&lt;&gt;1,"",Q7=1,I7+(3*D7))</f>
        <v>639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453</v>
      </c>
      <c r="N7" cm="1">
        <f t="array" ref="N7">_xlfn.IFS(Q7=1,COUNT($E$7:G7),Q7&lt;&gt;1,"")</f>
        <v>3</v>
      </c>
      <c r="O7">
        <f>IF(Q7=1,ROUND(AVERAGE($E$7:G7),2),"")</f>
        <v>151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161</v>
      </c>
      <c r="D8" s="16" cm="1">
        <f t="array" ref="D8">_xlfn.IFS(Q8&lt;&gt;1,"",Q8=1,TRUNC((230-C8)*0.9))</f>
        <v>62</v>
      </c>
      <c r="E8" s="14">
        <v>169</v>
      </c>
      <c r="F8" s="14">
        <v>139</v>
      </c>
      <c r="G8" s="14">
        <v>157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465</v>
      </c>
      <c r="J8">
        <f t="shared" ref="J8:J36" si="1">IF(Q8=1,TRUNC(AVERAGE(E8:G8),0),"")</f>
        <v>155</v>
      </c>
      <c r="K8" cm="1">
        <f t="array" ref="K8">_xlfn.IFS(Q8&lt;&gt;1,"",Q8=1,I8+(3*D8))</f>
        <v>651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918</v>
      </c>
      <c r="N8" cm="1">
        <f t="array" ref="N8">_xlfn.IFS(Q8=1,COUNT($E$7:G8),Q8&lt;&gt;1,"")</f>
        <v>6</v>
      </c>
      <c r="O8">
        <f>IF(Q8=1,ROUND(AVERAGE($E$7:G8),2),"")</f>
        <v>153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161</v>
      </c>
      <c r="D9" s="16" cm="1">
        <f t="array" ref="D9">_xlfn.IFS(Q9&lt;&gt;1,"",Q9=1,TRUNC((230-C9)*0.9))</f>
        <v>62</v>
      </c>
      <c r="E9" s="14">
        <v>151</v>
      </c>
      <c r="F9" s="14">
        <v>143</v>
      </c>
      <c r="G9" s="14">
        <v>135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429</v>
      </c>
      <c r="J9">
        <f t="shared" si="1"/>
        <v>143</v>
      </c>
      <c r="K9" cm="1">
        <f t="array" ref="K9">_xlfn.IFS(Q9&lt;&gt;1,"",Q9=1,I9+(3*D9))</f>
        <v>615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1347</v>
      </c>
      <c r="N9" cm="1">
        <f t="array" ref="N9">_xlfn.IFS(Q9=1,COUNT($E$7:G9),Q9&lt;&gt;1,"")</f>
        <v>9</v>
      </c>
      <c r="O9">
        <f>IF(Q9=1,ROUND(AVERAGE($E$7:G9),2),"")</f>
        <v>149.66999999999999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149</v>
      </c>
      <c r="D10" s="16" cm="1">
        <f t="array" ref="D10">_xlfn.IFS(Q10&lt;&gt;1,"",Q10=1,TRUNC((230-C10)*0.9))</f>
        <v>72</v>
      </c>
      <c r="E10" s="14">
        <v>153</v>
      </c>
      <c r="F10" s="14">
        <v>104</v>
      </c>
      <c r="G10" s="14">
        <v>177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434</v>
      </c>
      <c r="J10">
        <f t="shared" si="1"/>
        <v>144</v>
      </c>
      <c r="K10" cm="1">
        <f t="array" ref="K10">_xlfn.IFS(Q10&lt;&gt;1,"",Q10=1,I10+(3*D10))</f>
        <v>650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1781</v>
      </c>
      <c r="N10" cm="1">
        <f t="array" ref="N10">_xlfn.IFS(Q10=1,COUNT($E$7:G10),Q10&lt;&gt;1,"")</f>
        <v>12</v>
      </c>
      <c r="O10">
        <f>IF(Q10=1,ROUND(AVERAGE($E$7:G10),2),"")</f>
        <v>148.41999999999999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148</v>
      </c>
      <c r="D11" s="16" cm="1">
        <f t="array" ref="D11">_xlfn.IFS(Q11&lt;&gt;1,"",Q11=1,TRUNC((230-C11)*0.9))</f>
        <v>73</v>
      </c>
      <c r="E11" s="14">
        <v>157</v>
      </c>
      <c r="F11" s="14">
        <v>169</v>
      </c>
      <c r="G11" s="14">
        <v>145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471</v>
      </c>
      <c r="J11">
        <f t="shared" si="1"/>
        <v>157</v>
      </c>
      <c r="K11" cm="1">
        <f t="array" ref="K11">_xlfn.IFS(Q11&lt;&gt;1,"",Q11=1,I11+(3*D11))</f>
        <v>690</v>
      </c>
      <c r="L11" cm="1">
        <f t="array" ref="L11">_xlfn.IFS(Q11&lt;&gt;1,"",COUNT($E$7:G11)&lt;=hcpng,"",COUNT($E$7:G11)&gt;=hcpng,K11)</f>
        <v>690</v>
      </c>
      <c r="M11" cm="1">
        <f t="array" ref="M11">_xlfn.IFS(Q11=1,SUM($E$7:G11),Q11&lt;&gt;1,"")</f>
        <v>2252</v>
      </c>
      <c r="N11" cm="1">
        <f t="array" ref="N11">_xlfn.IFS(Q11=1,COUNT($E$7:G11),Q11&lt;&gt;1,"")</f>
        <v>15</v>
      </c>
      <c r="O11">
        <f>IF(Q11=1,ROUND(AVERAGE($E$7:G11),2),"")</f>
        <v>150.13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230</v>
      </c>
      <c r="X11" cm="1">
        <f t="array" ref="X11">_xlfn.IFS(AND(Q11=1,COUNT($E$7:G11)&gt;hcpng),F11+D11,$A$7=1," ")</f>
        <v>242</v>
      </c>
      <c r="Y11" cm="1">
        <f t="array" ref="Y11">_xlfn.IFS(AND(Q11=1,COUNT($E$7:G11)&gt;hcpng),G11+D11,$A$7=1," ")</f>
        <v>218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150</v>
      </c>
      <c r="D12" s="16" cm="1">
        <f t="array" ref="D12">_xlfn.IFS(Q12&lt;&gt;1,"",Q12=1,TRUNC((230-C12)*0.9))</f>
        <v>72</v>
      </c>
      <c r="E12" s="14">
        <v>156</v>
      </c>
      <c r="F12" s="14">
        <v>161</v>
      </c>
      <c r="G12" s="14">
        <v>154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471</v>
      </c>
      <c r="J12">
        <f t="shared" si="1"/>
        <v>157</v>
      </c>
      <c r="K12" cm="1">
        <f t="array" ref="K12">_xlfn.IFS(Q12&lt;&gt;1,"",Q12=1,I12+(3*D12))</f>
        <v>687</v>
      </c>
      <c r="L12" cm="1">
        <f t="array" ref="L12">_xlfn.IFS(Q12&lt;&gt;1,"",COUNT($E$7:G12)&lt;=hcpng,"",COUNT($E$7:G12)&gt;=hcpng,K12)</f>
        <v>687</v>
      </c>
      <c r="M12" cm="1">
        <f t="array" ref="M12">_xlfn.IFS(Q12=1,SUM($E$7:G12),Q12&lt;&gt;1,"")</f>
        <v>2723</v>
      </c>
      <c r="N12" cm="1">
        <f t="array" ref="N12">_xlfn.IFS(Q12=1,COUNT($E$7:G12),Q12&lt;&gt;1,"")</f>
        <v>18</v>
      </c>
      <c r="O12">
        <f>IF(Q12=1,ROUND(AVERAGE($E$7:G12),2),"")</f>
        <v>151.28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228</v>
      </c>
      <c r="X12" cm="1">
        <f t="array" ref="X12">_xlfn.IFS(AND(Q12=1,COUNT($E$7:G12)&gt;hcpng),F12+D12,$A$7=1," ")</f>
        <v>233</v>
      </c>
      <c r="Y12" cm="1">
        <f t="array" ref="Y12">_xlfn.IFS(AND(Q12=1,COUNT($E$7:G12)&gt;hcpng),G12+D12,$A$7=1," ")</f>
        <v>226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151</v>
      </c>
      <c r="D13" s="16" cm="1">
        <f t="array" ref="D13">_xlfn.IFS(Q13&lt;&gt;1,"",Q13=1,TRUNC((230-C13)*0.9))</f>
        <v>71</v>
      </c>
      <c r="E13" s="14">
        <v>159</v>
      </c>
      <c r="F13" s="14">
        <v>183</v>
      </c>
      <c r="G13" s="14">
        <v>152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494</v>
      </c>
      <c r="J13">
        <f t="shared" si="1"/>
        <v>164</v>
      </c>
      <c r="K13" cm="1">
        <f t="array" ref="K13">_xlfn.IFS(Q13&lt;&gt;1,"",Q13=1,I13+(3*D13))</f>
        <v>707</v>
      </c>
      <c r="L13" cm="1">
        <f t="array" ref="L13">_xlfn.IFS(Q13&lt;&gt;1,"",COUNT($E$7:G13)&lt;=hcpng,"",COUNT($E$7:G13)&gt;=hcpng,K13)</f>
        <v>707</v>
      </c>
      <c r="M13" cm="1">
        <f t="array" ref="M13">_xlfn.IFS(Q13=1,SUM($E$7:G13),Q13&lt;&gt;1,"")</f>
        <v>3217</v>
      </c>
      <c r="N13" cm="1">
        <f t="array" ref="N13">_xlfn.IFS(Q13=1,COUNT($E$7:G13),Q13&lt;&gt;1,"")</f>
        <v>21</v>
      </c>
      <c r="O13">
        <f>IF(Q13=1,ROUND(AVERAGE($E$7:G13),2),"")</f>
        <v>153.19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230</v>
      </c>
      <c r="X13" cm="1">
        <f t="array" ref="X13">_xlfn.IFS(AND(Q13=1,COUNT($E$7:G13)&gt;hcpng),F13+D13,$A$7=1," ")</f>
        <v>254</v>
      </c>
      <c r="Y13" cm="1">
        <f t="array" ref="Y13">_xlfn.IFS(AND(Q13=1,COUNT($E$7:G13)&gt;hcpng),G13+D13,$A$7=1," ")</f>
        <v>223</v>
      </c>
      <c r="Z13">
        <f t="shared" si="5"/>
        <v>7</v>
      </c>
      <c r="AA13" cm="1">
        <f t="array" ref="AA13">_xlfn.IFS(COUNTIFS(H13,"#",H12,"#"),A12,COUNTIFS(H13,2,H12,"#"),A12,$A$7=1,"")</f>
        <v>6</v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153</v>
      </c>
      <c r="D14" s="16" cm="1">
        <f t="array" ref="D14">_xlfn.IFS(Q14&lt;&gt;1,"",Q14=1,TRUNC((230-C14)*0.9))</f>
        <v>69</v>
      </c>
      <c r="E14" s="14">
        <v>168</v>
      </c>
      <c r="F14" s="14">
        <v>176</v>
      </c>
      <c r="G14" s="14">
        <v>191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535</v>
      </c>
      <c r="J14">
        <f t="shared" si="1"/>
        <v>178</v>
      </c>
      <c r="K14" cm="1">
        <f t="array" ref="K14">_xlfn.IFS(Q14&lt;&gt;1,"",Q14=1,I14+(3*D14))</f>
        <v>742</v>
      </c>
      <c r="L14" cm="1">
        <f t="array" ref="L14">_xlfn.IFS(Q14&lt;&gt;1,"",COUNT($E$7:G14)&lt;=hcpng,"",COUNT($E$7:G14)&gt;=hcpng,K14)</f>
        <v>742</v>
      </c>
      <c r="M14" cm="1">
        <f t="array" ref="M14">_xlfn.IFS(Q14=1,SUM($E$7:G14),Q14&lt;&gt;1,"")</f>
        <v>3752</v>
      </c>
      <c r="N14" cm="1">
        <f t="array" ref="N14">_xlfn.IFS(Q14=1,COUNT($E$7:G14),Q14&lt;&gt;1,"")</f>
        <v>24</v>
      </c>
      <c r="O14">
        <f>IF(Q14=1,ROUND(AVERAGE($E$7:G14),2),"")</f>
        <v>156.33000000000001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237</v>
      </c>
      <c r="X14" cm="1">
        <f t="array" ref="X14">_xlfn.IFS(AND(Q14=1,COUNT($E$7:G14)&gt;hcpng),F14+D14,$A$7=1," ")</f>
        <v>245</v>
      </c>
      <c r="Y14" cm="1">
        <f t="array" ref="Y14">_xlfn.IFS(AND(Q14=1,COUNT($E$7:G14)&gt;hcpng),G14+D14,$A$7=1," ")</f>
        <v>260</v>
      </c>
      <c r="Z14">
        <f t="shared" si="5"/>
        <v>8</v>
      </c>
      <c r="AA14" cm="1">
        <f t="array" ref="AA14">_xlfn.IFS(COUNTIFS(H14,"#",H13,"#"),A13,COUNTIFS(H14,2,H13,"#"),A13,$A$7=1,"")</f>
        <v>7</v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156</v>
      </c>
      <c r="D15" s="16" cm="1">
        <f t="array" ref="D15">_xlfn.IFS(Q15&lt;&gt;1,"",Q15=1,TRUNC((230-C15)*0.9))</f>
        <v>66</v>
      </c>
      <c r="E15" s="14">
        <v>167</v>
      </c>
      <c r="F15" s="14">
        <v>156</v>
      </c>
      <c r="G15" s="14">
        <v>133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456</v>
      </c>
      <c r="J15">
        <f t="shared" si="1"/>
        <v>152</v>
      </c>
      <c r="K15" cm="1">
        <f t="array" ref="K15">_xlfn.IFS(Q15&lt;&gt;1,"",Q15=1,I15+(3*D15))</f>
        <v>654</v>
      </c>
      <c r="L15" cm="1">
        <f t="array" ref="L15">_xlfn.IFS(Q15&lt;&gt;1,"",COUNT($E$7:G15)&lt;=hcpng,"",COUNT($E$7:G15)&gt;=hcpng,K15)</f>
        <v>654</v>
      </c>
      <c r="M15" cm="1">
        <f t="array" ref="M15">_xlfn.IFS(Q15=1,SUM($E$7:G15),Q15&lt;&gt;1,"")</f>
        <v>4208</v>
      </c>
      <c r="N15" cm="1">
        <f t="array" ref="N15">_xlfn.IFS(Q15=1,COUNT($E$7:G15),Q15&lt;&gt;1,"")</f>
        <v>27</v>
      </c>
      <c r="O15">
        <f>IF(Q15=1,ROUND(AVERAGE($E$7:G15),2),"")</f>
        <v>155.85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233</v>
      </c>
      <c r="X15" cm="1">
        <f t="array" ref="X15">_xlfn.IFS(AND(Q15=1,COUNT($E$7:G15)&gt;hcpng),F15+D15,$A$7=1," ")</f>
        <v>222</v>
      </c>
      <c r="Y15" cm="1">
        <f t="array" ref="Y15">_xlfn.IFS(AND(Q15=1,COUNT($E$7:G15)&gt;hcpng),G15+D15,$A$7=1," ")</f>
        <v>199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155</v>
      </c>
      <c r="D16" s="16" cm="1">
        <f t="array" ref="D16">_xlfn.IFS(Q16&lt;&gt;1,"",Q16=1,TRUNC((230-C16)*0.9))</f>
        <v>67</v>
      </c>
      <c r="E16" s="14">
        <v>153</v>
      </c>
      <c r="F16" s="14">
        <v>158</v>
      </c>
      <c r="G16" s="14">
        <v>144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455</v>
      </c>
      <c r="J16">
        <f t="shared" si="1"/>
        <v>151</v>
      </c>
      <c r="K16" cm="1">
        <f t="array" ref="K16">_xlfn.IFS(Q16&lt;&gt;1,"",Q16=1,I16+(3*D16))</f>
        <v>656</v>
      </c>
      <c r="L16" cm="1">
        <f t="array" ref="L16">_xlfn.IFS(Q16&lt;&gt;1,"",COUNT($E$7:G16)&lt;=hcpng,"",COUNT($E$7:G16)&gt;=hcpng,K16)</f>
        <v>656</v>
      </c>
      <c r="M16" cm="1">
        <f t="array" ref="M16">_xlfn.IFS(Q16=1,SUM($E$7:G16),Q16&lt;&gt;1,"")</f>
        <v>4663</v>
      </c>
      <c r="N16" cm="1">
        <f t="array" ref="N16">_xlfn.IFS(Q16=1,COUNT($E$7:G16),Q16&lt;&gt;1,"")</f>
        <v>30</v>
      </c>
      <c r="O16">
        <f>IF(Q16=1,ROUND(AVERAGE($E$7:G16),2),"")</f>
        <v>155.43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220</v>
      </c>
      <c r="X16" cm="1">
        <f t="array" ref="X16">_xlfn.IFS(AND(Q16=1,COUNT($E$7:G16)&gt;hcpng),F16+D16,$A$7=1," ")</f>
        <v>225</v>
      </c>
      <c r="Y16" cm="1">
        <f t="array" ref="Y16">_xlfn.IFS(AND(Q16=1,COUNT($E$7:G16)&gt;hcpng),G16+D16,$A$7=1," ")</f>
        <v>211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155</v>
      </c>
      <c r="D17" s="16" cm="1">
        <f t="array" ref="D17">_xlfn.IFS(Q17&lt;&gt;1,"",Q17=1,TRUNC((230-C17)*0.9))</f>
        <v>67</v>
      </c>
      <c r="E17" s="14">
        <v>170</v>
      </c>
      <c r="F17" s="14">
        <v>160</v>
      </c>
      <c r="G17" s="14">
        <v>145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475</v>
      </c>
      <c r="J17">
        <f t="shared" si="1"/>
        <v>158</v>
      </c>
      <c r="K17" cm="1">
        <f t="array" ref="K17">_xlfn.IFS(Q17&lt;&gt;1,"",Q17=1,I17+(3*D17))</f>
        <v>676</v>
      </c>
      <c r="L17" cm="1">
        <f t="array" ref="L17">_xlfn.IFS(Q17&lt;&gt;1,"",COUNT($E$7:G17)&lt;=hcpng,"",COUNT($E$7:G17)&gt;=hcpng,K17)</f>
        <v>676</v>
      </c>
      <c r="M17" cm="1">
        <f t="array" ref="M17">_xlfn.IFS(Q17=1,SUM($E$7:G17),Q17&lt;&gt;1,"")</f>
        <v>5138</v>
      </c>
      <c r="N17" cm="1">
        <f t="array" ref="N17">_xlfn.IFS(Q17=1,COUNT($E$7:G17),Q17&lt;&gt;1,"")</f>
        <v>33</v>
      </c>
      <c r="O17">
        <f>IF(Q17=1,ROUND(AVERAGE($E$7:G17),2),"")</f>
        <v>155.69999999999999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237</v>
      </c>
      <c r="X17" cm="1">
        <f t="array" ref="X17">_xlfn.IFS(AND(Q17=1,COUNT($E$7:G17)&gt;hcpng),F17+D17,$A$7=1," ")</f>
        <v>227</v>
      </c>
      <c r="Y17" cm="1">
        <f t="array" ref="Y17">_xlfn.IFS(AND(Q17=1,COUNT($E$7:G17)&gt;hcpng),G17+D17,$A$7=1," ")</f>
        <v>212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155</v>
      </c>
      <c r="D18" s="16" cm="1">
        <f t="array" ref="D18">_xlfn.IFS(Q18&lt;&gt;1,"",Q18=1,TRUNC((230-C18)*0.9))</f>
        <v>67</v>
      </c>
      <c r="E18" s="14">
        <v>107</v>
      </c>
      <c r="F18" s="14">
        <v>146</v>
      </c>
      <c r="G18" s="14">
        <v>147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400</v>
      </c>
      <c r="J18">
        <f t="shared" si="1"/>
        <v>133</v>
      </c>
      <c r="K18" cm="1">
        <f t="array" ref="K18">_xlfn.IFS(Q18&lt;&gt;1,"",Q18=1,I18+(3*D18))</f>
        <v>601</v>
      </c>
      <c r="L18" cm="1">
        <f t="array" ref="L18">_xlfn.IFS(Q18&lt;&gt;1,"",COUNT($E$7:G18)&lt;=hcpng,"",COUNT($E$7:G18)&gt;=hcpng,K18)</f>
        <v>601</v>
      </c>
      <c r="M18" cm="1">
        <f t="array" ref="M18">_xlfn.IFS(Q18=1,SUM($E$7:G18),Q18&lt;&gt;1,"")</f>
        <v>5538</v>
      </c>
      <c r="N18" cm="1">
        <f t="array" ref="N18">_xlfn.IFS(Q18=1,COUNT($E$7:G18),Q18&lt;&gt;1,"")</f>
        <v>36</v>
      </c>
      <c r="O18">
        <f>IF(Q18=1,ROUND(AVERAGE($E$7:G18),2),"")</f>
        <v>153.83000000000001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174</v>
      </c>
      <c r="X18" cm="1">
        <f t="array" ref="X18">_xlfn.IFS(AND(Q18=1,COUNT($E$7:G18)&gt;hcpng),F18+D18,$A$7=1," ")</f>
        <v>213</v>
      </c>
      <c r="Y18" cm="1">
        <f t="array" ref="Y18">_xlfn.IFS(AND(Q18=1,COUNT($E$7:G18)&gt;hcpng),G18+D18,$A$7=1," ")</f>
        <v>214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153</v>
      </c>
      <c r="D19" s="16" cm="1">
        <f t="array" ref="D19">_xlfn.IFS(Q19&lt;&gt;1,"",Q19=1,TRUNC((230-C19)*0.9))</f>
        <v>69</v>
      </c>
      <c r="E19" s="14">
        <v>172</v>
      </c>
      <c r="F19" s="14">
        <v>180</v>
      </c>
      <c r="G19" s="14">
        <v>126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478</v>
      </c>
      <c r="J19">
        <f t="shared" si="1"/>
        <v>159</v>
      </c>
      <c r="K19" cm="1">
        <f t="array" ref="K19">_xlfn.IFS(Q19&lt;&gt;1,"",Q19=1,I19+(3*D19))</f>
        <v>685</v>
      </c>
      <c r="L19" cm="1">
        <f t="array" ref="L19">_xlfn.IFS(Q19&lt;&gt;1,"",COUNT($E$7:G19)&lt;=hcpng,"",COUNT($E$7:G19)&gt;=hcpng,K19)</f>
        <v>685</v>
      </c>
      <c r="M19" cm="1">
        <f t="array" ref="M19">_xlfn.IFS(Q19=1,SUM($E$7:G19),Q19&lt;&gt;1,"")</f>
        <v>6016</v>
      </c>
      <c r="N19" cm="1">
        <f t="array" ref="N19">_xlfn.IFS(Q19=1,COUNT($E$7:G19),Q19&lt;&gt;1,"")</f>
        <v>39</v>
      </c>
      <c r="O19">
        <f>IF(Q19=1,ROUND(AVERAGE($E$7:G19),2),"")</f>
        <v>154.26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241</v>
      </c>
      <c r="X19" cm="1">
        <f t="array" ref="X19">_xlfn.IFS(AND(Q19=1,COUNT($E$7:G19)&gt;hcpng),F19+D19,$A$7=1," ")</f>
        <v>249</v>
      </c>
      <c r="Y19" cm="1">
        <f t="array" ref="Y19">_xlfn.IFS(AND(Q19=1,COUNT($E$7:G19)&gt;hcpng),G19+D19,$A$7=1," ")</f>
        <v>195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6" cm="1">
        <f t="array" ref="D20">_xlfn.IFS(Q20&lt;&gt;1,"",Q20=1,TRUNC((230-C20)*0.9))</f>
        <v>68</v>
      </c>
      <c r="E20" s="14">
        <v>154</v>
      </c>
      <c r="F20" s="14">
        <v>140</v>
      </c>
      <c r="G20" s="14">
        <v>142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436</v>
      </c>
      <c r="J20">
        <f t="shared" si="1"/>
        <v>145</v>
      </c>
      <c r="K20" cm="1">
        <f t="array" ref="K20">_xlfn.IFS(Q20&lt;&gt;1,"",Q20=1,I20+(3*D20))</f>
        <v>640</v>
      </c>
      <c r="L20" cm="1">
        <f t="array" ref="L20">_xlfn.IFS(Q20&lt;&gt;1,"",COUNT($E$7:G20)&lt;=hcpng,"",COUNT($E$7:G20)&gt;=hcpng,K20)</f>
        <v>640</v>
      </c>
      <c r="M20" cm="1">
        <f t="array" ref="M20">_xlfn.IFS(Q20=1,SUM($E$7:G20),Q20&lt;&gt;1,"")</f>
        <v>6452</v>
      </c>
      <c r="N20" cm="1">
        <f t="array" ref="N20">_xlfn.IFS(Q20=1,COUNT($E$7:G20),Q20&lt;&gt;1,"")</f>
        <v>42</v>
      </c>
      <c r="O20">
        <f>IF(Q20=1,ROUND(AVERAGE($E$7:G20),2),"")</f>
        <v>153.62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222</v>
      </c>
      <c r="X20" cm="1">
        <f t="array" ref="X20">_xlfn.IFS(AND(Q20=1,COUNT($E$7:G20)&gt;hcpng),F20+D20,$A$7=1," ")</f>
        <v>208</v>
      </c>
      <c r="Y20" cm="1">
        <f t="array" ref="Y20">_xlfn.IFS(AND(Q20=1,COUNT($E$7:G20)&gt;hcpng),G20+D20,$A$7=1," ")</f>
        <v>210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153</v>
      </c>
      <c r="D21" s="16" cm="1">
        <f t="array" ref="D21">_xlfn.IFS(Q21&lt;&gt;1,"",Q21=1,TRUNC((230-C21)*0.9))</f>
        <v>69</v>
      </c>
      <c r="E21" s="14">
        <v>136</v>
      </c>
      <c r="F21" s="14">
        <v>150</v>
      </c>
      <c r="G21" s="14">
        <v>152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438</v>
      </c>
      <c r="J21">
        <f t="shared" si="1"/>
        <v>146</v>
      </c>
      <c r="K21" cm="1">
        <f t="array" ref="K21">_xlfn.IFS(Q21&lt;&gt;1,"",Q21=1,I21+(3*D21))</f>
        <v>645</v>
      </c>
      <c r="L21" cm="1">
        <f t="array" ref="L21">_xlfn.IFS(Q21&lt;&gt;1,"",COUNT($E$7:G21)&lt;=hcpng,"",COUNT($E$7:G21)&gt;=hcpng,K21)</f>
        <v>645</v>
      </c>
      <c r="M21" cm="1">
        <f t="array" ref="M21">_xlfn.IFS(Q21=1,SUM($E$7:G21),Q21&lt;&gt;1,"")</f>
        <v>6890</v>
      </c>
      <c r="N21" cm="1">
        <f t="array" ref="N21">_xlfn.IFS(Q21=1,COUNT($E$7:G21),Q21&lt;&gt;1,"")</f>
        <v>45</v>
      </c>
      <c r="O21">
        <f>IF(Q21=1,ROUND(AVERAGE($E$7:G21),2),"")</f>
        <v>153.11000000000001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205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221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153</v>
      </c>
      <c r="D22" s="16" cm="1">
        <f t="array" ref="D22">_xlfn.IFS(Q22&lt;&gt;1,"",Q22=1,TRUNC((230-C22)*0.9))</f>
        <v>69</v>
      </c>
      <c r="E22" s="14">
        <v>172</v>
      </c>
      <c r="F22" s="14">
        <v>177</v>
      </c>
      <c r="G22" s="14">
        <v>154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503</v>
      </c>
      <c r="J22">
        <f t="shared" si="1"/>
        <v>167</v>
      </c>
      <c r="K22" cm="1">
        <f t="array" ref="K22">_xlfn.IFS(Q22&lt;&gt;1,"",Q22=1,I22+(3*D22))</f>
        <v>710</v>
      </c>
      <c r="L22" cm="1">
        <f t="array" ref="L22">_xlfn.IFS(Q22&lt;&gt;1,"",COUNT($E$7:G22)&lt;=hcpng,"",COUNT($E$7:G22)&gt;=hcpng,K22)</f>
        <v>710</v>
      </c>
      <c r="M22" cm="1">
        <f t="array" ref="M22">_xlfn.IFS(Q22=1,SUM($E$7:G22),Q22&lt;&gt;1,"")</f>
        <v>7393</v>
      </c>
      <c r="N22" cm="1">
        <f t="array" ref="N22">_xlfn.IFS(Q22=1,COUNT($E$7:G22),Q22&lt;&gt;1,"")</f>
        <v>48</v>
      </c>
      <c r="O22">
        <f>IF(Q22=1,ROUND(AVERAGE($E$7:G22),2),"")</f>
        <v>154.02000000000001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241</v>
      </c>
      <c r="X22" cm="1">
        <f t="array" ref="X22">_xlfn.IFS(AND(Q22=1,COUNT($E$7:G22)&gt;hcpng),F22+D22,$A$7=1," ")</f>
        <v>246</v>
      </c>
      <c r="Y22" cm="1">
        <f t="array" ref="Y22">_xlfn.IFS(AND(Q22=1,COUNT($E$7:G22)&gt;hcpng),G22+D22,$A$7=1," ")</f>
        <v>223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154</v>
      </c>
      <c r="D23" s="16" cm="1">
        <f t="array" ref="D23">_xlfn.IFS(Q23&lt;&gt;1,"",Q23=1,TRUNC((230-C23)*0.9))</f>
        <v>68</v>
      </c>
      <c r="E23" s="14">
        <v>179</v>
      </c>
      <c r="F23" s="14">
        <v>236</v>
      </c>
      <c r="G23" s="14">
        <v>151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566</v>
      </c>
      <c r="J23">
        <f t="shared" si="1"/>
        <v>188</v>
      </c>
      <c r="K23" cm="1">
        <f t="array" ref="K23">_xlfn.IFS(Q23&lt;&gt;1,"",Q23=1,I23+(3*D23))</f>
        <v>770</v>
      </c>
      <c r="L23" cm="1">
        <f t="array" ref="L23">_xlfn.IFS(Q23&lt;&gt;1,"",COUNT($E$7:G23)&lt;=hcpng,"",COUNT($E$7:G23)&gt;=hcpng,K23)</f>
        <v>770</v>
      </c>
      <c r="M23" cm="1">
        <f t="array" ref="M23">_xlfn.IFS(Q23=1,SUM($E$7:G23),Q23&lt;&gt;1,"")</f>
        <v>7959</v>
      </c>
      <c r="N23" cm="1">
        <f t="array" ref="N23">_xlfn.IFS(Q23=1,COUNT($E$7:G23),Q23&lt;&gt;1,"")</f>
        <v>51</v>
      </c>
      <c r="O23">
        <f>IF(Q23=1,ROUND(AVERAGE($E$7:G23),2),"")</f>
        <v>156.06</v>
      </c>
      <c r="P23" t="str" cm="1">
        <f t="array" ref="P23">_xlfn.IFS(Q23&lt;&gt;1,"",SUM($Q$7:Q23)=1,1,SUM($Q$7:Q23)&lt;&gt;1,"")</f>
        <v/>
      </c>
      <c r="Q23">
        <f t="shared" si="2"/>
        <v>1</v>
      </c>
      <c r="R23">
        <f t="shared" si="3"/>
        <v>566</v>
      </c>
      <c r="S23" cm="1">
        <f t="array" ref="S23">_xlfn.IFS(E23=$X$5,E23,F23=$X$5,F23,G23=$X$5,G23,$A$7=1,"")</f>
        <v>236</v>
      </c>
      <c r="T23">
        <f t="shared" si="4"/>
        <v>770</v>
      </c>
      <c r="U23" cm="1">
        <f t="array" ref="U23">_xlfn.IFS(W23=$X$6,W23,X23=$X$6,X23,Y23=$X$6,Y23,$A$7=1,"")</f>
        <v>304</v>
      </c>
      <c r="W23" cm="1">
        <f t="array" ref="W23">_xlfn.IFS(AND(Q23=1,COUNT($E$7:G23)&gt;hcpng),E23+D23,$A$7=1," ")</f>
        <v>247</v>
      </c>
      <c r="X23" cm="1">
        <f t="array" ref="X23">_xlfn.IFS(AND(Q23=1,COUNT($E$7:G23)&gt;hcpng),F23+D23,$A$7=1," ")</f>
        <v>304</v>
      </c>
      <c r="Y23" cm="1">
        <f t="array" ref="Y23">_xlfn.IFS(AND(Q23=1,COUNT($E$7:G23)&gt;hcpng),G23+D23,$A$7=1," ")</f>
        <v>219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156</v>
      </c>
      <c r="D24" s="16" cm="1">
        <f t="array" ref="D24">_xlfn.IFS(Q24&lt;&gt;1,"",Q24=1,TRUNC((230-C24)*0.9))</f>
        <v>66</v>
      </c>
      <c r="E24" s="14">
        <v>231</v>
      </c>
      <c r="F24" s="14">
        <v>135</v>
      </c>
      <c r="G24" s="14">
        <v>123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489</v>
      </c>
      <c r="J24">
        <f t="shared" si="1"/>
        <v>163</v>
      </c>
      <c r="K24" cm="1">
        <f t="array" ref="K24">_xlfn.IFS(Q24&lt;&gt;1,"",Q24=1,I24+(3*D24))</f>
        <v>687</v>
      </c>
      <c r="L24" cm="1">
        <f t="array" ref="L24">_xlfn.IFS(Q24&lt;&gt;1,"",COUNT($E$7:G24)&lt;=hcpng,"",COUNT($E$7:G24)&gt;=hcpng,K24)</f>
        <v>687</v>
      </c>
      <c r="M24" cm="1">
        <f t="array" ref="M24">_xlfn.IFS(Q24=1,SUM($E$7:G24),Q24&lt;&gt;1,"")</f>
        <v>8448</v>
      </c>
      <c r="N24" cm="1">
        <f t="array" ref="N24">_xlfn.IFS(Q24=1,COUNT($E$7:G24),Q24&lt;&gt;1,"")</f>
        <v>54</v>
      </c>
      <c r="O24">
        <f>IF(Q24=1,ROUND(AVERAGE($E$7:G24),2),"")</f>
        <v>156.44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297</v>
      </c>
      <c r="X24" cm="1">
        <f t="array" ref="X24">_xlfn.IFS(AND(Q24=1,COUNT($E$7:G24)&gt;hcpng),F24+D24,$A$7=1," ")</f>
        <v>201</v>
      </c>
      <c r="Y24" cm="1">
        <f t="array" ref="Y24">_xlfn.IFS(AND(Q24=1,COUNT($E$7:G24)&gt;hcpng),G24+D24,$A$7=1," ")</f>
        <v>189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156</v>
      </c>
      <c r="D25" s="16" cm="1">
        <f t="array" ref="D25">_xlfn.IFS(Q25&lt;&gt;1,"",Q25=1,TRUNC((230-C25)*0.9))</f>
        <v>66</v>
      </c>
      <c r="E25" s="14">
        <v>141</v>
      </c>
      <c r="F25" s="14">
        <v>191</v>
      </c>
      <c r="G25" s="14">
        <v>136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468</v>
      </c>
      <c r="J25">
        <f t="shared" si="1"/>
        <v>156</v>
      </c>
      <c r="K25" cm="1">
        <f t="array" ref="K25">_xlfn.IFS(Q25&lt;&gt;1,"",Q25=1,I25+(3*D25))</f>
        <v>666</v>
      </c>
      <c r="L25" cm="1">
        <f t="array" ref="L25">_xlfn.IFS(Q25&lt;&gt;1,"",COUNT($E$7:G25)&lt;=hcpng,"",COUNT($E$7:G25)&gt;=hcpng,K25)</f>
        <v>666</v>
      </c>
      <c r="M25" cm="1">
        <f t="array" ref="M25">_xlfn.IFS(Q25=1,SUM($E$7:G25),Q25&lt;&gt;1,"")</f>
        <v>8916</v>
      </c>
      <c r="N25" cm="1">
        <f t="array" ref="N25">_xlfn.IFS(Q25=1,COUNT($E$7:G25),Q25&lt;&gt;1,"")</f>
        <v>57</v>
      </c>
      <c r="O25">
        <f>IF(Q25=1,ROUND(AVERAGE($E$7:G25),2),"")</f>
        <v>156.41999999999999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207</v>
      </c>
      <c r="X25" cm="1">
        <f t="array" ref="X25">_xlfn.IFS(AND(Q25=1,COUNT($E$7:G25)&gt;hcpng),F25+D25,$A$7=1," ")</f>
        <v>257</v>
      </c>
      <c r="Y25" cm="1">
        <f t="array" ref="Y25">_xlfn.IFS(AND(Q25=1,COUNT($E$7:G25)&gt;hcpng),G25+D25,$A$7=1," ")</f>
        <v>202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156</v>
      </c>
      <c r="D27" s="16" cm="1">
        <f t="array" ref="D27">_xlfn.IFS(Q27&lt;&gt;1,"",Q27=1,TRUNC((230-C27)*0.9))</f>
        <v>66</v>
      </c>
      <c r="E27" s="14">
        <v>157</v>
      </c>
      <c r="F27" s="14">
        <v>163</v>
      </c>
      <c r="G27" s="14">
        <v>158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478</v>
      </c>
      <c r="J27">
        <f t="shared" si="1"/>
        <v>159</v>
      </c>
      <c r="K27" cm="1">
        <f t="array" ref="K27">_xlfn.IFS(Q27&lt;&gt;1,"",Q27=1,I27+(3*D27))</f>
        <v>676</v>
      </c>
      <c r="L27" cm="1">
        <f t="array" ref="L27">_xlfn.IFS(Q27&lt;&gt;1,"",COUNT($E$7:G27)&lt;=hcpng,"",COUNT($E$7:G27)&gt;=hcpng,K27)</f>
        <v>676</v>
      </c>
      <c r="M27" cm="1">
        <f t="array" ref="M27">_xlfn.IFS(Q27=1,SUM($E$7:G27),Q27&lt;&gt;1,"")</f>
        <v>9394</v>
      </c>
      <c r="N27" cm="1">
        <f t="array" ref="N27">_xlfn.IFS(Q27=1,COUNT($E$7:G27),Q27&lt;&gt;1,"")</f>
        <v>60</v>
      </c>
      <c r="O27">
        <f>IF(Q27=1,ROUND(AVERAGE($E$7:G27),2),"")</f>
        <v>156.57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223</v>
      </c>
      <c r="X27" cm="1">
        <f t="array" ref="X27">_xlfn.IFS(AND(Q27=1,COUNT($E$7:G27)&gt;hcpng),F27+D27,$A$7=1," ")</f>
        <v>229</v>
      </c>
      <c r="Y27" cm="1">
        <f t="array" ref="Y27">_xlfn.IFS(AND(Q27=1,COUNT($E$7:G27)&gt;hcpng),G27+D27,$A$7=1," ")</f>
        <v>224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156</v>
      </c>
      <c r="D28" s="16" cm="1">
        <f t="array" ref="D28">_xlfn.IFS(Q28&lt;&gt;1,"",Q28=1,TRUNC((230-C28)*0.9))</f>
        <v>66</v>
      </c>
      <c r="E28" s="14">
        <v>131</v>
      </c>
      <c r="F28" s="14">
        <v>142</v>
      </c>
      <c r="G28" s="14">
        <v>167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440</v>
      </c>
      <c r="J28">
        <f t="shared" si="1"/>
        <v>146</v>
      </c>
      <c r="K28" cm="1">
        <f t="array" ref="K28">_xlfn.IFS(Q28&lt;&gt;1,"",Q28=1,I28+(3*D28))</f>
        <v>638</v>
      </c>
      <c r="L28" cm="1">
        <f t="array" ref="L28">_xlfn.IFS(Q28&lt;&gt;1,"",COUNT($E$7:G28)&lt;=hcpng,"",COUNT($E$7:G28)&gt;=hcpng,K28)</f>
        <v>638</v>
      </c>
      <c r="M28" cm="1">
        <f t="array" ref="M28">_xlfn.IFS(Q28=1,SUM($E$7:G28),Q28&lt;&gt;1,"")</f>
        <v>9834</v>
      </c>
      <c r="N28" cm="1">
        <f t="array" ref="N28">_xlfn.IFS(Q28=1,COUNT($E$7:G28),Q28&lt;&gt;1,"")</f>
        <v>63</v>
      </c>
      <c r="O28">
        <f>IF(Q28=1,ROUND(AVERAGE($E$7:G28),2),"")</f>
        <v>156.1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197</v>
      </c>
      <c r="X28" cm="1">
        <f t="array" ref="X28">_xlfn.IFS(AND(Q28=1,COUNT($E$7:G28)&gt;hcpng),F28+D28,$A$7=1," ")</f>
        <v>208</v>
      </c>
      <c r="Y28" cm="1">
        <f t="array" ref="Y28">_xlfn.IFS(AND(Q28=1,COUNT($E$7:G28)&gt;hcpng),G28+D28,$A$7=1," ")</f>
        <v>233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156</v>
      </c>
      <c r="D29" s="16" cm="1">
        <f t="array" ref="D29">_xlfn.IFS(Q29&lt;&gt;1,"",Q29=1,TRUNC((230-C29)*0.9))</f>
        <v>66</v>
      </c>
      <c r="E29" s="14">
        <v>170</v>
      </c>
      <c r="F29" s="14">
        <v>172</v>
      </c>
      <c r="G29" s="14">
        <v>150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492</v>
      </c>
      <c r="J29">
        <f t="shared" si="1"/>
        <v>164</v>
      </c>
      <c r="K29" cm="1">
        <f t="array" ref="K29">_xlfn.IFS(Q29&lt;&gt;1,"",Q29=1,I29+(3*D29))</f>
        <v>690</v>
      </c>
      <c r="L29" cm="1">
        <f t="array" ref="L29">_xlfn.IFS(Q29&lt;&gt;1,"",COUNT($E$7:G29)&lt;=hcpng,"",COUNT($E$7:G29)&gt;=hcpng,K29)</f>
        <v>690</v>
      </c>
      <c r="M29" cm="1">
        <f t="array" ref="M29">_xlfn.IFS(Q29=1,SUM($E$7:G29),Q29&lt;&gt;1,"")</f>
        <v>10326</v>
      </c>
      <c r="N29" cm="1">
        <f t="array" ref="N29">_xlfn.IFS(Q29=1,COUNT($E$7:G29),Q29&lt;&gt;1,"")</f>
        <v>66</v>
      </c>
      <c r="O29">
        <f>IF(Q29=1,ROUND(AVERAGE($E$7:G29),2),"")</f>
        <v>156.44999999999999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236</v>
      </c>
      <c r="X29" cm="1">
        <f t="array" ref="X29">_xlfn.IFS(AND(Q29=1,COUNT($E$7:G29)&gt;hcpng),F29+D29,$A$7=1," ")</f>
        <v>238</v>
      </c>
      <c r="Y29" cm="1">
        <f t="array" ref="Y29">_xlfn.IFS(AND(Q29=1,COUNT($E$7:G29)&gt;hcpng),G29+D29,$A$7=1," ")</f>
        <v>216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156</v>
      </c>
      <c r="D30" s="16" cm="1">
        <f t="array" ref="D30">_xlfn.IFS(Q30&lt;&gt;1,"",Q30=1,TRUNC((230-C30)*0.9))</f>
        <v>66</v>
      </c>
      <c r="E30" s="14">
        <v>180</v>
      </c>
      <c r="F30" s="14">
        <v>160</v>
      </c>
      <c r="G30" s="14">
        <v>137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477</v>
      </c>
      <c r="J30">
        <f t="shared" si="1"/>
        <v>159</v>
      </c>
      <c r="K30" cm="1">
        <f t="array" ref="K30">_xlfn.IFS(Q30&lt;&gt;1,"",Q30=1,I30+(3*D30))</f>
        <v>675</v>
      </c>
      <c r="L30" cm="1">
        <f t="array" ref="L30">_xlfn.IFS(Q30&lt;&gt;1,"",COUNT($E$7:G30)&lt;=hcpng,"",COUNT($E$7:G30)&gt;=hcpng,K30)</f>
        <v>675</v>
      </c>
      <c r="M30" cm="1">
        <f t="array" ref="M30">_xlfn.IFS(Q30=1,SUM($E$7:G30),Q30&lt;&gt;1,"")</f>
        <v>10803</v>
      </c>
      <c r="N30" cm="1">
        <f t="array" ref="N30">_xlfn.IFS(Q30=1,COUNT($E$7:G30),Q30&lt;&gt;1,"")</f>
        <v>69</v>
      </c>
      <c r="O30">
        <f>IF(Q30=1,ROUND(AVERAGE($E$7:G30),2),"")</f>
        <v>156.57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246</v>
      </c>
      <c r="X30" cm="1">
        <f t="array" ref="X30">_xlfn.IFS(AND(Q30=1,COUNT($E$7:G30)&gt;hcpng),F30+D30,$A$7=1," ")</f>
        <v>226</v>
      </c>
      <c r="Y30" cm="1">
        <f t="array" ref="Y30">_xlfn.IFS(AND(Q30=1,COUNT($E$7:G30)&gt;hcpng),G30+D30,$A$7=1," ")</f>
        <v>203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156</v>
      </c>
      <c r="D31" s="16" cm="1">
        <f t="array" ref="D31">_xlfn.IFS(Q31&lt;&gt;1,"",Q31=1,TRUNC((230-C31)*0.9))</f>
        <v>66</v>
      </c>
      <c r="E31" s="14">
        <v>161</v>
      </c>
      <c r="F31" s="14">
        <v>194</v>
      </c>
      <c r="G31" s="14">
        <v>178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533</v>
      </c>
      <c r="J31">
        <f t="shared" si="1"/>
        <v>177</v>
      </c>
      <c r="K31" cm="1">
        <f t="array" ref="K31">_xlfn.IFS(Q31&lt;&gt;1,"",Q31=1,I31+(3*D31))</f>
        <v>731</v>
      </c>
      <c r="L31" cm="1">
        <f t="array" ref="L31">_xlfn.IFS(Q31&lt;&gt;1,"",COUNT($E$7:G31)&lt;=hcpng,"",COUNT($E$7:G31)&gt;=hcpng,K31)</f>
        <v>731</v>
      </c>
      <c r="M31" cm="1">
        <f t="array" ref="M31">_xlfn.IFS(Q31=1,SUM($E$7:G31),Q31&lt;&gt;1,"")</f>
        <v>11336</v>
      </c>
      <c r="N31" cm="1">
        <f t="array" ref="N31">_xlfn.IFS(Q31=1,COUNT($E$7:G31),Q31&lt;&gt;1,"")</f>
        <v>72</v>
      </c>
      <c r="O31">
        <f>IF(Q31=1,ROUND(AVERAGE($E$7:G31),2),"")</f>
        <v>157.44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227</v>
      </c>
      <c r="X31" cm="1">
        <f t="array" ref="X31">_xlfn.IFS(AND(Q31=1,COUNT($E$7:G31)&gt;hcpng),F31+D31,$A$7=1," ")</f>
        <v>260</v>
      </c>
      <c r="Y31" cm="1">
        <f t="array" ref="Y31">_xlfn.IFS(AND(Q31=1,COUNT($E$7:G31)&gt;hcpng),G31+D31,$A$7=1," ")</f>
        <v>244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157</v>
      </c>
      <c r="D32" s="16" cm="1">
        <f t="array" ref="D32">_xlfn.IFS(Q32&lt;&gt;1,"",Q32=1,TRUNC((230-C32)*0.9))</f>
        <v>65</v>
      </c>
      <c r="E32" s="14">
        <v>179</v>
      </c>
      <c r="F32" s="14">
        <v>184</v>
      </c>
      <c r="G32" s="14">
        <v>170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533</v>
      </c>
      <c r="J32">
        <f t="shared" si="1"/>
        <v>177</v>
      </c>
      <c r="K32" cm="1">
        <f t="array" ref="K32">_xlfn.IFS(Q32&lt;&gt;1,"",Q32=1,I32+(3*D32))</f>
        <v>728</v>
      </c>
      <c r="L32" cm="1">
        <f t="array" ref="L32">_xlfn.IFS(Q32&lt;&gt;1,"",COUNT($E$7:G32)&lt;=hcpng,"",COUNT($E$7:G32)&gt;=hcpng,K32)</f>
        <v>728</v>
      </c>
      <c r="M32" cm="1">
        <f t="array" ref="M32">_xlfn.IFS(Q32=1,SUM($E$7:G32),Q32&lt;&gt;1,"")</f>
        <v>11869</v>
      </c>
      <c r="N32" cm="1">
        <f t="array" ref="N32">_xlfn.IFS(Q32=1,COUNT($E$7:G32),Q32&lt;&gt;1,"")</f>
        <v>75</v>
      </c>
      <c r="O32">
        <f>IF(Q32=1,ROUND(AVERAGE($E$7:G32),2),"")</f>
        <v>158.25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244</v>
      </c>
      <c r="X32" cm="1">
        <f t="array" ref="X32">_xlfn.IFS(AND(Q32=1,COUNT($E$7:G32)&gt;hcpng),F32+D32,$A$7=1," ")</f>
        <v>249</v>
      </c>
      <c r="Y32" cm="1">
        <f t="array" ref="Y32">_xlfn.IFS(AND(Q32=1,COUNT($E$7:G32)&gt;hcpng),G32+D32,$A$7=1," ")</f>
        <v>235</v>
      </c>
      <c r="Z32">
        <f t="shared" si="5"/>
        <v>26</v>
      </c>
      <c r="AA32" cm="1">
        <f t="array" ref="AA32">_xlfn.IFS(COUNTIFS(H32,"#",H31,"#"),A31,COUNTIFS(H32,2,H31,"#"),A31,$A$7=1,"")</f>
        <v>25</v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158</v>
      </c>
      <c r="D33" s="16" cm="1">
        <f t="array" ref="D33">_xlfn.IFS(Q33&lt;&gt;1,"",Q33=1,TRUNC((230-C33)*0.9))</f>
        <v>64</v>
      </c>
      <c r="E33" s="14">
        <v>189</v>
      </c>
      <c r="F33" s="14">
        <v>202</v>
      </c>
      <c r="G33" s="14">
        <v>164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555</v>
      </c>
      <c r="J33">
        <f t="shared" si="1"/>
        <v>185</v>
      </c>
      <c r="K33" cm="1">
        <f t="array" ref="K33">_xlfn.IFS(Q33&lt;&gt;1,"",Q33=1,I33+(3*D33))</f>
        <v>747</v>
      </c>
      <c r="L33" cm="1">
        <f t="array" ref="L33">_xlfn.IFS(Q33&lt;&gt;1,"",COUNT($E$7:G33)&lt;=hcpng,"",COUNT($E$7:G33)&gt;=hcpng,K33)</f>
        <v>747</v>
      </c>
      <c r="M33" cm="1">
        <f t="array" ref="M33">_xlfn.IFS(Q33=1,SUM($E$7:G33),Q33&lt;&gt;1,"")</f>
        <v>12424</v>
      </c>
      <c r="N33" cm="1">
        <f t="array" ref="N33">_xlfn.IFS(Q33=1,COUNT($E$7:G33),Q33&lt;&gt;1,"")</f>
        <v>78</v>
      </c>
      <c r="O33">
        <f>IF(Q33=1,ROUND(AVERAGE($E$7:G33),2),"")</f>
        <v>159.28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253</v>
      </c>
      <c r="X33" cm="1">
        <f t="array" ref="X33">_xlfn.IFS(AND(Q33=1,COUNT($E$7:G33)&gt;hcpng),F33+D33,$A$7=1," ")</f>
        <v>266</v>
      </c>
      <c r="Y33" cm="1">
        <f t="array" ref="Y33">_xlfn.IFS(AND(Q33=1,COUNT($E$7:G33)&gt;hcpng),G33+D33,$A$7=1," ")</f>
        <v>228</v>
      </c>
      <c r="Z33">
        <f t="shared" si="5"/>
        <v>27</v>
      </c>
      <c r="AA33" cm="1">
        <f t="array" ref="AA33">_xlfn.IFS(COUNTIFS(H33,"#",H32,"#"),A32,COUNTIFS(H33,2,H32,"#"),A32,$A$7=1,"")</f>
        <v>26</v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159</v>
      </c>
      <c r="D34" s="16" cm="1">
        <f t="array" ref="D34">_xlfn.IFS(Q34&lt;&gt;1,"",Q34=1,TRUNC((230-C34)*0.9))</f>
        <v>63</v>
      </c>
      <c r="E34" s="14">
        <v>125</v>
      </c>
      <c r="F34" s="14">
        <v>184</v>
      </c>
      <c r="G34" s="14">
        <v>161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470</v>
      </c>
      <c r="J34">
        <f t="shared" si="1"/>
        <v>156</v>
      </c>
      <c r="K34" cm="1">
        <f t="array" ref="K34">_xlfn.IFS(Q34&lt;&gt;1,"",Q34=1,I34+(3*D34))</f>
        <v>659</v>
      </c>
      <c r="L34" cm="1">
        <f t="array" ref="L34">_xlfn.IFS(Q34&lt;&gt;1,"",COUNT($E$7:G34)&lt;=hcpng,"",COUNT($E$7:G34)&gt;=hcpng,K34)</f>
        <v>659</v>
      </c>
      <c r="M34" cm="1">
        <f t="array" ref="M34">_xlfn.IFS(Q34=1,SUM($E$7:G34),Q34&lt;&gt;1,"")</f>
        <v>12894</v>
      </c>
      <c r="N34" cm="1">
        <f t="array" ref="N34">_xlfn.IFS(Q34=1,COUNT($E$7:G34),Q34&lt;&gt;1,"")</f>
        <v>81</v>
      </c>
      <c r="O34">
        <f>IF(Q34=1,ROUND(AVERAGE($E$7:G34),2),"")</f>
        <v>159.19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188</v>
      </c>
      <c r="X34" cm="1">
        <f t="array" ref="X34">_xlfn.IFS(AND(Q34=1,COUNT($E$7:G34)&gt;hcpng),F34+D34,$A$7=1," ")</f>
        <v>247</v>
      </c>
      <c r="Y34" cm="1">
        <f t="array" ref="Y34">_xlfn.IFS(AND(Q34=1,COUNT($E$7:G34)&gt;hcpng),G34+D34,$A$7=1," ")</f>
        <v>224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159</v>
      </c>
      <c r="D35" s="16" cm="1">
        <f t="array" ref="D35">_xlfn.IFS(Q35&lt;&gt;1,"",Q35=1,TRUNC((230-C35)*0.9))</f>
        <v>63</v>
      </c>
      <c r="E35" s="14">
        <v>168</v>
      </c>
      <c r="F35" s="14">
        <v>182</v>
      </c>
      <c r="G35" s="14">
        <v>208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558</v>
      </c>
      <c r="J35">
        <f t="shared" si="1"/>
        <v>186</v>
      </c>
      <c r="K35" cm="1">
        <f t="array" ref="K35">_xlfn.IFS(Q35&lt;&gt;1,"",Q35=1,I35+(3*D35))</f>
        <v>747</v>
      </c>
      <c r="L35" cm="1">
        <f t="array" ref="L35">_xlfn.IFS(Q35&lt;&gt;1,"",COUNT($E$7:G35)&lt;=hcpng,"",COUNT($E$7:G35)&gt;=hcpng,K35)</f>
        <v>747</v>
      </c>
      <c r="M35" cm="1">
        <f t="array" ref="M35">_xlfn.IFS(Q35=1,SUM($E$7:G35),Q35&lt;&gt;1,"")</f>
        <v>13452</v>
      </c>
      <c r="N35" cm="1">
        <f t="array" ref="N35">_xlfn.IFS(Q35=1,COUNT($E$7:G35),Q35&lt;&gt;1,"")</f>
        <v>84</v>
      </c>
      <c r="O35">
        <f>IF(Q35=1,ROUND(AVERAGE($E$7:G35),2),"")</f>
        <v>160.13999999999999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231</v>
      </c>
      <c r="X35" cm="1">
        <f t="array" ref="X35">_xlfn.IFS(AND(Q35=1,COUNT($E$7:G35)&gt;hcpng),F35+D35,$A$7=1," ")</f>
        <v>245</v>
      </c>
      <c r="Y35" cm="1">
        <f t="array" ref="Y35">_xlfn.IFS(AND(Q35=1,COUNT($E$7:G35)&gt;hcpng),G35+D35,$A$7=1," ")</f>
        <v>271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160</v>
      </c>
      <c r="D36" s="16" cm="1">
        <f t="array" ref="D36">_xlfn.IFS(Q36&lt;&gt;1,"",Q36=1,TRUNC((230-C36)*0.9))</f>
        <v>63</v>
      </c>
      <c r="E36" s="14">
        <v>191</v>
      </c>
      <c r="F36" s="14">
        <v>155</v>
      </c>
      <c r="G36" s="14">
        <v>199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545</v>
      </c>
      <c r="J36">
        <f t="shared" si="1"/>
        <v>181</v>
      </c>
      <c r="K36" cm="1">
        <f t="array" ref="K36">_xlfn.IFS(Q36&lt;&gt;1,"",Q36=1,I36+(3*D36))</f>
        <v>734</v>
      </c>
      <c r="L36" cm="1">
        <f t="array" ref="L36">_xlfn.IFS(Q36&lt;&gt;1,"",COUNT($E$7:G36)&lt;=hcpng,"",COUNT($E$7:G36)&gt;=hcpng,K36)</f>
        <v>734</v>
      </c>
      <c r="M36" cm="1">
        <f t="array" ref="M36">_xlfn.IFS(Q36=1,SUM($E$7:G36),Q36&lt;&gt;1,"")</f>
        <v>13997</v>
      </c>
      <c r="N36" cm="1">
        <f t="array" ref="N36">_xlfn.IFS(Q36=1,COUNT($E$7:G36),Q36&lt;&gt;1,"")</f>
        <v>87</v>
      </c>
      <c r="O36">
        <f>IF(Q36=1,ROUND(AVERAGE($E$7:G36),2),"")</f>
        <v>160.88999999999999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254</v>
      </c>
      <c r="X36" cm="1">
        <f t="array" ref="X36">_xlfn.IFS(AND(Q36=1,COUNT($E$7:G36)&gt;hcpng),F36+D36,$A$7=1," ")</f>
        <v>218</v>
      </c>
      <c r="Y36" cm="1">
        <f t="array" ref="Y36">_xlfn.IFS(AND(Q36=1,COUNT($E$7:G36)&gt;hcpng),G36+D36,$A$7=1," ")</f>
        <v>262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160.97</v>
      </c>
      <c r="F37" s="18">
        <f>IF(COUNT(F7:F36)&gt;=1,ROUND(SUM(F7:F36)/COUNT(F7:F36),2),"")</f>
        <v>165</v>
      </c>
      <c r="G37" s="18">
        <f>IF(COUNT(G7:G36)&gt;=1,ROUND(SUM(G7:G36)/COUNT(G7:G36),2),"")</f>
        <v>156.69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8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192E-58BD-43E4-99C7-F371240E6FA5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9.140625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66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159</v>
      </c>
      <c r="C4" s="7"/>
      <c r="D4" s="7"/>
      <c r="E4" s="7"/>
      <c r="F4" s="7"/>
      <c r="G4" s="7"/>
      <c r="W4" s="3" t="s">
        <v>34</v>
      </c>
      <c r="X4">
        <f>MAX(I7:I36)</f>
        <v>484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159</v>
      </c>
      <c r="D7" s="16" cm="1">
        <f t="array" ref="D7">_xlfn.IFS(Q7&lt;&gt;1,"",Q7=1,TRUNC((230-C7)*0.9))</f>
        <v>63</v>
      </c>
      <c r="E7" s="14">
        <v>117</v>
      </c>
      <c r="F7" s="14">
        <v>159</v>
      </c>
      <c r="G7" s="14">
        <v>178</v>
      </c>
      <c r="H7" s="17"/>
      <c r="I7">
        <f>IF(Q7=1,SUM(E7:G7),"")</f>
        <v>454</v>
      </c>
      <c r="J7">
        <f>IF(Q7=1,TRUNC(AVERAGE(E7:G7),0),"")</f>
        <v>151</v>
      </c>
      <c r="K7" cm="1">
        <f t="array" ref="K7">_xlfn.IFS(Q7&lt;&gt;1,"",Q7=1,I7+(3*D7))</f>
        <v>643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454</v>
      </c>
      <c r="N7" cm="1">
        <f t="array" ref="N7">_xlfn.IFS(Q7=1,COUNT($E$7:G7),Q7&lt;&gt;1,"")</f>
        <v>3</v>
      </c>
      <c r="O7">
        <f>IF(Q7=1,ROUND(AVERAGE($E$7:G7),2),"")</f>
        <v>151.33000000000001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159</v>
      </c>
      <c r="D8" s="16" cm="1">
        <f t="array" ref="D8">_xlfn.IFS(Q8&lt;&gt;1,"",Q8=1,TRUNC((230-C8)*0.9))</f>
        <v>63</v>
      </c>
      <c r="E8" s="14">
        <v>122</v>
      </c>
      <c r="F8" s="14">
        <v>140</v>
      </c>
      <c r="G8" s="14">
        <v>143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405</v>
      </c>
      <c r="J8">
        <f t="shared" ref="J8:J36" si="1">IF(Q8=1,TRUNC(AVERAGE(E8:G8),0),"")</f>
        <v>135</v>
      </c>
      <c r="K8" cm="1">
        <f t="array" ref="K8">_xlfn.IFS(Q8&lt;&gt;1,"",Q8=1,I8+(3*D8))</f>
        <v>594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859</v>
      </c>
      <c r="N8" cm="1">
        <f t="array" ref="N8">_xlfn.IFS(Q8=1,COUNT($E$7:G8),Q8&lt;&gt;1,"")</f>
        <v>6</v>
      </c>
      <c r="O8">
        <f>IF(Q8=1,ROUND(AVERAGE($E$7:G8),2),"")</f>
        <v>143.16999999999999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159</v>
      </c>
      <c r="D9" s="16" cm="1">
        <f t="array" ref="D9">_xlfn.IFS(Q9&lt;&gt;1,"",Q9=1,TRUNC((230-C9)*0.9))</f>
        <v>63</v>
      </c>
      <c r="E9" s="14">
        <v>129</v>
      </c>
      <c r="F9" s="14">
        <v>181</v>
      </c>
      <c r="G9" s="14">
        <v>169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479</v>
      </c>
      <c r="J9">
        <f t="shared" si="1"/>
        <v>159</v>
      </c>
      <c r="K9" cm="1">
        <f t="array" ref="K9">_xlfn.IFS(Q9&lt;&gt;1,"",Q9=1,I9+(3*D9))</f>
        <v>668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1338</v>
      </c>
      <c r="N9" cm="1">
        <f t="array" ref="N9">_xlfn.IFS(Q9=1,COUNT($E$7:G9),Q9&lt;&gt;1,"")</f>
        <v>9</v>
      </c>
      <c r="O9">
        <f>IF(Q9=1,ROUND(AVERAGE($E$7:G9),2),"")</f>
        <v>148.66999999999999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148</v>
      </c>
      <c r="D10" s="16" cm="1">
        <f t="array" ref="D10">_xlfn.IFS(Q10&lt;&gt;1,"",Q10=1,TRUNC((230-C10)*0.9))</f>
        <v>73</v>
      </c>
      <c r="E10" s="14">
        <v>143</v>
      </c>
      <c r="F10" s="14">
        <v>159</v>
      </c>
      <c r="G10" s="14">
        <v>143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445</v>
      </c>
      <c r="J10">
        <f t="shared" si="1"/>
        <v>148</v>
      </c>
      <c r="K10" cm="1">
        <f t="array" ref="K10">_xlfn.IFS(Q10&lt;&gt;1,"",Q10=1,I10+(3*D10))</f>
        <v>664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1783</v>
      </c>
      <c r="N10" cm="1">
        <f t="array" ref="N10">_xlfn.IFS(Q10=1,COUNT($E$7:G10),Q10&lt;&gt;1,"")</f>
        <v>12</v>
      </c>
      <c r="O10">
        <f>IF(Q10=1,ROUND(AVERAGE($E$7:G10),2),"")</f>
        <v>148.58000000000001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148</v>
      </c>
      <c r="D11" s="16" cm="1">
        <f t="array" ref="D11">_xlfn.IFS(Q11&lt;&gt;1,"",Q11=1,TRUNC((230-C11)*0.9))</f>
        <v>73</v>
      </c>
      <c r="E11" s="14">
        <v>104</v>
      </c>
      <c r="F11" s="14">
        <v>161</v>
      </c>
      <c r="G11" s="14">
        <v>118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383</v>
      </c>
      <c r="J11">
        <f t="shared" si="1"/>
        <v>127</v>
      </c>
      <c r="K11" cm="1">
        <f t="array" ref="K11">_xlfn.IFS(Q11&lt;&gt;1,"",Q11=1,I11+(3*D11))</f>
        <v>602</v>
      </c>
      <c r="L11" cm="1">
        <f t="array" ref="L11">_xlfn.IFS(Q11&lt;&gt;1,"",COUNT($E$7:G11)&lt;=hcpng,"",COUNT($E$7:G11)&gt;=hcpng,K11)</f>
        <v>602</v>
      </c>
      <c r="M11" cm="1">
        <f t="array" ref="M11">_xlfn.IFS(Q11=1,SUM($E$7:G11),Q11&lt;&gt;1,"")</f>
        <v>2166</v>
      </c>
      <c r="N11" cm="1">
        <f t="array" ref="N11">_xlfn.IFS(Q11=1,COUNT($E$7:G11),Q11&lt;&gt;1,"")</f>
        <v>15</v>
      </c>
      <c r="O11">
        <f>IF(Q11=1,ROUND(AVERAGE($E$7:G11),2),"")</f>
        <v>144.4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177</v>
      </c>
      <c r="X11" cm="1">
        <f t="array" ref="X11">_xlfn.IFS(AND(Q11=1,COUNT($E$7:G11)&gt;hcpng),F11+D11,$A$7=1," ")</f>
        <v>234</v>
      </c>
      <c r="Y11" cm="1">
        <f t="array" ref="Y11">_xlfn.IFS(AND(Q11=1,COUNT($E$7:G11)&gt;hcpng),G11+D11,$A$7=1," ")</f>
        <v>191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144</v>
      </c>
      <c r="D12" s="16" cm="1">
        <f t="array" ref="D12">_xlfn.IFS(Q12&lt;&gt;1,"",Q12=1,TRUNC((230-C12)*0.9))</f>
        <v>77</v>
      </c>
      <c r="E12" s="14">
        <v>144</v>
      </c>
      <c r="F12" s="14">
        <v>168</v>
      </c>
      <c r="G12" s="14">
        <v>163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475</v>
      </c>
      <c r="J12">
        <f t="shared" si="1"/>
        <v>158</v>
      </c>
      <c r="K12" cm="1">
        <f t="array" ref="K12">_xlfn.IFS(Q12&lt;&gt;1,"",Q12=1,I12+(3*D12))</f>
        <v>706</v>
      </c>
      <c r="L12" cm="1">
        <f t="array" ref="L12">_xlfn.IFS(Q12&lt;&gt;1,"",COUNT($E$7:G12)&lt;=hcpng,"",COUNT($E$7:G12)&gt;=hcpng,K12)</f>
        <v>706</v>
      </c>
      <c r="M12" cm="1">
        <f t="array" ref="M12">_xlfn.IFS(Q12=1,SUM($E$7:G12),Q12&lt;&gt;1,"")</f>
        <v>2641</v>
      </c>
      <c r="N12" cm="1">
        <f t="array" ref="N12">_xlfn.IFS(Q12=1,COUNT($E$7:G12),Q12&lt;&gt;1,"")</f>
        <v>18</v>
      </c>
      <c r="O12">
        <f>IF(Q12=1,ROUND(AVERAGE($E$7:G12),2),"")</f>
        <v>146.72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221</v>
      </c>
      <c r="X12" cm="1">
        <f t="array" ref="X12">_xlfn.IFS(AND(Q12=1,COUNT($E$7:G12)&gt;hcpng),F12+D12,$A$7=1," ")</f>
        <v>245</v>
      </c>
      <c r="Y12" cm="1">
        <f t="array" ref="Y12">_xlfn.IFS(AND(Q12=1,COUNT($E$7:G12)&gt;hcpng),G12+D12,$A$7=1," ")</f>
        <v>240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146</v>
      </c>
      <c r="D13" s="16" cm="1">
        <f t="array" ref="D13">_xlfn.IFS(Q13&lt;&gt;1,"",Q13=1,TRUNC((230-C13)*0.9))</f>
        <v>75</v>
      </c>
      <c r="E13" s="14">
        <v>143</v>
      </c>
      <c r="F13" s="14">
        <v>159</v>
      </c>
      <c r="G13" s="14">
        <v>166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468</v>
      </c>
      <c r="J13">
        <f t="shared" si="1"/>
        <v>156</v>
      </c>
      <c r="K13" cm="1">
        <f t="array" ref="K13">_xlfn.IFS(Q13&lt;&gt;1,"",Q13=1,I13+(3*D13))</f>
        <v>693</v>
      </c>
      <c r="L13" cm="1">
        <f t="array" ref="L13">_xlfn.IFS(Q13&lt;&gt;1,"",COUNT($E$7:G13)&lt;=hcpng,"",COUNT($E$7:G13)&gt;=hcpng,K13)</f>
        <v>693</v>
      </c>
      <c r="M13" cm="1">
        <f t="array" ref="M13">_xlfn.IFS(Q13=1,SUM($E$7:G13),Q13&lt;&gt;1,"")</f>
        <v>3109</v>
      </c>
      <c r="N13" cm="1">
        <f t="array" ref="N13">_xlfn.IFS(Q13=1,COUNT($E$7:G13),Q13&lt;&gt;1,"")</f>
        <v>21</v>
      </c>
      <c r="O13">
        <f>IF(Q13=1,ROUND(AVERAGE($E$7:G13),2),"")</f>
        <v>148.05000000000001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218</v>
      </c>
      <c r="X13" cm="1">
        <f t="array" ref="X13">_xlfn.IFS(AND(Q13=1,COUNT($E$7:G13)&gt;hcpng),F13+D13,$A$7=1," ")</f>
        <v>234</v>
      </c>
      <c r="Y13" cm="1">
        <f t="array" ref="Y13">_xlfn.IFS(AND(Q13=1,COUNT($E$7:G13)&gt;hcpng),G13+D13,$A$7=1," ")</f>
        <v>241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148</v>
      </c>
      <c r="D14" s="16" cm="1">
        <f t="array" ref="D14">_xlfn.IFS(Q14&lt;&gt;1,"",Q14=1,TRUNC((230-C14)*0.9))</f>
        <v>73</v>
      </c>
      <c r="E14" s="14">
        <v>124</v>
      </c>
      <c r="F14" s="14">
        <v>107</v>
      </c>
      <c r="G14" s="14">
        <v>150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381</v>
      </c>
      <c r="J14">
        <f t="shared" si="1"/>
        <v>127</v>
      </c>
      <c r="K14" cm="1">
        <f t="array" ref="K14">_xlfn.IFS(Q14&lt;&gt;1,"",Q14=1,I14+(3*D14))</f>
        <v>600</v>
      </c>
      <c r="L14" cm="1">
        <f t="array" ref="L14">_xlfn.IFS(Q14&lt;&gt;1,"",COUNT($E$7:G14)&lt;=hcpng,"",COUNT($E$7:G14)&gt;=hcpng,K14)</f>
        <v>600</v>
      </c>
      <c r="M14" cm="1">
        <f t="array" ref="M14">_xlfn.IFS(Q14=1,SUM($E$7:G14),Q14&lt;&gt;1,"")</f>
        <v>3490</v>
      </c>
      <c r="N14" cm="1">
        <f t="array" ref="N14">_xlfn.IFS(Q14=1,COUNT($E$7:G14),Q14&lt;&gt;1,"")</f>
        <v>24</v>
      </c>
      <c r="O14">
        <f>IF(Q14=1,ROUND(AVERAGE($E$7:G14),2),"")</f>
        <v>145.41999999999999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197</v>
      </c>
      <c r="X14" cm="1">
        <f t="array" ref="X14">_xlfn.IFS(AND(Q14=1,COUNT($E$7:G14)&gt;hcpng),F14+D14,$A$7=1," ")</f>
        <v>180</v>
      </c>
      <c r="Y14" cm="1">
        <f t="array" ref="Y14">_xlfn.IFS(AND(Q14=1,COUNT($E$7:G14)&gt;hcpng),G14+D14,$A$7=1," ")</f>
        <v>223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145</v>
      </c>
      <c r="D15" s="16" cm="1">
        <f t="array" ref="D15">_xlfn.IFS(Q15&lt;&gt;1,"",Q15=1,TRUNC((230-C15)*0.9))</f>
        <v>76</v>
      </c>
      <c r="E15" s="14">
        <v>114</v>
      </c>
      <c r="F15" s="14">
        <v>108</v>
      </c>
      <c r="G15" s="14">
        <v>177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399</v>
      </c>
      <c r="J15">
        <f t="shared" si="1"/>
        <v>133</v>
      </c>
      <c r="K15" cm="1">
        <f t="array" ref="K15">_xlfn.IFS(Q15&lt;&gt;1,"",Q15=1,I15+(3*D15))</f>
        <v>627</v>
      </c>
      <c r="L15" cm="1">
        <f t="array" ref="L15">_xlfn.IFS(Q15&lt;&gt;1,"",COUNT($E$7:G15)&lt;=hcpng,"",COUNT($E$7:G15)&gt;=hcpng,K15)</f>
        <v>627</v>
      </c>
      <c r="M15" cm="1">
        <f t="array" ref="M15">_xlfn.IFS(Q15=1,SUM($E$7:G15),Q15&lt;&gt;1,"")</f>
        <v>3889</v>
      </c>
      <c r="N15" cm="1">
        <f t="array" ref="N15">_xlfn.IFS(Q15=1,COUNT($E$7:G15),Q15&lt;&gt;1,"")</f>
        <v>27</v>
      </c>
      <c r="O15">
        <f>IF(Q15=1,ROUND(AVERAGE($E$7:G15),2),"")</f>
        <v>144.04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190</v>
      </c>
      <c r="X15" cm="1">
        <f t="array" ref="X15">_xlfn.IFS(AND(Q15=1,COUNT($E$7:G15)&gt;hcpng),F15+D15,$A$7=1," ")</f>
        <v>184</v>
      </c>
      <c r="Y15" cm="1">
        <f t="array" ref="Y15">_xlfn.IFS(AND(Q15=1,COUNT($E$7:G15)&gt;hcpng),G15+D15,$A$7=1," ")</f>
        <v>253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144</v>
      </c>
      <c r="D16" s="16" cm="1">
        <f t="array" ref="D16">_xlfn.IFS(Q16&lt;&gt;1,"",Q16=1,TRUNC((230-C16)*0.9))</f>
        <v>77</v>
      </c>
      <c r="E16" s="14">
        <v>121</v>
      </c>
      <c r="F16" s="14">
        <v>103</v>
      </c>
      <c r="G16" s="14">
        <v>150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374</v>
      </c>
      <c r="J16">
        <f t="shared" si="1"/>
        <v>124</v>
      </c>
      <c r="K16" cm="1">
        <f t="array" ref="K16">_xlfn.IFS(Q16&lt;&gt;1,"",Q16=1,I16+(3*D16))</f>
        <v>605</v>
      </c>
      <c r="L16" cm="1">
        <f t="array" ref="L16">_xlfn.IFS(Q16&lt;&gt;1,"",COUNT($E$7:G16)&lt;=hcpng,"",COUNT($E$7:G16)&gt;=hcpng,K16)</f>
        <v>605</v>
      </c>
      <c r="M16" cm="1">
        <f t="array" ref="M16">_xlfn.IFS(Q16=1,SUM($E$7:G16),Q16&lt;&gt;1,"")</f>
        <v>4263</v>
      </c>
      <c r="N16" cm="1">
        <f t="array" ref="N16">_xlfn.IFS(Q16=1,COUNT($E$7:G16),Q16&lt;&gt;1,"")</f>
        <v>30</v>
      </c>
      <c r="O16">
        <f>IF(Q16=1,ROUND(AVERAGE($E$7:G16),2),"")</f>
        <v>142.1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198</v>
      </c>
      <c r="X16" cm="1">
        <f t="array" ref="X16">_xlfn.IFS(AND(Q16=1,COUNT($E$7:G16)&gt;hcpng),F16+D16,$A$7=1," ")</f>
        <v>180</v>
      </c>
      <c r="Y16" cm="1">
        <f t="array" ref="Y16">_xlfn.IFS(AND(Q16=1,COUNT($E$7:G16)&gt;hcpng),G16+D16,$A$7=1," ")</f>
        <v>227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142</v>
      </c>
      <c r="D17" s="16" cm="1">
        <f t="array" ref="D17">_xlfn.IFS(Q17&lt;&gt;1,"",Q17=1,TRUNC((230-C17)*0.9))</f>
        <v>79</v>
      </c>
      <c r="E17" s="14">
        <v>118</v>
      </c>
      <c r="F17" s="14">
        <v>152</v>
      </c>
      <c r="G17" s="14">
        <v>156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426</v>
      </c>
      <c r="J17">
        <f t="shared" si="1"/>
        <v>142</v>
      </c>
      <c r="K17" cm="1">
        <f t="array" ref="K17">_xlfn.IFS(Q17&lt;&gt;1,"",Q17=1,I17+(3*D17))</f>
        <v>663</v>
      </c>
      <c r="L17" cm="1">
        <f t="array" ref="L17">_xlfn.IFS(Q17&lt;&gt;1,"",COUNT($E$7:G17)&lt;=hcpng,"",COUNT($E$7:G17)&gt;=hcpng,K17)</f>
        <v>663</v>
      </c>
      <c r="M17" cm="1">
        <f t="array" ref="M17">_xlfn.IFS(Q17=1,SUM($E$7:G17),Q17&lt;&gt;1,"")</f>
        <v>4689</v>
      </c>
      <c r="N17" cm="1">
        <f t="array" ref="N17">_xlfn.IFS(Q17=1,COUNT($E$7:G17),Q17&lt;&gt;1,"")</f>
        <v>33</v>
      </c>
      <c r="O17">
        <f>IF(Q17=1,ROUND(AVERAGE($E$7:G17),2),"")</f>
        <v>142.09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197</v>
      </c>
      <c r="X17" cm="1">
        <f t="array" ref="X17">_xlfn.IFS(AND(Q17=1,COUNT($E$7:G17)&gt;hcpng),F17+D17,$A$7=1," ")</f>
        <v>231</v>
      </c>
      <c r="Y17" cm="1">
        <f t="array" ref="Y17">_xlfn.IFS(AND(Q17=1,COUNT($E$7:G17)&gt;hcpng),G17+D17,$A$7=1," ")</f>
        <v>235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142</v>
      </c>
      <c r="D18" s="16" cm="1">
        <f t="array" ref="D18">_xlfn.IFS(Q18&lt;&gt;1,"",Q18=1,TRUNC((230-C18)*0.9))</f>
        <v>79</v>
      </c>
      <c r="E18" s="14">
        <v>112</v>
      </c>
      <c r="F18" s="14">
        <v>165</v>
      </c>
      <c r="G18" s="14">
        <v>190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467</v>
      </c>
      <c r="J18">
        <f t="shared" si="1"/>
        <v>155</v>
      </c>
      <c r="K18" cm="1">
        <f t="array" ref="K18">_xlfn.IFS(Q18&lt;&gt;1,"",Q18=1,I18+(3*D18))</f>
        <v>704</v>
      </c>
      <c r="L18" cm="1">
        <f t="array" ref="L18">_xlfn.IFS(Q18&lt;&gt;1,"",COUNT($E$7:G18)&lt;=hcpng,"",COUNT($E$7:G18)&gt;=hcpng,K18)</f>
        <v>704</v>
      </c>
      <c r="M18" cm="1">
        <f t="array" ref="M18">_xlfn.IFS(Q18=1,SUM($E$7:G18),Q18&lt;&gt;1,"")</f>
        <v>5156</v>
      </c>
      <c r="N18" cm="1">
        <f t="array" ref="N18">_xlfn.IFS(Q18=1,COUNT($E$7:G18),Q18&lt;&gt;1,"")</f>
        <v>36</v>
      </c>
      <c r="O18">
        <f>IF(Q18=1,ROUND(AVERAGE($E$7:G18),2),"")</f>
        <v>143.22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191</v>
      </c>
      <c r="X18" cm="1">
        <f t="array" ref="X18">_xlfn.IFS(AND(Q18=1,COUNT($E$7:G18)&gt;hcpng),F18+D18,$A$7=1," ")</f>
        <v>244</v>
      </c>
      <c r="Y18" cm="1">
        <f t="array" ref="Y18">_xlfn.IFS(AND(Q18=1,COUNT($E$7:G18)&gt;hcpng),G18+D18,$A$7=1," ")</f>
        <v>269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143</v>
      </c>
      <c r="D19" s="16" cm="1">
        <f t="array" ref="D19">_xlfn.IFS(Q19&lt;&gt;1,"",Q19=1,TRUNC((230-C19)*0.9))</f>
        <v>78</v>
      </c>
      <c r="E19" s="14">
        <v>113</v>
      </c>
      <c r="F19" s="14">
        <v>145</v>
      </c>
      <c r="G19" s="14">
        <v>172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430</v>
      </c>
      <c r="J19">
        <f t="shared" si="1"/>
        <v>143</v>
      </c>
      <c r="K19" cm="1">
        <f t="array" ref="K19">_xlfn.IFS(Q19&lt;&gt;1,"",Q19=1,I19+(3*D19))</f>
        <v>664</v>
      </c>
      <c r="L19" cm="1">
        <f t="array" ref="L19">_xlfn.IFS(Q19&lt;&gt;1,"",COUNT($E$7:G19)&lt;=hcpng,"",COUNT($E$7:G19)&gt;=hcpng,K19)</f>
        <v>664</v>
      </c>
      <c r="M19" cm="1">
        <f t="array" ref="M19">_xlfn.IFS(Q19=1,SUM($E$7:G19),Q19&lt;&gt;1,"")</f>
        <v>5586</v>
      </c>
      <c r="N19" cm="1">
        <f t="array" ref="N19">_xlfn.IFS(Q19=1,COUNT($E$7:G19),Q19&lt;&gt;1,"")</f>
        <v>39</v>
      </c>
      <c r="O19">
        <f>IF(Q19=1,ROUND(AVERAGE($E$7:G19),2),"")</f>
        <v>143.22999999999999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191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250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143</v>
      </c>
      <c r="D20" s="16" cm="1">
        <f t="array" ref="D20">_xlfn.IFS(Q20&lt;&gt;1,"",Q20=1,TRUNC((230-C20)*0.9))</f>
        <v>78</v>
      </c>
      <c r="E20" s="14">
        <v>74</v>
      </c>
      <c r="F20" s="14">
        <v>167</v>
      </c>
      <c r="G20" s="14">
        <v>131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372</v>
      </c>
      <c r="J20">
        <f t="shared" si="1"/>
        <v>124</v>
      </c>
      <c r="K20" cm="1">
        <f t="array" ref="K20">_xlfn.IFS(Q20&lt;&gt;1,"",Q20=1,I20+(3*D20))</f>
        <v>606</v>
      </c>
      <c r="L20" cm="1">
        <f t="array" ref="L20">_xlfn.IFS(Q20&lt;&gt;1,"",COUNT($E$7:G20)&lt;=hcpng,"",COUNT($E$7:G20)&gt;=hcpng,K20)</f>
        <v>606</v>
      </c>
      <c r="M20" cm="1">
        <f t="array" ref="M20">_xlfn.IFS(Q20=1,SUM($E$7:G20),Q20&lt;&gt;1,"")</f>
        <v>5958</v>
      </c>
      <c r="N20" cm="1">
        <f t="array" ref="N20">_xlfn.IFS(Q20=1,COUNT($E$7:G20),Q20&lt;&gt;1,"")</f>
        <v>42</v>
      </c>
      <c r="O20">
        <f>IF(Q20=1,ROUND(AVERAGE($E$7:G20),2),"")</f>
        <v>141.86000000000001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152</v>
      </c>
      <c r="X20" cm="1">
        <f t="array" ref="X20">_xlfn.IFS(AND(Q20=1,COUNT($E$7:G20)&gt;hcpng),F20+D20,$A$7=1," ")</f>
        <v>245</v>
      </c>
      <c r="Y20" cm="1">
        <f t="array" ref="Y20">_xlfn.IFS(AND(Q20=1,COUNT($E$7:G20)&gt;hcpng),G20+D20,$A$7=1," ")</f>
        <v>209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141</v>
      </c>
      <c r="D21" s="16" cm="1">
        <f t="array" ref="D21">_xlfn.IFS(Q21&lt;&gt;1,"",Q21=1,TRUNC((230-C21)*0.9))</f>
        <v>80</v>
      </c>
      <c r="E21" s="14">
        <v>139</v>
      </c>
      <c r="F21" s="14">
        <v>116</v>
      </c>
      <c r="G21" s="14">
        <v>197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452</v>
      </c>
      <c r="J21">
        <f t="shared" si="1"/>
        <v>150</v>
      </c>
      <c r="K21" cm="1">
        <f t="array" ref="K21">_xlfn.IFS(Q21&lt;&gt;1,"",Q21=1,I21+(3*D21))</f>
        <v>692</v>
      </c>
      <c r="L21" cm="1">
        <f t="array" ref="L21">_xlfn.IFS(Q21&lt;&gt;1,"",COUNT($E$7:G21)&lt;=hcpng,"",COUNT($E$7:G21)&gt;=hcpng,K21)</f>
        <v>692</v>
      </c>
      <c r="M21" cm="1">
        <f t="array" ref="M21">_xlfn.IFS(Q21=1,SUM($E$7:G21),Q21&lt;&gt;1,"")</f>
        <v>6410</v>
      </c>
      <c r="N21" cm="1">
        <f t="array" ref="N21">_xlfn.IFS(Q21=1,COUNT($E$7:G21),Q21&lt;&gt;1,"")</f>
        <v>45</v>
      </c>
      <c r="O21">
        <f>IF(Q21=1,ROUND(AVERAGE($E$7:G21),2),"")</f>
        <v>142.44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cm="1">
        <f t="array" ref="S21">_xlfn.IFS(E21=$X$5,E21,F21=$X$5,F21,G21=$X$5,G21,$A$7=1,"")</f>
        <v>197</v>
      </c>
      <c r="T21" t="str">
        <f t="shared" si="4"/>
        <v/>
      </c>
      <c r="U21" cm="1">
        <f t="array" ref="U21">_xlfn.IFS(W21=$X$6,W21,X21=$X$6,X21,Y21=$X$6,Y21,$A$7=1,"")</f>
        <v>277</v>
      </c>
      <c r="W21" cm="1">
        <f t="array" ref="W21">_xlfn.IFS(AND(Q21=1,COUNT($E$7:G21)&gt;hcpng),E21+D21,$A$7=1," ")</f>
        <v>219</v>
      </c>
      <c r="X21" cm="1">
        <f t="array" ref="X21">_xlfn.IFS(AND(Q21=1,COUNT($E$7:G21)&gt;hcpng),F21+D21,$A$7=1," ")</f>
        <v>196</v>
      </c>
      <c r="Y21" cm="1">
        <f t="array" ref="Y21">_xlfn.IFS(AND(Q21=1,COUNT($E$7:G21)&gt;hcpng),G21+D21,$A$7=1," ")</f>
        <v>277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142</v>
      </c>
      <c r="D22" s="16" cm="1">
        <f t="array" ref="D22">_xlfn.IFS(Q22&lt;&gt;1,"",Q22=1,TRUNC((230-C22)*0.9))</f>
        <v>79</v>
      </c>
      <c r="E22" s="14">
        <v>115</v>
      </c>
      <c r="F22" s="14">
        <v>146</v>
      </c>
      <c r="G22" s="14">
        <v>109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370</v>
      </c>
      <c r="J22">
        <f t="shared" si="1"/>
        <v>123</v>
      </c>
      <c r="K22" cm="1">
        <f t="array" ref="K22">_xlfn.IFS(Q22&lt;&gt;1,"",Q22=1,I22+(3*D22))</f>
        <v>607</v>
      </c>
      <c r="L22" cm="1">
        <f t="array" ref="L22">_xlfn.IFS(Q22&lt;&gt;1,"",COUNT($E$7:G22)&lt;=hcpng,"",COUNT($E$7:G22)&gt;=hcpng,K22)</f>
        <v>607</v>
      </c>
      <c r="M22" cm="1">
        <f t="array" ref="M22">_xlfn.IFS(Q22=1,SUM($E$7:G22),Q22&lt;&gt;1,"")</f>
        <v>6780</v>
      </c>
      <c r="N22" cm="1">
        <f t="array" ref="N22">_xlfn.IFS(Q22=1,COUNT($E$7:G22),Q22&lt;&gt;1,"")</f>
        <v>48</v>
      </c>
      <c r="O22">
        <f>IF(Q22=1,ROUND(AVERAGE($E$7:G22),2),"")</f>
        <v>141.25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194</v>
      </c>
      <c r="X22" cm="1">
        <f t="array" ref="X22">_xlfn.IFS(AND(Q22=1,COUNT($E$7:G22)&gt;hcpng),F22+D22,$A$7=1," ")</f>
        <v>225</v>
      </c>
      <c r="Y22" cm="1">
        <f t="array" ref="Y22">_xlfn.IFS(AND(Q22=1,COUNT($E$7:G22)&gt;hcpng),G22+D22,$A$7=1," ")</f>
        <v>188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141</v>
      </c>
      <c r="D23" s="16" cm="1">
        <f t="array" ref="D23">_xlfn.IFS(Q23&lt;&gt;1,"",Q23=1,TRUNC((230-C23)*0.9))</f>
        <v>80</v>
      </c>
      <c r="E23" s="14">
        <v>128</v>
      </c>
      <c r="F23" s="14">
        <v>154</v>
      </c>
      <c r="G23" s="14">
        <v>158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440</v>
      </c>
      <c r="J23">
        <f t="shared" si="1"/>
        <v>146</v>
      </c>
      <c r="K23" cm="1">
        <f t="array" ref="K23">_xlfn.IFS(Q23&lt;&gt;1,"",Q23=1,I23+(3*D23))</f>
        <v>680</v>
      </c>
      <c r="L23" cm="1">
        <f t="array" ref="L23">_xlfn.IFS(Q23&lt;&gt;1,"",COUNT($E$7:G23)&lt;=hcpng,"",COUNT($E$7:G23)&gt;=hcpng,K23)</f>
        <v>680</v>
      </c>
      <c r="M23" cm="1">
        <f t="array" ref="M23">_xlfn.IFS(Q23=1,SUM($E$7:G23),Q23&lt;&gt;1,"")</f>
        <v>7220</v>
      </c>
      <c r="N23" cm="1">
        <f t="array" ref="N23">_xlfn.IFS(Q23=1,COUNT($E$7:G23),Q23&lt;&gt;1,"")</f>
        <v>51</v>
      </c>
      <c r="O23">
        <f>IF(Q23=1,ROUND(AVERAGE($E$7:G23),2),"")</f>
        <v>141.57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208</v>
      </c>
      <c r="X23" cm="1">
        <f t="array" ref="X23">_xlfn.IFS(AND(Q23=1,COUNT($E$7:G23)&gt;hcpng),F23+D23,$A$7=1," ")</f>
        <v>234</v>
      </c>
      <c r="Y23" cm="1">
        <f t="array" ref="Y23">_xlfn.IFS(AND(Q23=1,COUNT($E$7:G23)&gt;hcpng),G23+D23,$A$7=1," ")</f>
        <v>238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141</v>
      </c>
      <c r="D24" s="16" cm="1">
        <f t="array" ref="D24">_xlfn.IFS(Q24&lt;&gt;1,"",Q24=1,TRUNC((230-C24)*0.9))</f>
        <v>80</v>
      </c>
      <c r="E24" s="14">
        <v>89</v>
      </c>
      <c r="F24" s="14">
        <v>148</v>
      </c>
      <c r="G24" s="14">
        <v>128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365</v>
      </c>
      <c r="J24">
        <f t="shared" si="1"/>
        <v>121</v>
      </c>
      <c r="K24" cm="1">
        <f t="array" ref="K24">_xlfn.IFS(Q24&lt;&gt;1,"",Q24=1,I24+(3*D24))</f>
        <v>605</v>
      </c>
      <c r="L24" cm="1">
        <f t="array" ref="L24">_xlfn.IFS(Q24&lt;&gt;1,"",COUNT($E$7:G24)&lt;=hcpng,"",COUNT($E$7:G24)&gt;=hcpng,K24)</f>
        <v>605</v>
      </c>
      <c r="M24" cm="1">
        <f t="array" ref="M24">_xlfn.IFS(Q24=1,SUM($E$7:G24),Q24&lt;&gt;1,"")</f>
        <v>7585</v>
      </c>
      <c r="N24" cm="1">
        <f t="array" ref="N24">_xlfn.IFS(Q24=1,COUNT($E$7:G24),Q24&lt;&gt;1,"")</f>
        <v>54</v>
      </c>
      <c r="O24">
        <f>IF(Q24=1,ROUND(AVERAGE($E$7:G24),2),"")</f>
        <v>140.46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169</v>
      </c>
      <c r="X24" cm="1">
        <f t="array" ref="X24">_xlfn.IFS(AND(Q24=1,COUNT($E$7:G24)&gt;hcpng),F24+D24,$A$7=1," ")</f>
        <v>228</v>
      </c>
      <c r="Y24" cm="1">
        <f t="array" ref="Y24">_xlfn.IFS(AND(Q24=1,COUNT($E$7:G24)&gt;hcpng),G24+D24,$A$7=1," ")</f>
        <v>208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140</v>
      </c>
      <c r="D25" s="16" cm="1">
        <f t="array" ref="D25">_xlfn.IFS(Q25&lt;&gt;1,"",Q25=1,TRUNC((230-C25)*0.9))</f>
        <v>81</v>
      </c>
      <c r="E25" s="14">
        <v>112</v>
      </c>
      <c r="F25" s="14">
        <v>168</v>
      </c>
      <c r="G25" s="14">
        <v>181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461</v>
      </c>
      <c r="J25">
        <f t="shared" si="1"/>
        <v>153</v>
      </c>
      <c r="K25" cm="1">
        <f t="array" ref="K25">_xlfn.IFS(Q25&lt;&gt;1,"",Q25=1,I25+(3*D25))</f>
        <v>704</v>
      </c>
      <c r="L25" cm="1">
        <f t="array" ref="L25">_xlfn.IFS(Q25&lt;&gt;1,"",COUNT($E$7:G25)&lt;=hcpng,"",COUNT($E$7:G25)&gt;=hcpng,K25)</f>
        <v>704</v>
      </c>
      <c r="M25" cm="1">
        <f t="array" ref="M25">_xlfn.IFS(Q25=1,SUM($E$7:G25),Q25&lt;&gt;1,"")</f>
        <v>8046</v>
      </c>
      <c r="N25" cm="1">
        <f t="array" ref="N25">_xlfn.IFS(Q25=1,COUNT($E$7:G25),Q25&lt;&gt;1,"")</f>
        <v>57</v>
      </c>
      <c r="O25">
        <f>IF(Q25=1,ROUND(AVERAGE($E$7:G25),2),"")</f>
        <v>141.16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193</v>
      </c>
      <c r="X25" cm="1">
        <f t="array" ref="X25">_xlfn.IFS(AND(Q25=1,COUNT($E$7:G25)&gt;hcpng),F25+D25,$A$7=1," ")</f>
        <v>249</v>
      </c>
      <c r="Y25" cm="1">
        <f t="array" ref="Y25">_xlfn.IFS(AND(Q25=1,COUNT($E$7:G25)&gt;hcpng),G25+D25,$A$7=1," ")</f>
        <v>262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141</v>
      </c>
      <c r="D26" s="16" cm="1">
        <f t="array" ref="D26">_xlfn.IFS(Q26&lt;&gt;1,"",Q26=1,TRUNC((230-C26)*0.9))</f>
        <v>80</v>
      </c>
      <c r="E26" s="14">
        <v>115</v>
      </c>
      <c r="F26" s="14">
        <v>134</v>
      </c>
      <c r="G26" s="14">
        <v>124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373</v>
      </c>
      <c r="J26">
        <f t="shared" si="1"/>
        <v>124</v>
      </c>
      <c r="K26" cm="1">
        <f t="array" ref="K26">_xlfn.IFS(Q26&lt;&gt;1,"",Q26=1,I26+(3*D26))</f>
        <v>613</v>
      </c>
      <c r="L26" cm="1">
        <f t="array" ref="L26">_xlfn.IFS(Q26&lt;&gt;1,"",COUNT($E$7:G26)&lt;=hcpng,"",COUNT($E$7:G26)&gt;=hcpng,K26)</f>
        <v>613</v>
      </c>
      <c r="M26" cm="1">
        <f t="array" ref="M26">_xlfn.IFS(Q26=1,SUM($E$7:G26),Q26&lt;&gt;1,"")</f>
        <v>8419</v>
      </c>
      <c r="N26" cm="1">
        <f t="array" ref="N26">_xlfn.IFS(Q26=1,COUNT($E$7:G26),Q26&lt;&gt;1,"")</f>
        <v>60</v>
      </c>
      <c r="O26">
        <f>IF(Q26=1,ROUND(AVERAGE($E$7:G26),2),"")</f>
        <v>140.32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195</v>
      </c>
      <c r="X26" cm="1">
        <f t="array" ref="X26">_xlfn.IFS(AND(Q26=1,COUNT($E$7:G26)&gt;hcpng),F26+D26,$A$7=1," ")</f>
        <v>214</v>
      </c>
      <c r="Y26" cm="1">
        <f t="array" ref="Y26">_xlfn.IFS(AND(Q26=1,COUNT($E$7:G26)&gt;hcpng),G26+D26,$A$7=1," ")</f>
        <v>204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140</v>
      </c>
      <c r="D27" s="16" cm="1">
        <f t="array" ref="D27">_xlfn.IFS(Q27&lt;&gt;1,"",Q27=1,TRUNC((230-C27)*0.9))</f>
        <v>81</v>
      </c>
      <c r="E27" s="14">
        <v>163</v>
      </c>
      <c r="F27" s="14">
        <v>116</v>
      </c>
      <c r="G27" s="14">
        <v>173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452</v>
      </c>
      <c r="J27">
        <f t="shared" si="1"/>
        <v>150</v>
      </c>
      <c r="K27" cm="1">
        <f t="array" ref="K27">_xlfn.IFS(Q27&lt;&gt;1,"",Q27=1,I27+(3*D27))</f>
        <v>695</v>
      </c>
      <c r="L27" cm="1">
        <f t="array" ref="L27">_xlfn.IFS(Q27&lt;&gt;1,"",COUNT($E$7:G27)&lt;=hcpng,"",COUNT($E$7:G27)&gt;=hcpng,K27)</f>
        <v>695</v>
      </c>
      <c r="M27" cm="1">
        <f t="array" ref="M27">_xlfn.IFS(Q27=1,SUM($E$7:G27),Q27&lt;&gt;1,"")</f>
        <v>8871</v>
      </c>
      <c r="N27" cm="1">
        <f t="array" ref="N27">_xlfn.IFS(Q27=1,COUNT($E$7:G27),Q27&lt;&gt;1,"")</f>
        <v>63</v>
      </c>
      <c r="O27">
        <f>IF(Q27=1,ROUND(AVERAGE($E$7:G27),2),"")</f>
        <v>140.81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244</v>
      </c>
      <c r="X27" cm="1">
        <f t="array" ref="X27">_xlfn.IFS(AND(Q27=1,COUNT($E$7:G27)&gt;hcpng),F27+D27,$A$7=1," ")</f>
        <v>197</v>
      </c>
      <c r="Y27" cm="1">
        <f t="array" ref="Y27">_xlfn.IFS(AND(Q27=1,COUNT($E$7:G27)&gt;hcpng),G27+D27,$A$7=1," ")</f>
        <v>254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140</v>
      </c>
      <c r="D28" s="16" cm="1">
        <f t="array" ref="D28">_xlfn.IFS(Q28&lt;&gt;1,"",Q28=1,TRUNC((230-C28)*0.9))</f>
        <v>81</v>
      </c>
      <c r="E28" s="14">
        <v>86</v>
      </c>
      <c r="F28" s="14">
        <v>136</v>
      </c>
      <c r="G28" s="14">
        <v>149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371</v>
      </c>
      <c r="J28">
        <f t="shared" si="1"/>
        <v>123</v>
      </c>
      <c r="K28" cm="1">
        <f t="array" ref="K28">_xlfn.IFS(Q28&lt;&gt;1,"",Q28=1,I28+(3*D28))</f>
        <v>614</v>
      </c>
      <c r="L28" cm="1">
        <f t="array" ref="L28">_xlfn.IFS(Q28&lt;&gt;1,"",COUNT($E$7:G28)&lt;=hcpng,"",COUNT($E$7:G28)&gt;=hcpng,K28)</f>
        <v>614</v>
      </c>
      <c r="M28" cm="1">
        <f t="array" ref="M28">_xlfn.IFS(Q28=1,SUM($E$7:G28),Q28&lt;&gt;1,"")</f>
        <v>9242</v>
      </c>
      <c r="N28" cm="1">
        <f t="array" ref="N28">_xlfn.IFS(Q28=1,COUNT($E$7:G28),Q28&lt;&gt;1,"")</f>
        <v>66</v>
      </c>
      <c r="O28">
        <f>IF(Q28=1,ROUND(AVERAGE($E$7:G28),2),"")</f>
        <v>140.03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167</v>
      </c>
      <c r="X28" cm="1">
        <f t="array" ref="X28">_xlfn.IFS(AND(Q28=1,COUNT($E$7:G28)&gt;hcpng),F28+D28,$A$7=1," ")</f>
        <v>217</v>
      </c>
      <c r="Y28" cm="1">
        <f t="array" ref="Y28">_xlfn.IFS(AND(Q28=1,COUNT($E$7:G28)&gt;hcpng),G28+D28,$A$7=1," ")</f>
        <v>230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140</v>
      </c>
      <c r="D29" s="16" cm="1">
        <f t="array" ref="D29">_xlfn.IFS(Q29&lt;&gt;1,"",Q29=1,TRUNC((230-C29)*0.9))</f>
        <v>81</v>
      </c>
      <c r="E29" s="14">
        <v>168</v>
      </c>
      <c r="F29" s="14">
        <v>102</v>
      </c>
      <c r="G29" s="14">
        <v>133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403</v>
      </c>
      <c r="J29">
        <f t="shared" si="1"/>
        <v>134</v>
      </c>
      <c r="K29" cm="1">
        <f t="array" ref="K29">_xlfn.IFS(Q29&lt;&gt;1,"",Q29=1,I29+(3*D29))</f>
        <v>646</v>
      </c>
      <c r="L29" cm="1">
        <f t="array" ref="L29">_xlfn.IFS(Q29&lt;&gt;1,"",COUNT($E$7:G29)&lt;=hcpng,"",COUNT($E$7:G29)&gt;=hcpng,K29)</f>
        <v>646</v>
      </c>
      <c r="M29" cm="1">
        <f t="array" ref="M29">_xlfn.IFS(Q29=1,SUM($E$7:G29),Q29&lt;&gt;1,"")</f>
        <v>9645</v>
      </c>
      <c r="N29" cm="1">
        <f t="array" ref="N29">_xlfn.IFS(Q29=1,COUNT($E$7:G29),Q29&lt;&gt;1,"")</f>
        <v>69</v>
      </c>
      <c r="O29">
        <f>IF(Q29=1,ROUND(AVERAGE($E$7:G29),2),"")</f>
        <v>139.78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249</v>
      </c>
      <c r="X29" cm="1">
        <f t="array" ref="X29">_xlfn.IFS(AND(Q29=1,COUNT($E$7:G29)&gt;hcpng),F29+D29,$A$7=1," ")</f>
        <v>183</v>
      </c>
      <c r="Y29" cm="1">
        <f t="array" ref="Y29">_xlfn.IFS(AND(Q29=1,COUNT($E$7:G29)&gt;hcpng),G29+D29,$A$7=1," ")</f>
        <v>214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139</v>
      </c>
      <c r="D31" s="16" cm="1">
        <f t="array" ref="D31">_xlfn.IFS(Q31&lt;&gt;1,"",Q31=1,TRUNC((230-C31)*0.9))</f>
        <v>81</v>
      </c>
      <c r="E31" s="14">
        <v>165</v>
      </c>
      <c r="F31" s="14">
        <v>123</v>
      </c>
      <c r="G31" s="14">
        <v>188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476</v>
      </c>
      <c r="J31">
        <f t="shared" si="1"/>
        <v>158</v>
      </c>
      <c r="K31" cm="1">
        <f t="array" ref="K31">_xlfn.IFS(Q31&lt;&gt;1,"",Q31=1,I31+(3*D31))</f>
        <v>719</v>
      </c>
      <c r="L31" cm="1">
        <f t="array" ref="L31">_xlfn.IFS(Q31&lt;&gt;1,"",COUNT($E$7:G31)&lt;=hcpng,"",COUNT($E$7:G31)&gt;=hcpng,K31)</f>
        <v>719</v>
      </c>
      <c r="M31" cm="1">
        <f t="array" ref="M31">_xlfn.IFS(Q31=1,SUM($E$7:G31),Q31&lt;&gt;1,"")</f>
        <v>10121</v>
      </c>
      <c r="N31" cm="1">
        <f t="array" ref="N31">_xlfn.IFS(Q31=1,COUNT($E$7:G31),Q31&lt;&gt;1,"")</f>
        <v>72</v>
      </c>
      <c r="O31">
        <f>IF(Q31=1,ROUND(AVERAGE($E$7:G31),2),"")</f>
        <v>140.57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246</v>
      </c>
      <c r="X31" cm="1">
        <f t="array" ref="X31">_xlfn.IFS(AND(Q31=1,COUNT($E$7:G31)&gt;hcpng),F31+D31,$A$7=1," ")</f>
        <v>204</v>
      </c>
      <c r="Y31" cm="1">
        <f t="array" ref="Y31">_xlfn.IFS(AND(Q31=1,COUNT($E$7:G31)&gt;hcpng),G31+D31,$A$7=1," ")</f>
        <v>269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140</v>
      </c>
      <c r="D32" s="16" cm="1">
        <f t="array" ref="D32">_xlfn.IFS(Q32&lt;&gt;1,"",Q32=1,TRUNC((230-C32)*0.9))</f>
        <v>81</v>
      </c>
      <c r="E32" s="14">
        <v>159</v>
      </c>
      <c r="F32" s="14">
        <v>171</v>
      </c>
      <c r="G32" s="14">
        <v>154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484</v>
      </c>
      <c r="J32">
        <f t="shared" si="1"/>
        <v>161</v>
      </c>
      <c r="K32" cm="1">
        <f t="array" ref="K32">_xlfn.IFS(Q32&lt;&gt;1,"",Q32=1,I32+(3*D32))</f>
        <v>727</v>
      </c>
      <c r="L32" cm="1">
        <f t="array" ref="L32">_xlfn.IFS(Q32&lt;&gt;1,"",COUNT($E$7:G32)&lt;=hcpng,"",COUNT($E$7:G32)&gt;=hcpng,K32)</f>
        <v>727</v>
      </c>
      <c r="M32" cm="1">
        <f t="array" ref="M32">_xlfn.IFS(Q32=1,SUM($E$7:G32),Q32&lt;&gt;1,"")</f>
        <v>10605</v>
      </c>
      <c r="N32" cm="1">
        <f t="array" ref="N32">_xlfn.IFS(Q32=1,COUNT($E$7:G32),Q32&lt;&gt;1,"")</f>
        <v>75</v>
      </c>
      <c r="O32">
        <f>IF(Q32=1,ROUND(AVERAGE($E$7:G32),2),"")</f>
        <v>141.4</v>
      </c>
      <c r="P32" t="str" cm="1">
        <f t="array" ref="P32">_xlfn.IFS(Q32&lt;&gt;1,"",SUM($Q$7:Q32)=1,1,SUM($Q$7:Q32)&lt;&gt;1,"")</f>
        <v/>
      </c>
      <c r="Q32">
        <f t="shared" si="2"/>
        <v>1</v>
      </c>
      <c r="R32">
        <f t="shared" si="3"/>
        <v>484</v>
      </c>
      <c r="S32" t="str" cm="1">
        <f t="array" ref="S32">_xlfn.IFS(E32=$X$5,E32,F32=$X$5,F32,G32=$X$5,G32,$A$7=1,"")</f>
        <v/>
      </c>
      <c r="T32">
        <f t="shared" si="4"/>
        <v>727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240</v>
      </c>
      <c r="X32" cm="1">
        <f t="array" ref="X32">_xlfn.IFS(AND(Q32=1,COUNT($E$7:G32)&gt;hcpng),F32+D32,$A$7=1," ")</f>
        <v>252</v>
      </c>
      <c r="Y32" cm="1">
        <f t="array" ref="Y32">_xlfn.IFS(AND(Q32=1,COUNT($E$7:G32)&gt;hcpng),G32+D32,$A$7=1," ")</f>
        <v>235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141</v>
      </c>
      <c r="D33" s="16" cm="1">
        <f t="array" ref="D33">_xlfn.IFS(Q33&lt;&gt;1,"",Q33=1,TRUNC((230-C33)*0.9))</f>
        <v>80</v>
      </c>
      <c r="E33" s="14">
        <v>98</v>
      </c>
      <c r="F33" s="14">
        <v>133</v>
      </c>
      <c r="G33" s="14">
        <v>171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402</v>
      </c>
      <c r="J33">
        <f t="shared" si="1"/>
        <v>134</v>
      </c>
      <c r="K33" cm="1">
        <f t="array" ref="K33">_xlfn.IFS(Q33&lt;&gt;1,"",Q33=1,I33+(3*D33))</f>
        <v>642</v>
      </c>
      <c r="L33" cm="1">
        <f t="array" ref="L33">_xlfn.IFS(Q33&lt;&gt;1,"",COUNT($E$7:G33)&lt;=hcpng,"",COUNT($E$7:G33)&gt;=hcpng,K33)</f>
        <v>642</v>
      </c>
      <c r="M33" cm="1">
        <f t="array" ref="M33">_xlfn.IFS(Q33=1,SUM($E$7:G33),Q33&lt;&gt;1,"")</f>
        <v>11007</v>
      </c>
      <c r="N33" cm="1">
        <f t="array" ref="N33">_xlfn.IFS(Q33=1,COUNT($E$7:G33),Q33&lt;&gt;1,"")</f>
        <v>78</v>
      </c>
      <c r="O33">
        <f>IF(Q33=1,ROUND(AVERAGE($E$7:G33),2),"")</f>
        <v>141.12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178</v>
      </c>
      <c r="X33" cm="1">
        <f t="array" ref="X33">_xlfn.IFS(AND(Q33=1,COUNT($E$7:G33)&gt;hcpng),F33+D33,$A$7=1," ")</f>
        <v>213</v>
      </c>
      <c r="Y33" cm="1">
        <f t="array" ref="Y33">_xlfn.IFS(AND(Q33=1,COUNT($E$7:G33)&gt;hcpng),G33+D33,$A$7=1," ")</f>
        <v>251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141</v>
      </c>
      <c r="D34" s="16" cm="1">
        <f t="array" ref="D34">_xlfn.IFS(Q34&lt;&gt;1,"",Q34=1,TRUNC((230-C34)*0.9))</f>
        <v>80</v>
      </c>
      <c r="E34" s="14">
        <v>117</v>
      </c>
      <c r="F34" s="14">
        <v>135</v>
      </c>
      <c r="G34" s="14">
        <v>161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413</v>
      </c>
      <c r="J34">
        <f t="shared" si="1"/>
        <v>137</v>
      </c>
      <c r="K34" cm="1">
        <f t="array" ref="K34">_xlfn.IFS(Q34&lt;&gt;1,"",Q34=1,I34+(3*D34))</f>
        <v>653</v>
      </c>
      <c r="L34" cm="1">
        <f t="array" ref="L34">_xlfn.IFS(Q34&lt;&gt;1,"",COUNT($E$7:G34)&lt;=hcpng,"",COUNT($E$7:G34)&gt;=hcpng,K34)</f>
        <v>653</v>
      </c>
      <c r="M34" cm="1">
        <f t="array" ref="M34">_xlfn.IFS(Q34=1,SUM($E$7:G34),Q34&lt;&gt;1,"")</f>
        <v>11420</v>
      </c>
      <c r="N34" cm="1">
        <f t="array" ref="N34">_xlfn.IFS(Q34=1,COUNT($E$7:G34),Q34&lt;&gt;1,"")</f>
        <v>81</v>
      </c>
      <c r="O34">
        <f>IF(Q34=1,ROUND(AVERAGE($E$7:G34),2),"")</f>
        <v>140.99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197</v>
      </c>
      <c r="X34" cm="1">
        <f t="array" ref="X34">_xlfn.IFS(AND(Q34=1,COUNT($E$7:G34)&gt;hcpng),F34+D34,$A$7=1," ")</f>
        <v>215</v>
      </c>
      <c r="Y34" cm="1">
        <f t="array" ref="Y34">_xlfn.IFS(AND(Q34=1,COUNT($E$7:G34)&gt;hcpng),G34+D34,$A$7=1," ")</f>
        <v>241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140</v>
      </c>
      <c r="D35" s="16" cm="1">
        <f t="array" ref="D35">_xlfn.IFS(Q35&lt;&gt;1,"",Q35=1,TRUNC((230-C35)*0.9))</f>
        <v>81</v>
      </c>
      <c r="E35" s="14">
        <v>112</v>
      </c>
      <c r="F35" s="14">
        <v>132</v>
      </c>
      <c r="G35" s="14">
        <v>132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376</v>
      </c>
      <c r="J35">
        <f t="shared" si="1"/>
        <v>125</v>
      </c>
      <c r="K35" cm="1">
        <f t="array" ref="K35">_xlfn.IFS(Q35&lt;&gt;1,"",Q35=1,I35+(3*D35))</f>
        <v>619</v>
      </c>
      <c r="L35" cm="1">
        <f t="array" ref="L35">_xlfn.IFS(Q35&lt;&gt;1,"",COUNT($E$7:G35)&lt;=hcpng,"",COUNT($E$7:G35)&gt;=hcpng,K35)</f>
        <v>619</v>
      </c>
      <c r="M35" cm="1">
        <f t="array" ref="M35">_xlfn.IFS(Q35=1,SUM($E$7:G35),Q35&lt;&gt;1,"")</f>
        <v>11796</v>
      </c>
      <c r="N35" cm="1">
        <f t="array" ref="N35">_xlfn.IFS(Q35=1,COUNT($E$7:G35),Q35&lt;&gt;1,"")</f>
        <v>84</v>
      </c>
      <c r="O35">
        <f>IF(Q35=1,ROUND(AVERAGE($E$7:G35),2),"")</f>
        <v>140.43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193</v>
      </c>
      <c r="X35" cm="1">
        <f t="array" ref="X35">_xlfn.IFS(AND(Q35=1,COUNT($E$7:G35)&gt;hcpng),F35+D35,$A$7=1," ")</f>
        <v>213</v>
      </c>
      <c r="Y35" cm="1">
        <f t="array" ref="Y35">_xlfn.IFS(AND(Q35=1,COUNT($E$7:G35)&gt;hcpng),G35+D35,$A$7=1," ")</f>
        <v>213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140</v>
      </c>
      <c r="D36" s="16" cm="1">
        <f t="array" ref="D36">_xlfn.IFS(Q36&lt;&gt;1,"",Q36=1,TRUNC((230-C36)*0.9))</f>
        <v>81</v>
      </c>
      <c r="E36" s="14">
        <v>91</v>
      </c>
      <c r="F36" s="14">
        <v>129</v>
      </c>
      <c r="G36" s="14">
        <v>106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326</v>
      </c>
      <c r="J36">
        <f t="shared" si="1"/>
        <v>108</v>
      </c>
      <c r="K36" cm="1">
        <f t="array" ref="K36">_xlfn.IFS(Q36&lt;&gt;1,"",Q36=1,I36+(3*D36))</f>
        <v>569</v>
      </c>
      <c r="L36" cm="1">
        <f t="array" ref="L36">_xlfn.IFS(Q36&lt;&gt;1,"",COUNT($E$7:G36)&lt;=hcpng,"",COUNT($E$7:G36)&gt;=hcpng,K36)</f>
        <v>569</v>
      </c>
      <c r="M36" cm="1">
        <f t="array" ref="M36">_xlfn.IFS(Q36=1,SUM($E$7:G36),Q36&lt;&gt;1,"")</f>
        <v>12122</v>
      </c>
      <c r="N36" cm="1">
        <f t="array" ref="N36">_xlfn.IFS(Q36=1,COUNT($E$7:G36),Q36&lt;&gt;1,"")</f>
        <v>87</v>
      </c>
      <c r="O36">
        <f>IF(Q36=1,ROUND(AVERAGE($E$7:G36),2),"")</f>
        <v>139.33000000000001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172</v>
      </c>
      <c r="X36" cm="1">
        <f t="array" ref="X36">_xlfn.IFS(AND(Q36=1,COUNT($E$7:G36)&gt;hcpng),F36+D36,$A$7=1," ")</f>
        <v>210</v>
      </c>
      <c r="Y36" cm="1">
        <f t="array" ref="Y36">_xlfn.IFS(AND(Q36=1,COUNT($E$7:G36)&gt;hcpng),G36+D36,$A$7=1," ")</f>
        <v>187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121.9</v>
      </c>
      <c r="F37" s="18">
        <f>IF(COUNT(F7:F36)&gt;=1,ROUND(SUM(F7:F36)/COUNT(F7:F36),2),"")</f>
        <v>141.97</v>
      </c>
      <c r="G37" s="18">
        <f>IF(COUNT(G7:G36)&gt;=1,ROUND(SUM(G7:G36)/COUNT(G7:G36),2),"")</f>
        <v>154.13999999999999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F8DF-DBC6-49E8-B99D-6362C7BB7FF6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69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142</v>
      </c>
      <c r="C4" s="7"/>
      <c r="D4" s="7"/>
      <c r="E4" s="7"/>
      <c r="F4" s="7"/>
      <c r="G4" s="7"/>
      <c r="W4" s="3" t="s">
        <v>34</v>
      </c>
      <c r="X4">
        <f>MAX(I7:I36)</f>
        <v>510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191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142</v>
      </c>
      <c r="D7" s="16" cm="1">
        <f t="array" ref="D7">_xlfn.IFS(Q7&lt;&gt;1,"",Q7=1,TRUNC((230-C7)*0.9))</f>
        <v>79</v>
      </c>
      <c r="E7" s="14">
        <v>135</v>
      </c>
      <c r="F7" s="14">
        <v>152</v>
      </c>
      <c r="G7" s="14">
        <v>102</v>
      </c>
      <c r="H7" s="17"/>
      <c r="I7">
        <f>IF(Q7=1,SUM(E7:G7),"")</f>
        <v>389</v>
      </c>
      <c r="J7">
        <f>IF(Q7=1,TRUNC(AVERAGE(E7:G7),0),"")</f>
        <v>129</v>
      </c>
      <c r="K7" cm="1">
        <f t="array" ref="K7">_xlfn.IFS(Q7&lt;&gt;1,"",Q7=1,I7+(3*D7))</f>
        <v>626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389</v>
      </c>
      <c r="N7" cm="1">
        <f t="array" ref="N7">_xlfn.IFS(Q7=1,COUNT($E$7:G7),Q7&lt;&gt;1,"")</f>
        <v>3</v>
      </c>
      <c r="O7">
        <f>IF(Q7=1,ROUND(AVERAGE($E$7:G7),2),"")</f>
        <v>129.66999999999999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142</v>
      </c>
      <c r="D8" s="16" cm="1">
        <f t="array" ref="D8">_xlfn.IFS(Q8&lt;&gt;1,"",Q8=1,TRUNC((230-C8)*0.9))</f>
        <v>79</v>
      </c>
      <c r="E8" s="14">
        <v>163</v>
      </c>
      <c r="F8" s="14">
        <v>138</v>
      </c>
      <c r="G8" s="14">
        <v>161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462</v>
      </c>
      <c r="J8">
        <f t="shared" ref="J8:J36" si="1">IF(Q8=1,TRUNC(AVERAGE(E8:G8),0),"")</f>
        <v>154</v>
      </c>
      <c r="K8" cm="1">
        <f t="array" ref="K8">_xlfn.IFS(Q8&lt;&gt;1,"",Q8=1,I8+(3*D8))</f>
        <v>699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851</v>
      </c>
      <c r="N8" cm="1">
        <f t="array" ref="N8">_xlfn.IFS(Q8=1,COUNT($E$7:G8),Q8&lt;&gt;1,"")</f>
        <v>6</v>
      </c>
      <c r="O8">
        <f>IF(Q8=1,ROUND(AVERAGE($E$7:G8),2),"")</f>
        <v>141.83000000000001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142</v>
      </c>
      <c r="D9" s="16" cm="1">
        <f t="array" ref="D9">_xlfn.IFS(Q9&lt;&gt;1,"",Q9=1,TRUNC((230-C9)*0.9))</f>
        <v>79</v>
      </c>
      <c r="E9" s="14">
        <v>118</v>
      </c>
      <c r="F9" s="14">
        <v>157</v>
      </c>
      <c r="G9" s="14">
        <v>154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429</v>
      </c>
      <c r="J9">
        <f t="shared" si="1"/>
        <v>143</v>
      </c>
      <c r="K9" cm="1">
        <f t="array" ref="K9">_xlfn.IFS(Q9&lt;&gt;1,"",Q9=1,I9+(3*D9))</f>
        <v>666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1280</v>
      </c>
      <c r="N9" cm="1">
        <f t="array" ref="N9">_xlfn.IFS(Q9=1,COUNT($E$7:G9),Q9&lt;&gt;1,"")</f>
        <v>9</v>
      </c>
      <c r="O9">
        <f>IF(Q9=1,ROUND(AVERAGE($E$7:G9),2),"")</f>
        <v>142.22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142</v>
      </c>
      <c r="D10" s="16" cm="1">
        <f t="array" ref="D10">_xlfn.IFS(Q10&lt;&gt;1,"",Q10=1,TRUNC((230-C10)*0.9))</f>
        <v>79</v>
      </c>
      <c r="E10" s="14">
        <v>124</v>
      </c>
      <c r="F10" s="14">
        <v>191</v>
      </c>
      <c r="G10" s="14">
        <v>169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484</v>
      </c>
      <c r="J10">
        <f t="shared" si="1"/>
        <v>161</v>
      </c>
      <c r="K10" cm="1">
        <f t="array" ref="K10">_xlfn.IFS(Q10&lt;&gt;1,"",Q10=1,I10+(3*D10))</f>
        <v>721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1764</v>
      </c>
      <c r="N10" cm="1">
        <f t="array" ref="N10">_xlfn.IFS(Q10=1,COUNT($E$7:G10),Q10&lt;&gt;1,"")</f>
        <v>12</v>
      </c>
      <c r="O10">
        <f>IF(Q10=1,ROUND(AVERAGE($E$7:G10),2),"")</f>
        <v>147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cm="1">
        <f t="array" ref="S10">_xlfn.IFS(E10=$X$5,E10,F10=$X$5,F10,G10=$X$5,G10,$A$7=1,"")</f>
        <v>191</v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147</v>
      </c>
      <c r="D11" s="16" cm="1">
        <f t="array" ref="D11">_xlfn.IFS(Q11&lt;&gt;1,"",Q11=1,TRUNC((230-C11)*0.9))</f>
        <v>74</v>
      </c>
      <c r="E11" s="14">
        <v>159</v>
      </c>
      <c r="F11" s="14">
        <v>141</v>
      </c>
      <c r="G11" s="14">
        <v>137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437</v>
      </c>
      <c r="J11">
        <f t="shared" si="1"/>
        <v>145</v>
      </c>
      <c r="K11" cm="1">
        <f t="array" ref="K11">_xlfn.IFS(Q11&lt;&gt;1,"",Q11=1,I11+(3*D11))</f>
        <v>659</v>
      </c>
      <c r="L11" cm="1">
        <f t="array" ref="L11">_xlfn.IFS(Q11&lt;&gt;1,"",COUNT($E$7:G11)&lt;=hcpng,"",COUNT($E$7:G11)&gt;=hcpng,K11)</f>
        <v>659</v>
      </c>
      <c r="M11" cm="1">
        <f t="array" ref="M11">_xlfn.IFS(Q11=1,SUM($E$7:G11),Q11&lt;&gt;1,"")</f>
        <v>2201</v>
      </c>
      <c r="N11" cm="1">
        <f t="array" ref="N11">_xlfn.IFS(Q11=1,COUNT($E$7:G11),Q11&lt;&gt;1,"")</f>
        <v>15</v>
      </c>
      <c r="O11">
        <f>IF(Q11=1,ROUND(AVERAGE($E$7:G11),2),"")</f>
        <v>146.72999999999999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233</v>
      </c>
      <c r="X11" cm="1">
        <f t="array" ref="X11">_xlfn.IFS(AND(Q11=1,COUNT($E$7:G11)&gt;hcpng),F11+D11,$A$7=1," ")</f>
        <v>215</v>
      </c>
      <c r="Y11" cm="1">
        <f t="array" ref="Y11">_xlfn.IFS(AND(Q11=1,COUNT($E$7:G11)&gt;hcpng),G11+D11,$A$7=1," ")</f>
        <v>211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146</v>
      </c>
      <c r="D12" s="16" cm="1">
        <f t="array" ref="D12">_xlfn.IFS(Q12&lt;&gt;1,"",Q12=1,TRUNC((230-C12)*0.9))</f>
        <v>75</v>
      </c>
      <c r="E12" s="14">
        <v>178</v>
      </c>
      <c r="F12" s="14">
        <v>148</v>
      </c>
      <c r="G12" s="14">
        <v>184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510</v>
      </c>
      <c r="J12">
        <f t="shared" si="1"/>
        <v>170</v>
      </c>
      <c r="K12" cm="1">
        <f t="array" ref="K12">_xlfn.IFS(Q12&lt;&gt;1,"",Q12=1,I12+(3*D12))</f>
        <v>735</v>
      </c>
      <c r="L12" cm="1">
        <f t="array" ref="L12">_xlfn.IFS(Q12&lt;&gt;1,"",COUNT($E$7:G12)&lt;=hcpng,"",COUNT($E$7:G12)&gt;=hcpng,K12)</f>
        <v>735</v>
      </c>
      <c r="M12" cm="1">
        <f t="array" ref="M12">_xlfn.IFS(Q12=1,SUM($E$7:G12),Q12&lt;&gt;1,"")</f>
        <v>2711</v>
      </c>
      <c r="N12" cm="1">
        <f t="array" ref="N12">_xlfn.IFS(Q12=1,COUNT($E$7:G12),Q12&lt;&gt;1,"")</f>
        <v>18</v>
      </c>
      <c r="O12">
        <f>IF(Q12=1,ROUND(AVERAGE($E$7:G12),2),"")</f>
        <v>150.61000000000001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>
        <f t="shared" si="3"/>
        <v>510</v>
      </c>
      <c r="S12" t="str" cm="1">
        <f t="array" ref="S12">_xlfn.IFS(E12=$X$5,E12,F12=$X$5,F12,G12=$X$5,G12,$A$7=1,"")</f>
        <v/>
      </c>
      <c r="T12">
        <f t="shared" si="4"/>
        <v>735</v>
      </c>
      <c r="U12" cm="1">
        <f t="array" ref="U12">_xlfn.IFS(W12=$X$6,W12,X12=$X$6,X12,Y12=$X$6,Y12,$A$7=1,"")</f>
        <v>259</v>
      </c>
      <c r="W12" cm="1">
        <f t="array" ref="W12">_xlfn.IFS(AND(Q12=1,COUNT($E$7:G12)&gt;hcpng),E12+D12,$A$7=1," ")</f>
        <v>253</v>
      </c>
      <c r="X12" cm="1">
        <f t="array" ref="X12">_xlfn.IFS(AND(Q12=1,COUNT($E$7:G12)&gt;hcpng),F12+D12,$A$7=1," ")</f>
        <v>223</v>
      </c>
      <c r="Y12" cm="1">
        <f t="array" ref="Y12">_xlfn.IFS(AND(Q12=1,COUNT($E$7:G12)&gt;hcpng),G12+D12,$A$7=1," ")</f>
        <v>259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150</v>
      </c>
      <c r="D13" s="16" cm="1">
        <f t="array" ref="D13">_xlfn.IFS(Q13&lt;&gt;1,"",Q13=1,TRUNC((230-C13)*0.9))</f>
        <v>72</v>
      </c>
      <c r="E13" s="14">
        <v>103</v>
      </c>
      <c r="F13" s="14">
        <v>154</v>
      </c>
      <c r="G13" s="14">
        <v>140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397</v>
      </c>
      <c r="J13">
        <f t="shared" si="1"/>
        <v>132</v>
      </c>
      <c r="K13" cm="1">
        <f t="array" ref="K13">_xlfn.IFS(Q13&lt;&gt;1,"",Q13=1,I13+(3*D13))</f>
        <v>613</v>
      </c>
      <c r="L13" cm="1">
        <f t="array" ref="L13">_xlfn.IFS(Q13&lt;&gt;1,"",COUNT($E$7:G13)&lt;=hcpng,"",COUNT($E$7:G13)&gt;=hcpng,K13)</f>
        <v>613</v>
      </c>
      <c r="M13" cm="1">
        <f t="array" ref="M13">_xlfn.IFS(Q13=1,SUM($E$7:G13),Q13&lt;&gt;1,"")</f>
        <v>3108</v>
      </c>
      <c r="N13" cm="1">
        <f t="array" ref="N13">_xlfn.IFS(Q13=1,COUNT($E$7:G13),Q13&lt;&gt;1,"")</f>
        <v>21</v>
      </c>
      <c r="O13">
        <f>IF(Q13=1,ROUND(AVERAGE($E$7:G13),2),"")</f>
        <v>148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175</v>
      </c>
      <c r="X13" cm="1">
        <f t="array" ref="X13">_xlfn.IFS(AND(Q13=1,COUNT($E$7:G13)&gt;hcpng),F13+D13,$A$7=1," ")</f>
        <v>226</v>
      </c>
      <c r="Y13" cm="1">
        <f t="array" ref="Y13">_xlfn.IFS(AND(Q13=1,COUNT($E$7:G13)&gt;hcpng),G13+D13,$A$7=1," ")</f>
        <v>212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148</v>
      </c>
      <c r="D14" s="16" cm="1">
        <f t="array" ref="D14">_xlfn.IFS(Q14&lt;&gt;1,"",Q14=1,TRUNC((230-C14)*0.9))</f>
        <v>73</v>
      </c>
      <c r="E14" s="14">
        <v>154</v>
      </c>
      <c r="F14" s="14">
        <v>148</v>
      </c>
      <c r="G14" s="14">
        <v>130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432</v>
      </c>
      <c r="J14">
        <f t="shared" si="1"/>
        <v>144</v>
      </c>
      <c r="K14" cm="1">
        <f t="array" ref="K14">_xlfn.IFS(Q14&lt;&gt;1,"",Q14=1,I14+(3*D14))</f>
        <v>651</v>
      </c>
      <c r="L14" cm="1">
        <f t="array" ref="L14">_xlfn.IFS(Q14&lt;&gt;1,"",COUNT($E$7:G14)&lt;=hcpng,"",COUNT($E$7:G14)&gt;=hcpng,K14)</f>
        <v>651</v>
      </c>
      <c r="M14" cm="1">
        <f t="array" ref="M14">_xlfn.IFS(Q14=1,SUM($E$7:G14),Q14&lt;&gt;1,"")</f>
        <v>3540</v>
      </c>
      <c r="N14" cm="1">
        <f t="array" ref="N14">_xlfn.IFS(Q14=1,COUNT($E$7:G14),Q14&lt;&gt;1,"")</f>
        <v>24</v>
      </c>
      <c r="O14">
        <f>IF(Q14=1,ROUND(AVERAGE($E$7:G14),2),"")</f>
        <v>147.5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227</v>
      </c>
      <c r="X14" cm="1">
        <f t="array" ref="X14">_xlfn.IFS(AND(Q14=1,COUNT($E$7:G14)&gt;hcpng),F14+D14,$A$7=1," ")</f>
        <v>221</v>
      </c>
      <c r="Y14" cm="1">
        <f t="array" ref="Y14">_xlfn.IFS(AND(Q14=1,COUNT($E$7:G14)&gt;hcpng),G14+D14,$A$7=1," ")</f>
        <v>203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147</v>
      </c>
      <c r="D15" s="16" cm="1">
        <f t="array" ref="D15">_xlfn.IFS(Q15&lt;&gt;1,"",Q15=1,TRUNC((230-C15)*0.9))</f>
        <v>74</v>
      </c>
      <c r="E15" s="14">
        <v>155</v>
      </c>
      <c r="F15" s="14">
        <v>181</v>
      </c>
      <c r="G15" s="14">
        <v>169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0"/>
        <v>505</v>
      </c>
      <c r="J15">
        <f t="shared" si="1"/>
        <v>168</v>
      </c>
      <c r="K15" cm="1">
        <f t="array" ref="K15">_xlfn.IFS(Q15&lt;&gt;1,"",Q15=1,I15+(3*D15))</f>
        <v>727</v>
      </c>
      <c r="L15" cm="1">
        <f t="array" ref="L15">_xlfn.IFS(Q15&lt;&gt;1,"",COUNT($E$7:G15)&lt;=hcpng,"",COUNT($E$7:G15)&gt;=hcpng,K15)</f>
        <v>727</v>
      </c>
      <c r="M15" cm="1">
        <f t="array" ref="M15">_xlfn.IFS(Q15=1,SUM($E$7:G15),Q15&lt;&gt;1,"")</f>
        <v>4045</v>
      </c>
      <c r="N15" cm="1">
        <f t="array" ref="N15">_xlfn.IFS(Q15=1,COUNT($E$7:G15),Q15&lt;&gt;1,"")</f>
        <v>27</v>
      </c>
      <c r="O15">
        <f>IF(Q15=1,ROUND(AVERAGE($E$7:G15),2),"")</f>
        <v>149.81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229</v>
      </c>
      <c r="X15" cm="1">
        <f t="array" ref="X15">_xlfn.IFS(AND(Q15=1,COUNT($E$7:G15)&gt;hcpng),F15+D15,$A$7=1," ")</f>
        <v>255</v>
      </c>
      <c r="Y15" cm="1">
        <f t="array" ref="Y15">_xlfn.IFS(AND(Q15=1,COUNT($E$7:G15)&gt;hcpng),G15+D15,$A$7=1," ")</f>
        <v>243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149</v>
      </c>
      <c r="D16" s="16" cm="1">
        <f t="array" ref="D16">_xlfn.IFS(Q16&lt;&gt;1,"",Q16=1,TRUNC((230-C16)*0.9))</f>
        <v>72</v>
      </c>
      <c r="E16" s="14">
        <v>138</v>
      </c>
      <c r="F16" s="14">
        <v>145</v>
      </c>
      <c r="G16" s="14">
        <v>133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416</v>
      </c>
      <c r="J16">
        <f t="shared" si="1"/>
        <v>138</v>
      </c>
      <c r="K16" cm="1">
        <f t="array" ref="K16">_xlfn.IFS(Q16&lt;&gt;1,"",Q16=1,I16+(3*D16))</f>
        <v>632</v>
      </c>
      <c r="L16" cm="1">
        <f t="array" ref="L16">_xlfn.IFS(Q16&lt;&gt;1,"",COUNT($E$7:G16)&lt;=hcpng,"",COUNT($E$7:G16)&gt;=hcpng,K16)</f>
        <v>632</v>
      </c>
      <c r="M16" cm="1">
        <f t="array" ref="M16">_xlfn.IFS(Q16=1,SUM($E$7:G16),Q16&lt;&gt;1,"")</f>
        <v>4461</v>
      </c>
      <c r="N16" cm="1">
        <f t="array" ref="N16">_xlfn.IFS(Q16=1,COUNT($E$7:G16),Q16&lt;&gt;1,"")</f>
        <v>30</v>
      </c>
      <c r="O16">
        <f>IF(Q16=1,ROUND(AVERAGE($E$7:G16),2),"")</f>
        <v>148.69999999999999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210</v>
      </c>
      <c r="X16" cm="1">
        <f t="array" ref="X16">_xlfn.IFS(AND(Q16=1,COUNT($E$7:G16)&gt;hcpng),F16+D16,$A$7=1," ")</f>
        <v>217</v>
      </c>
      <c r="Y16" cm="1">
        <f t="array" ref="Y16">_xlfn.IFS(AND(Q16=1,COUNT($E$7:G16)&gt;hcpng),G16+D16,$A$7=1," ")</f>
        <v>205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148</v>
      </c>
      <c r="D17" s="16" cm="1">
        <f t="array" ref="D17">_xlfn.IFS(Q17&lt;&gt;1,"",Q17=1,TRUNC((230-C17)*0.9))</f>
        <v>73</v>
      </c>
      <c r="E17" s="14">
        <v>178</v>
      </c>
      <c r="F17" s="14">
        <v>118</v>
      </c>
      <c r="G17" s="14">
        <v>127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423</v>
      </c>
      <c r="J17">
        <f t="shared" si="1"/>
        <v>141</v>
      </c>
      <c r="K17" cm="1">
        <f t="array" ref="K17">_xlfn.IFS(Q17&lt;&gt;1,"",Q17=1,I17+(3*D17))</f>
        <v>642</v>
      </c>
      <c r="L17" cm="1">
        <f t="array" ref="L17">_xlfn.IFS(Q17&lt;&gt;1,"",COUNT($E$7:G17)&lt;=hcpng,"",COUNT($E$7:G17)&gt;=hcpng,K17)</f>
        <v>642</v>
      </c>
      <c r="M17" cm="1">
        <f t="array" ref="M17">_xlfn.IFS(Q17=1,SUM($E$7:G17),Q17&lt;&gt;1,"")</f>
        <v>4884</v>
      </c>
      <c r="N17" cm="1">
        <f t="array" ref="N17">_xlfn.IFS(Q17=1,COUNT($E$7:G17),Q17&lt;&gt;1,"")</f>
        <v>33</v>
      </c>
      <c r="O17">
        <f>IF(Q17=1,ROUND(AVERAGE($E$7:G17),2),"")</f>
        <v>148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251</v>
      </c>
      <c r="X17" cm="1">
        <f t="array" ref="X17">_xlfn.IFS(AND(Q17=1,COUNT($E$7:G17)&gt;hcpng),F17+D17,$A$7=1," ")</f>
        <v>191</v>
      </c>
      <c r="Y17" cm="1">
        <f t="array" ref="Y17">_xlfn.IFS(AND(Q17=1,COUNT($E$7:G17)&gt;hcpng),G17+D17,$A$7=1," ")</f>
        <v>200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148</v>
      </c>
      <c r="D18" s="16" cm="1">
        <f t="array" ref="D18">_xlfn.IFS(Q18&lt;&gt;1,"",Q18=1,TRUNC((230-C18)*0.9))</f>
        <v>73</v>
      </c>
      <c r="E18" s="14">
        <v>154</v>
      </c>
      <c r="F18" s="14">
        <v>139</v>
      </c>
      <c r="G18" s="14">
        <v>162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455</v>
      </c>
      <c r="J18">
        <f t="shared" si="1"/>
        <v>151</v>
      </c>
      <c r="K18" cm="1">
        <f t="array" ref="K18">_xlfn.IFS(Q18&lt;&gt;1,"",Q18=1,I18+(3*D18))</f>
        <v>674</v>
      </c>
      <c r="L18" cm="1">
        <f t="array" ref="L18">_xlfn.IFS(Q18&lt;&gt;1,"",COUNT($E$7:G18)&lt;=hcpng,"",COUNT($E$7:G18)&gt;=hcpng,K18)</f>
        <v>674</v>
      </c>
      <c r="M18" cm="1">
        <f t="array" ref="M18">_xlfn.IFS(Q18=1,SUM($E$7:G18),Q18&lt;&gt;1,"")</f>
        <v>5339</v>
      </c>
      <c r="N18" cm="1">
        <f t="array" ref="N18">_xlfn.IFS(Q18=1,COUNT($E$7:G18),Q18&lt;&gt;1,"")</f>
        <v>36</v>
      </c>
      <c r="O18">
        <f>IF(Q18=1,ROUND(AVERAGE($E$7:G18),2),"")</f>
        <v>148.31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227</v>
      </c>
      <c r="X18" cm="1">
        <f t="array" ref="X18">_xlfn.IFS(AND(Q18=1,COUNT($E$7:G18)&gt;hcpng),F18+D18,$A$7=1," ")</f>
        <v>212</v>
      </c>
      <c r="Y18" cm="1">
        <f t="array" ref="Y18">_xlfn.IFS(AND(Q18=1,COUNT($E$7:G18)&gt;hcpng),G18+D18,$A$7=1," ")</f>
        <v>235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148</v>
      </c>
      <c r="D19" s="16" cm="1">
        <f t="array" ref="D19">_xlfn.IFS(Q19&lt;&gt;1,"",Q19=1,TRUNC((230-C19)*0.9))</f>
        <v>73</v>
      </c>
      <c r="E19" s="14">
        <v>170</v>
      </c>
      <c r="F19" s="14">
        <v>123</v>
      </c>
      <c r="G19" s="14">
        <v>148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441</v>
      </c>
      <c r="J19">
        <f t="shared" si="1"/>
        <v>147</v>
      </c>
      <c r="K19" cm="1">
        <f t="array" ref="K19">_xlfn.IFS(Q19&lt;&gt;1,"",Q19=1,I19+(3*D19))</f>
        <v>660</v>
      </c>
      <c r="L19" cm="1">
        <f t="array" ref="L19">_xlfn.IFS(Q19&lt;&gt;1,"",COUNT($E$7:G19)&lt;=hcpng,"",COUNT($E$7:G19)&gt;=hcpng,K19)</f>
        <v>660</v>
      </c>
      <c r="M19" cm="1">
        <f t="array" ref="M19">_xlfn.IFS(Q19=1,SUM($E$7:G19),Q19&lt;&gt;1,"")</f>
        <v>5780</v>
      </c>
      <c r="N19" cm="1">
        <f t="array" ref="N19">_xlfn.IFS(Q19=1,COUNT($E$7:G19),Q19&lt;&gt;1,"")</f>
        <v>39</v>
      </c>
      <c r="O19">
        <f>IF(Q19=1,ROUND(AVERAGE($E$7:G19),2),"")</f>
        <v>148.21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243</v>
      </c>
      <c r="X19" cm="1">
        <f t="array" ref="X19">_xlfn.IFS(AND(Q19=1,COUNT($E$7:G19)&gt;hcpng),F19+D19,$A$7=1," ")</f>
        <v>196</v>
      </c>
      <c r="Y19" cm="1">
        <f t="array" ref="Y19">_xlfn.IFS(AND(Q19=1,COUNT($E$7:G19)&gt;hcpng),G19+D19,$A$7=1," ")</f>
        <v>221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148</v>
      </c>
      <c r="D20" s="16" cm="1">
        <f t="array" ref="D20">_xlfn.IFS(Q20&lt;&gt;1,"",Q20=1,TRUNC((230-C20)*0.9))</f>
        <v>73</v>
      </c>
      <c r="E20" s="14">
        <v>152</v>
      </c>
      <c r="F20" s="14">
        <v>158</v>
      </c>
      <c r="G20" s="14">
        <v>131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441</v>
      </c>
      <c r="J20">
        <f t="shared" si="1"/>
        <v>147</v>
      </c>
      <c r="K20" cm="1">
        <f t="array" ref="K20">_xlfn.IFS(Q20&lt;&gt;1,"",Q20=1,I20+(3*D20))</f>
        <v>660</v>
      </c>
      <c r="L20" cm="1">
        <f t="array" ref="L20">_xlfn.IFS(Q20&lt;&gt;1,"",COUNT($E$7:G20)&lt;=hcpng,"",COUNT($E$7:G20)&gt;=hcpng,K20)</f>
        <v>660</v>
      </c>
      <c r="M20" cm="1">
        <f t="array" ref="M20">_xlfn.IFS(Q20=1,SUM($E$7:G20),Q20&lt;&gt;1,"")</f>
        <v>6221</v>
      </c>
      <c r="N20" cm="1">
        <f t="array" ref="N20">_xlfn.IFS(Q20=1,COUNT($E$7:G20),Q20&lt;&gt;1,"")</f>
        <v>42</v>
      </c>
      <c r="O20">
        <f>IF(Q20=1,ROUND(AVERAGE($E$7:G20),2),"")</f>
        <v>148.12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225</v>
      </c>
      <c r="X20" cm="1">
        <f t="array" ref="X20">_xlfn.IFS(AND(Q20=1,COUNT($E$7:G20)&gt;hcpng),F20+D20,$A$7=1," ")</f>
        <v>231</v>
      </c>
      <c r="Y20" cm="1">
        <f t="array" ref="Y20">_xlfn.IFS(AND(Q20=1,COUNT($E$7:G20)&gt;hcpng),G20+D20,$A$7=1," ")</f>
        <v>204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148</v>
      </c>
      <c r="D21" s="16" cm="1">
        <f t="array" ref="D21">_xlfn.IFS(Q21&lt;&gt;1,"",Q21=1,TRUNC((230-C21)*0.9))</f>
        <v>73</v>
      </c>
      <c r="E21" s="14">
        <v>112</v>
      </c>
      <c r="F21" s="14">
        <v>122</v>
      </c>
      <c r="G21" s="14">
        <v>149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383</v>
      </c>
      <c r="J21">
        <f t="shared" si="1"/>
        <v>127</v>
      </c>
      <c r="K21" cm="1">
        <f t="array" ref="K21">_xlfn.IFS(Q21&lt;&gt;1,"",Q21=1,I21+(3*D21))</f>
        <v>602</v>
      </c>
      <c r="L21" cm="1">
        <f t="array" ref="L21">_xlfn.IFS(Q21&lt;&gt;1,"",COUNT($E$7:G21)&lt;=hcpng,"",COUNT($E$7:G21)&gt;=hcpng,K21)</f>
        <v>602</v>
      </c>
      <c r="M21" cm="1">
        <f t="array" ref="M21">_xlfn.IFS(Q21=1,SUM($E$7:G21),Q21&lt;&gt;1,"")</f>
        <v>6604</v>
      </c>
      <c r="N21" cm="1">
        <f t="array" ref="N21">_xlfn.IFS(Q21=1,COUNT($E$7:G21),Q21&lt;&gt;1,"")</f>
        <v>45</v>
      </c>
      <c r="O21">
        <f>IF(Q21=1,ROUND(AVERAGE($E$7:G21),2),"")</f>
        <v>146.76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185</v>
      </c>
      <c r="X21" cm="1">
        <f t="array" ref="X21">_xlfn.IFS(AND(Q21=1,COUNT($E$7:G21)&gt;hcpng),F21+D21,$A$7=1," ")</f>
        <v>195</v>
      </c>
      <c r="Y21" cm="1">
        <f t="array" ref="Y21">_xlfn.IFS(AND(Q21=1,COUNT($E$7:G21)&gt;hcpng),G21+D21,$A$7=1," ")</f>
        <v>222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146</v>
      </c>
      <c r="D22" s="16" cm="1">
        <f t="array" ref="D22">_xlfn.IFS(Q22&lt;&gt;1,"",Q22=1,TRUNC((230-C22)*0.9))</f>
        <v>75</v>
      </c>
      <c r="E22" s="14">
        <v>146</v>
      </c>
      <c r="F22" s="14">
        <v>131</v>
      </c>
      <c r="G22" s="14">
        <v>163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440</v>
      </c>
      <c r="J22">
        <f t="shared" si="1"/>
        <v>146</v>
      </c>
      <c r="K22" cm="1">
        <f t="array" ref="K22">_xlfn.IFS(Q22&lt;&gt;1,"",Q22=1,I22+(3*D22))</f>
        <v>665</v>
      </c>
      <c r="L22" cm="1">
        <f t="array" ref="L22">_xlfn.IFS(Q22&lt;&gt;1,"",COUNT($E$7:G22)&lt;=hcpng,"",COUNT($E$7:G22)&gt;=hcpng,K22)</f>
        <v>665</v>
      </c>
      <c r="M22" cm="1">
        <f t="array" ref="M22">_xlfn.IFS(Q22=1,SUM($E$7:G22),Q22&lt;&gt;1,"")</f>
        <v>7044</v>
      </c>
      <c r="N22" cm="1">
        <f t="array" ref="N22">_xlfn.IFS(Q22=1,COUNT($E$7:G22),Q22&lt;&gt;1,"")</f>
        <v>48</v>
      </c>
      <c r="O22">
        <f>IF(Q22=1,ROUND(AVERAGE($E$7:G22),2),"")</f>
        <v>146.75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221</v>
      </c>
      <c r="X22" cm="1">
        <f t="array" ref="X22">_xlfn.IFS(AND(Q22=1,COUNT($E$7:G22)&gt;hcpng),F22+D22,$A$7=1," ")</f>
        <v>206</v>
      </c>
      <c r="Y22" cm="1">
        <f t="array" ref="Y22">_xlfn.IFS(AND(Q22=1,COUNT($E$7:G22)&gt;hcpng),G22+D22,$A$7=1," ")</f>
        <v>238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146</v>
      </c>
      <c r="D23" s="16" cm="1">
        <f t="array" ref="D23">_xlfn.IFS(Q23&lt;&gt;1,"",Q23=1,TRUNC((230-C23)*0.9))</f>
        <v>75</v>
      </c>
      <c r="E23" s="14">
        <v>112</v>
      </c>
      <c r="F23" s="14">
        <v>129</v>
      </c>
      <c r="G23" s="14">
        <v>145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386</v>
      </c>
      <c r="J23">
        <f t="shared" si="1"/>
        <v>128</v>
      </c>
      <c r="K23" cm="1">
        <f t="array" ref="K23">_xlfn.IFS(Q23&lt;&gt;1,"",Q23=1,I23+(3*D23))</f>
        <v>611</v>
      </c>
      <c r="L23" cm="1">
        <f t="array" ref="L23">_xlfn.IFS(Q23&lt;&gt;1,"",COUNT($E$7:G23)&lt;=hcpng,"",COUNT($E$7:G23)&gt;=hcpng,K23)</f>
        <v>611</v>
      </c>
      <c r="M23" cm="1">
        <f t="array" ref="M23">_xlfn.IFS(Q23=1,SUM($E$7:G23),Q23&lt;&gt;1,"")</f>
        <v>7430</v>
      </c>
      <c r="N23" cm="1">
        <f t="array" ref="N23">_xlfn.IFS(Q23=1,COUNT($E$7:G23),Q23&lt;&gt;1,"")</f>
        <v>51</v>
      </c>
      <c r="O23">
        <f>IF(Q23=1,ROUND(AVERAGE($E$7:G23),2),"")</f>
        <v>145.69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187</v>
      </c>
      <c r="X23" cm="1">
        <f t="array" ref="X23">_xlfn.IFS(AND(Q23=1,COUNT($E$7:G23)&gt;hcpng),F23+D23,$A$7=1," ")</f>
        <v>204</v>
      </c>
      <c r="Y23" cm="1">
        <f t="array" ref="Y23">_xlfn.IFS(AND(Q23=1,COUNT($E$7:G23)&gt;hcpng),G23+D23,$A$7=1," ")</f>
        <v>220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145</v>
      </c>
      <c r="D24" s="16" cm="1">
        <f t="array" ref="D24">_xlfn.IFS(Q24&lt;&gt;1,"",Q24=1,TRUNC((230-C24)*0.9))</f>
        <v>76</v>
      </c>
      <c r="E24" s="14">
        <v>141</v>
      </c>
      <c r="F24" s="14">
        <v>123</v>
      </c>
      <c r="G24" s="14">
        <v>141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405</v>
      </c>
      <c r="J24">
        <f t="shared" si="1"/>
        <v>135</v>
      </c>
      <c r="K24" cm="1">
        <f t="array" ref="K24">_xlfn.IFS(Q24&lt;&gt;1,"",Q24=1,I24+(3*D24))</f>
        <v>633</v>
      </c>
      <c r="L24" cm="1">
        <f t="array" ref="L24">_xlfn.IFS(Q24&lt;&gt;1,"",COUNT($E$7:G24)&lt;=hcpng,"",COUNT($E$7:G24)&gt;=hcpng,K24)</f>
        <v>633</v>
      </c>
      <c r="M24" cm="1">
        <f t="array" ref="M24">_xlfn.IFS(Q24=1,SUM($E$7:G24),Q24&lt;&gt;1,"")</f>
        <v>7835</v>
      </c>
      <c r="N24" cm="1">
        <f t="array" ref="N24">_xlfn.IFS(Q24=1,COUNT($E$7:G24),Q24&lt;&gt;1,"")</f>
        <v>54</v>
      </c>
      <c r="O24">
        <f>IF(Q24=1,ROUND(AVERAGE($E$7:G24),2),"")</f>
        <v>145.09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217</v>
      </c>
      <c r="X24" cm="1">
        <f t="array" ref="X24">_xlfn.IFS(AND(Q24=1,COUNT($E$7:G24)&gt;hcpng),F24+D24,$A$7=1," ")</f>
        <v>199</v>
      </c>
      <c r="Y24" cm="1">
        <f t="array" ref="Y24">_xlfn.IFS(AND(Q24=1,COUNT($E$7:G24)&gt;hcpng),G24+D24,$A$7=1," ")</f>
        <v>217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145</v>
      </c>
      <c r="D25" s="16" cm="1">
        <f t="array" ref="D25">_xlfn.IFS(Q25&lt;&gt;1,"",Q25=1,TRUNC((230-C25)*0.9))</f>
        <v>76</v>
      </c>
      <c r="E25" s="14">
        <v>131</v>
      </c>
      <c r="F25" s="14">
        <v>175</v>
      </c>
      <c r="G25" s="14">
        <v>149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455</v>
      </c>
      <c r="J25">
        <f t="shared" si="1"/>
        <v>151</v>
      </c>
      <c r="K25" cm="1">
        <f t="array" ref="K25">_xlfn.IFS(Q25&lt;&gt;1,"",Q25=1,I25+(3*D25))</f>
        <v>683</v>
      </c>
      <c r="L25" cm="1">
        <f t="array" ref="L25">_xlfn.IFS(Q25&lt;&gt;1,"",COUNT($E$7:G25)&lt;=hcpng,"",COUNT($E$7:G25)&gt;=hcpng,K25)</f>
        <v>683</v>
      </c>
      <c r="M25" cm="1">
        <f t="array" ref="M25">_xlfn.IFS(Q25=1,SUM($E$7:G25),Q25&lt;&gt;1,"")</f>
        <v>8290</v>
      </c>
      <c r="N25" cm="1">
        <f t="array" ref="N25">_xlfn.IFS(Q25=1,COUNT($E$7:G25),Q25&lt;&gt;1,"")</f>
        <v>57</v>
      </c>
      <c r="O25">
        <f>IF(Q25=1,ROUND(AVERAGE($E$7:G25),2),"")</f>
        <v>145.44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207</v>
      </c>
      <c r="X25" cm="1">
        <f t="array" ref="X25">_xlfn.IFS(AND(Q25=1,COUNT($E$7:G25)&gt;hcpng),F25+D25,$A$7=1," ")</f>
        <v>251</v>
      </c>
      <c r="Y25" cm="1">
        <f t="array" ref="Y25">_xlfn.IFS(AND(Q25=1,COUNT($E$7:G25)&gt;hcpng),G25+D25,$A$7=1," ")</f>
        <v>225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145</v>
      </c>
      <c r="D26" s="16" cm="1">
        <f t="array" ref="D26">_xlfn.IFS(Q26&lt;&gt;1,"",Q26=1,TRUNC((230-C26)*0.9))</f>
        <v>76</v>
      </c>
      <c r="E26" s="14">
        <v>119</v>
      </c>
      <c r="F26" s="14">
        <v>110</v>
      </c>
      <c r="G26" s="14">
        <v>141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370</v>
      </c>
      <c r="J26">
        <f t="shared" si="1"/>
        <v>123</v>
      </c>
      <c r="K26" cm="1">
        <f t="array" ref="K26">_xlfn.IFS(Q26&lt;&gt;1,"",Q26=1,I26+(3*D26))</f>
        <v>598</v>
      </c>
      <c r="L26" cm="1">
        <f t="array" ref="L26">_xlfn.IFS(Q26&lt;&gt;1,"",COUNT($E$7:G26)&lt;=hcpng,"",COUNT($E$7:G26)&gt;=hcpng,K26)</f>
        <v>598</v>
      </c>
      <c r="M26" cm="1">
        <f t="array" ref="M26">_xlfn.IFS(Q26=1,SUM($E$7:G26),Q26&lt;&gt;1,"")</f>
        <v>8660</v>
      </c>
      <c r="N26" cm="1">
        <f t="array" ref="N26">_xlfn.IFS(Q26=1,COUNT($E$7:G26),Q26&lt;&gt;1,"")</f>
        <v>60</v>
      </c>
      <c r="O26">
        <f>IF(Q26=1,ROUND(AVERAGE($E$7:G26),2),"")</f>
        <v>144.33000000000001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195</v>
      </c>
      <c r="X26" cm="1">
        <f t="array" ref="X26">_xlfn.IFS(AND(Q26=1,COUNT($E$7:G26)&gt;hcpng),F26+D26,$A$7=1," ")</f>
        <v>186</v>
      </c>
      <c r="Y26" cm="1">
        <f t="array" ref="Y26">_xlfn.IFS(AND(Q26=1,COUNT($E$7:G26)&gt;hcpng),G26+D26,$A$7=1," ")</f>
        <v>217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144</v>
      </c>
      <c r="D27" s="16" cm="1">
        <f t="array" ref="D27">_xlfn.IFS(Q27&lt;&gt;1,"",Q27=1,TRUNC((230-C27)*0.9))</f>
        <v>77</v>
      </c>
      <c r="E27" s="14">
        <v>135</v>
      </c>
      <c r="F27" s="14">
        <v>137</v>
      </c>
      <c r="G27" s="14">
        <v>136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408</v>
      </c>
      <c r="J27">
        <f t="shared" si="1"/>
        <v>136</v>
      </c>
      <c r="K27" cm="1">
        <f t="array" ref="K27">_xlfn.IFS(Q27&lt;&gt;1,"",Q27=1,I27+(3*D27))</f>
        <v>639</v>
      </c>
      <c r="L27" cm="1">
        <f t="array" ref="L27">_xlfn.IFS(Q27&lt;&gt;1,"",COUNT($E$7:G27)&lt;=hcpng,"",COUNT($E$7:G27)&gt;=hcpng,K27)</f>
        <v>639</v>
      </c>
      <c r="M27" cm="1">
        <f t="array" ref="M27">_xlfn.IFS(Q27=1,SUM($E$7:G27),Q27&lt;&gt;1,"")</f>
        <v>9068</v>
      </c>
      <c r="N27" cm="1">
        <f t="array" ref="N27">_xlfn.IFS(Q27=1,COUNT($E$7:G27),Q27&lt;&gt;1,"")</f>
        <v>63</v>
      </c>
      <c r="O27">
        <f>IF(Q27=1,ROUND(AVERAGE($E$7:G27),2),"")</f>
        <v>143.94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212</v>
      </c>
      <c r="X27" cm="1">
        <f t="array" ref="X27">_xlfn.IFS(AND(Q27=1,COUNT($E$7:G27)&gt;hcpng),F27+D27,$A$7=1," ")</f>
        <v>214</v>
      </c>
      <c r="Y27" cm="1">
        <f t="array" ref="Y27">_xlfn.IFS(AND(Q27=1,COUNT($E$7:G27)&gt;hcpng),G27+D27,$A$7=1," ")</f>
        <v>213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143</v>
      </c>
      <c r="D28" s="16" cm="1">
        <f t="array" ref="D28">_xlfn.IFS(Q28&lt;&gt;1,"",Q28=1,TRUNC((230-C28)*0.9))</f>
        <v>78</v>
      </c>
      <c r="E28" s="14">
        <v>93</v>
      </c>
      <c r="F28" s="14">
        <v>153</v>
      </c>
      <c r="G28" s="14">
        <v>153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399</v>
      </c>
      <c r="J28">
        <f t="shared" si="1"/>
        <v>133</v>
      </c>
      <c r="K28" cm="1">
        <f t="array" ref="K28">_xlfn.IFS(Q28&lt;&gt;1,"",Q28=1,I28+(3*D28))</f>
        <v>633</v>
      </c>
      <c r="L28" cm="1">
        <f t="array" ref="L28">_xlfn.IFS(Q28&lt;&gt;1,"",COUNT($E$7:G28)&lt;=hcpng,"",COUNT($E$7:G28)&gt;=hcpng,K28)</f>
        <v>633</v>
      </c>
      <c r="M28" cm="1">
        <f t="array" ref="M28">_xlfn.IFS(Q28=1,SUM($E$7:G28),Q28&lt;&gt;1,"")</f>
        <v>9467</v>
      </c>
      <c r="N28" cm="1">
        <f t="array" ref="N28">_xlfn.IFS(Q28=1,COUNT($E$7:G28),Q28&lt;&gt;1,"")</f>
        <v>66</v>
      </c>
      <c r="O28">
        <f>IF(Q28=1,ROUND(AVERAGE($E$7:G28),2),"")</f>
        <v>143.44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171</v>
      </c>
      <c r="X28" cm="1">
        <f t="array" ref="X28">_xlfn.IFS(AND(Q28=1,COUNT($E$7:G28)&gt;hcpng),F28+D28,$A$7=1," ")</f>
        <v>231</v>
      </c>
      <c r="Y28" cm="1">
        <f t="array" ref="Y28">_xlfn.IFS(AND(Q28=1,COUNT($E$7:G28)&gt;hcpng),G28+D28,$A$7=1," ")</f>
        <v>231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143</v>
      </c>
      <c r="D29" s="16" cm="1">
        <f t="array" ref="D29">_xlfn.IFS(Q29&lt;&gt;1,"",Q29=1,TRUNC((230-C29)*0.9))</f>
        <v>78</v>
      </c>
      <c r="E29" s="14">
        <v>139</v>
      </c>
      <c r="F29" s="14">
        <v>167</v>
      </c>
      <c r="G29" s="14">
        <v>142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448</v>
      </c>
      <c r="J29">
        <f t="shared" si="1"/>
        <v>149</v>
      </c>
      <c r="K29" cm="1">
        <f t="array" ref="K29">_xlfn.IFS(Q29&lt;&gt;1,"",Q29=1,I29+(3*D29))</f>
        <v>682</v>
      </c>
      <c r="L29" cm="1">
        <f t="array" ref="L29">_xlfn.IFS(Q29&lt;&gt;1,"",COUNT($E$7:G29)&lt;=hcpng,"",COUNT($E$7:G29)&gt;=hcpng,K29)</f>
        <v>682</v>
      </c>
      <c r="M29" cm="1">
        <f t="array" ref="M29">_xlfn.IFS(Q29=1,SUM($E$7:G29),Q29&lt;&gt;1,"")</f>
        <v>9915</v>
      </c>
      <c r="N29" cm="1">
        <f t="array" ref="N29">_xlfn.IFS(Q29=1,COUNT($E$7:G29),Q29&lt;&gt;1,"")</f>
        <v>69</v>
      </c>
      <c r="O29">
        <f>IF(Q29=1,ROUND(AVERAGE($E$7:G29),2),"")</f>
        <v>143.69999999999999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217</v>
      </c>
      <c r="X29" cm="1">
        <f t="array" ref="X29">_xlfn.IFS(AND(Q29=1,COUNT($E$7:G29)&gt;hcpng),F29+D29,$A$7=1," ")</f>
        <v>245</v>
      </c>
      <c r="Y29" cm="1">
        <f t="array" ref="Y29">_xlfn.IFS(AND(Q29=1,COUNT($E$7:G29)&gt;hcpng),G29+D29,$A$7=1," ")</f>
        <v>220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143</v>
      </c>
      <c r="D30" s="16" cm="1">
        <f t="array" ref="D30">_xlfn.IFS(Q30&lt;&gt;1,"",Q30=1,TRUNC((230-C30)*0.9))</f>
        <v>78</v>
      </c>
      <c r="E30" s="14">
        <v>124</v>
      </c>
      <c r="F30" s="14">
        <v>139</v>
      </c>
      <c r="G30" s="14">
        <v>118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381</v>
      </c>
      <c r="J30">
        <f t="shared" si="1"/>
        <v>127</v>
      </c>
      <c r="K30" cm="1">
        <f t="array" ref="K30">_xlfn.IFS(Q30&lt;&gt;1,"",Q30=1,I30+(3*D30))</f>
        <v>615</v>
      </c>
      <c r="L30" cm="1">
        <f t="array" ref="L30">_xlfn.IFS(Q30&lt;&gt;1,"",COUNT($E$7:G30)&lt;=hcpng,"",COUNT($E$7:G30)&gt;=hcpng,K30)</f>
        <v>615</v>
      </c>
      <c r="M30" cm="1">
        <f t="array" ref="M30">_xlfn.IFS(Q30=1,SUM($E$7:G30),Q30&lt;&gt;1,"")</f>
        <v>10296</v>
      </c>
      <c r="N30" cm="1">
        <f t="array" ref="N30">_xlfn.IFS(Q30=1,COUNT($E$7:G30),Q30&lt;&gt;1,"")</f>
        <v>72</v>
      </c>
      <c r="O30">
        <f>IF(Q30=1,ROUND(AVERAGE($E$7:G30),2),"")</f>
        <v>143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202</v>
      </c>
      <c r="X30" cm="1">
        <f t="array" ref="X30">_xlfn.IFS(AND(Q30=1,COUNT($E$7:G30)&gt;hcpng),F30+D30,$A$7=1," ")</f>
        <v>217</v>
      </c>
      <c r="Y30" cm="1">
        <f t="array" ref="Y30">_xlfn.IFS(AND(Q30=1,COUNT($E$7:G30)&gt;hcpng),G30+D30,$A$7=1," ")</f>
        <v>196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143</v>
      </c>
      <c r="D31" s="16" cm="1">
        <f t="array" ref="D31">_xlfn.IFS(Q31&lt;&gt;1,"",Q31=1,TRUNC((230-C31)*0.9))</f>
        <v>78</v>
      </c>
      <c r="E31" s="14">
        <v>144</v>
      </c>
      <c r="F31" s="14">
        <v>123</v>
      </c>
      <c r="G31" s="14">
        <v>148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415</v>
      </c>
      <c r="J31">
        <f t="shared" si="1"/>
        <v>138</v>
      </c>
      <c r="K31" cm="1">
        <f t="array" ref="K31">_xlfn.IFS(Q31&lt;&gt;1,"",Q31=1,I31+(3*D31))</f>
        <v>649</v>
      </c>
      <c r="L31" cm="1">
        <f t="array" ref="L31">_xlfn.IFS(Q31&lt;&gt;1,"",COUNT($E$7:G31)&lt;=hcpng,"",COUNT($E$7:G31)&gt;=hcpng,K31)</f>
        <v>649</v>
      </c>
      <c r="M31" cm="1">
        <f t="array" ref="M31">_xlfn.IFS(Q31=1,SUM($E$7:G31),Q31&lt;&gt;1,"")</f>
        <v>10711</v>
      </c>
      <c r="N31" cm="1">
        <f t="array" ref="N31">_xlfn.IFS(Q31=1,COUNT($E$7:G31),Q31&lt;&gt;1,"")</f>
        <v>75</v>
      </c>
      <c r="O31">
        <f>IF(Q31=1,ROUND(AVERAGE($E$7:G31),2),"")</f>
        <v>142.81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222</v>
      </c>
      <c r="X31" cm="1">
        <f t="array" ref="X31">_xlfn.IFS(AND(Q31=1,COUNT($E$7:G31)&gt;hcpng),F31+D31,$A$7=1," ")</f>
        <v>201</v>
      </c>
      <c r="Y31" cm="1">
        <f t="array" ref="Y31">_xlfn.IFS(AND(Q31=1,COUNT($E$7:G31)&gt;hcpng),G31+D31,$A$7=1," ")</f>
        <v>226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142</v>
      </c>
      <c r="D32" s="16" cm="1">
        <f t="array" ref="D32">_xlfn.IFS(Q32&lt;&gt;1,"",Q32=1,TRUNC((230-C32)*0.9))</f>
        <v>79</v>
      </c>
      <c r="E32" s="14">
        <v>164</v>
      </c>
      <c r="F32" s="14">
        <v>143</v>
      </c>
      <c r="G32" s="14">
        <v>152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459</v>
      </c>
      <c r="J32">
        <f t="shared" si="1"/>
        <v>153</v>
      </c>
      <c r="K32" cm="1">
        <f t="array" ref="K32">_xlfn.IFS(Q32&lt;&gt;1,"",Q32=1,I32+(3*D32))</f>
        <v>696</v>
      </c>
      <c r="L32" cm="1">
        <f t="array" ref="L32">_xlfn.IFS(Q32&lt;&gt;1,"",COUNT($E$7:G32)&lt;=hcpng,"",COUNT($E$7:G32)&gt;=hcpng,K32)</f>
        <v>696</v>
      </c>
      <c r="M32" cm="1">
        <f t="array" ref="M32">_xlfn.IFS(Q32=1,SUM($E$7:G32),Q32&lt;&gt;1,"")</f>
        <v>11170</v>
      </c>
      <c r="N32" cm="1">
        <f t="array" ref="N32">_xlfn.IFS(Q32=1,COUNT($E$7:G32),Q32&lt;&gt;1,"")</f>
        <v>78</v>
      </c>
      <c r="O32">
        <f>IF(Q32=1,ROUND(AVERAGE($E$7:G32),2),"")</f>
        <v>143.21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243</v>
      </c>
      <c r="X32" cm="1">
        <f t="array" ref="X32">_xlfn.IFS(AND(Q32=1,COUNT($E$7:G32)&gt;hcpng),F32+D32,$A$7=1," ")</f>
        <v>222</v>
      </c>
      <c r="Y32" cm="1">
        <f t="array" ref="Y32">_xlfn.IFS(AND(Q32=1,COUNT($E$7:G32)&gt;hcpng),G32+D32,$A$7=1," ")</f>
        <v>231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143</v>
      </c>
      <c r="D34" s="16" cm="1">
        <f t="array" ref="D34">_xlfn.IFS(Q34&lt;&gt;1,"",Q34=1,TRUNC((230-C34)*0.9))</f>
        <v>78</v>
      </c>
      <c r="E34" s="14">
        <v>148</v>
      </c>
      <c r="F34" s="14">
        <v>136</v>
      </c>
      <c r="G34" s="14">
        <v>138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422</v>
      </c>
      <c r="J34">
        <f t="shared" si="1"/>
        <v>140</v>
      </c>
      <c r="K34" cm="1">
        <f t="array" ref="K34">_xlfn.IFS(Q34&lt;&gt;1,"",Q34=1,I34+(3*D34))</f>
        <v>656</v>
      </c>
      <c r="L34" cm="1">
        <f t="array" ref="L34">_xlfn.IFS(Q34&lt;&gt;1,"",COUNT($E$7:G34)&lt;=hcpng,"",COUNT($E$7:G34)&gt;=hcpng,K34)</f>
        <v>656</v>
      </c>
      <c r="M34" cm="1">
        <f t="array" ref="M34">_xlfn.IFS(Q34=1,SUM($E$7:G34),Q34&lt;&gt;1,"")</f>
        <v>11592</v>
      </c>
      <c r="N34" cm="1">
        <f t="array" ref="N34">_xlfn.IFS(Q34=1,COUNT($E$7:G34),Q34&lt;&gt;1,"")</f>
        <v>81</v>
      </c>
      <c r="O34">
        <f>IF(Q34=1,ROUND(AVERAGE($E$7:G34),2),"")</f>
        <v>143.11000000000001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226</v>
      </c>
      <c r="X34" cm="1">
        <f t="array" ref="X34">_xlfn.IFS(AND(Q34=1,COUNT($E$7:G34)&gt;hcpng),F34+D34,$A$7=1," ")</f>
        <v>214</v>
      </c>
      <c r="Y34" cm="1">
        <f t="array" ref="Y34">_xlfn.IFS(AND(Q34=1,COUNT($E$7:G34)&gt;hcpng),G34+D34,$A$7=1," ")</f>
        <v>216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143</v>
      </c>
      <c r="D35" s="16" cm="1">
        <f t="array" ref="D35">_xlfn.IFS(Q35&lt;&gt;1,"",Q35=1,TRUNC((230-C35)*0.9))</f>
        <v>78</v>
      </c>
      <c r="E35" s="14">
        <v>132</v>
      </c>
      <c r="F35" s="14">
        <v>151</v>
      </c>
      <c r="G35" s="14">
        <v>136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419</v>
      </c>
      <c r="J35">
        <f t="shared" si="1"/>
        <v>139</v>
      </c>
      <c r="K35" cm="1">
        <f t="array" ref="K35">_xlfn.IFS(Q35&lt;&gt;1,"",Q35=1,I35+(3*D35))</f>
        <v>653</v>
      </c>
      <c r="L35" cm="1">
        <f t="array" ref="L35">_xlfn.IFS(Q35&lt;&gt;1,"",COUNT($E$7:G35)&lt;=hcpng,"",COUNT($E$7:G35)&gt;=hcpng,K35)</f>
        <v>653</v>
      </c>
      <c r="M35" cm="1">
        <f t="array" ref="M35">_xlfn.IFS(Q35=1,SUM($E$7:G35),Q35&lt;&gt;1,"")</f>
        <v>12011</v>
      </c>
      <c r="N35" cm="1">
        <f t="array" ref="N35">_xlfn.IFS(Q35=1,COUNT($E$7:G35),Q35&lt;&gt;1,"")</f>
        <v>84</v>
      </c>
      <c r="O35">
        <f>IF(Q35=1,ROUND(AVERAGE($E$7:G35),2),"")</f>
        <v>142.99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210</v>
      </c>
      <c r="X35" cm="1">
        <f t="array" ref="X35">_xlfn.IFS(AND(Q35=1,COUNT($E$7:G35)&gt;hcpng),F35+D35,$A$7=1," ")</f>
        <v>229</v>
      </c>
      <c r="Y35" cm="1">
        <f t="array" ref="Y35">_xlfn.IFS(AND(Q35=1,COUNT($E$7:G35)&gt;hcpng),G35+D35,$A$7=1," ")</f>
        <v>214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142</v>
      </c>
      <c r="D36" s="16" cm="1">
        <f t="array" ref="D36">_xlfn.IFS(Q36&lt;&gt;1,"",Q36=1,TRUNC((230-C36)*0.9))</f>
        <v>79</v>
      </c>
      <c r="E36" s="14">
        <v>159</v>
      </c>
      <c r="F36" s="14">
        <v>105</v>
      </c>
      <c r="G36" s="14">
        <v>142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406</v>
      </c>
      <c r="J36">
        <f t="shared" si="1"/>
        <v>135</v>
      </c>
      <c r="K36" cm="1">
        <f t="array" ref="K36">_xlfn.IFS(Q36&lt;&gt;1,"",Q36=1,I36+(3*D36))</f>
        <v>643</v>
      </c>
      <c r="L36" cm="1">
        <f t="array" ref="L36">_xlfn.IFS(Q36&lt;&gt;1,"",COUNT($E$7:G36)&lt;=hcpng,"",COUNT($E$7:G36)&gt;=hcpng,K36)</f>
        <v>643</v>
      </c>
      <c r="M36" cm="1">
        <f t="array" ref="M36">_xlfn.IFS(Q36=1,SUM($E$7:G36),Q36&lt;&gt;1,"")</f>
        <v>12417</v>
      </c>
      <c r="N36" cm="1">
        <f t="array" ref="N36">_xlfn.IFS(Q36=1,COUNT($E$7:G36),Q36&lt;&gt;1,"")</f>
        <v>87</v>
      </c>
      <c r="O36">
        <f>IF(Q36=1,ROUND(AVERAGE($E$7:G36),2),"")</f>
        <v>142.72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238</v>
      </c>
      <c r="X36" cm="1">
        <f t="array" ref="X36">_xlfn.IFS(AND(Q36=1,COUNT($E$7:G36)&gt;hcpng),F36+D36,$A$7=1," ")</f>
        <v>184</v>
      </c>
      <c r="Y36" cm="1">
        <f t="array" ref="Y36">_xlfn.IFS(AND(Q36=1,COUNT($E$7:G36)&gt;hcpng),G36+D36,$A$7=1," ")</f>
        <v>221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140.69</v>
      </c>
      <c r="F37" s="18">
        <f>IF(COUNT(F7:F36)&gt;=1,ROUND(SUM(F7:F36)/COUNT(F7:F36),2),"")</f>
        <v>142.66</v>
      </c>
      <c r="G37" s="18">
        <f>IF(COUNT(G7:G36)&gt;=1,ROUND(SUM(G7:G36)/COUNT(G7:G36),2),"")</f>
        <v>144.83000000000001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6B51-21AF-44E8-B6D8-E0FABBE92115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70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165</v>
      </c>
      <c r="C4" s="7"/>
      <c r="D4" s="7"/>
      <c r="E4" s="7"/>
      <c r="F4" s="7"/>
      <c r="G4" s="7"/>
      <c r="W4" s="3" t="s">
        <v>34</v>
      </c>
      <c r="X4">
        <f>MAX(I7:I36)</f>
        <v>536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212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266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165</v>
      </c>
      <c r="D7" s="16" cm="1">
        <f t="array" ref="D7">_xlfn.IFS(Q7&lt;&gt;1,"",Q7=1,TRUNC((230-C7)*0.9))</f>
        <v>58</v>
      </c>
      <c r="E7" s="14">
        <v>151</v>
      </c>
      <c r="F7" s="14">
        <v>189</v>
      </c>
      <c r="G7" s="14">
        <v>179</v>
      </c>
      <c r="H7" s="17"/>
      <c r="I7">
        <f>IF(Q7=1,SUM(E7:G7),"")</f>
        <v>519</v>
      </c>
      <c r="J7">
        <f>IF(Q7=1,TRUNC(AVERAGE(E7:G7),0),"")</f>
        <v>173</v>
      </c>
      <c r="K7" cm="1">
        <f t="array" ref="K7">_xlfn.IFS(Q7&lt;&gt;1,"",Q7=1,I7+(3*D7))</f>
        <v>693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519</v>
      </c>
      <c r="N7" cm="1">
        <f t="array" ref="N7">_xlfn.IFS(Q7=1,COUNT($E$7:G7),Q7&lt;&gt;1,"")</f>
        <v>3</v>
      </c>
      <c r="O7">
        <f>IF(Q7=1,ROUND(AVERAGE($E$7:G7),2),"")</f>
        <v>173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165</v>
      </c>
      <c r="D8" s="16" cm="1">
        <f t="array" ref="D8">_xlfn.IFS(Q8&lt;&gt;1,"",Q8=1,TRUNC((230-C8)*0.9))</f>
        <v>58</v>
      </c>
      <c r="E8" s="14">
        <v>180</v>
      </c>
      <c r="F8" s="14">
        <v>146</v>
      </c>
      <c r="G8" s="14">
        <v>121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447</v>
      </c>
      <c r="J8">
        <f t="shared" ref="J8:J36" si="1">IF(Q8=1,TRUNC(AVERAGE(E8:G8),0),"")</f>
        <v>149</v>
      </c>
      <c r="K8" cm="1">
        <f t="array" ref="K8">_xlfn.IFS(Q8&lt;&gt;1,"",Q8=1,I8+(3*D8))</f>
        <v>621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966</v>
      </c>
      <c r="N8" cm="1">
        <f t="array" ref="N8">_xlfn.IFS(Q8=1,COUNT($E$7:G8),Q8&lt;&gt;1,"")</f>
        <v>6</v>
      </c>
      <c r="O8">
        <f>IF(Q8=1,ROUND(AVERAGE($E$7:G8),2),"")</f>
        <v>161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165</v>
      </c>
      <c r="D9" s="16" cm="1">
        <f t="array" ref="D9">_xlfn.IFS(Q9&lt;&gt;1,"",Q9=1,TRUNC((230-C9)*0.9))</f>
        <v>58</v>
      </c>
      <c r="E9" s="14">
        <v>186</v>
      </c>
      <c r="F9" s="14">
        <v>165</v>
      </c>
      <c r="G9" s="14">
        <v>114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465</v>
      </c>
      <c r="J9">
        <f t="shared" si="1"/>
        <v>155</v>
      </c>
      <c r="K9" cm="1">
        <f t="array" ref="K9">_xlfn.IFS(Q9&lt;&gt;1,"",Q9=1,I9+(3*D9))</f>
        <v>639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1431</v>
      </c>
      <c r="N9" cm="1">
        <f t="array" ref="N9">_xlfn.IFS(Q9=1,COUNT($E$7:G9),Q9&lt;&gt;1,"")</f>
        <v>9</v>
      </c>
      <c r="O9">
        <f>IF(Q9=1,ROUND(AVERAGE($E$7:G9),2),"")</f>
        <v>159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159</v>
      </c>
      <c r="D10" s="16" cm="1">
        <f t="array" ref="D10">_xlfn.IFS(Q10&lt;&gt;1,"",Q10=1,TRUNC((230-C10)*0.9))</f>
        <v>63</v>
      </c>
      <c r="E10" s="14">
        <v>146</v>
      </c>
      <c r="F10" s="14">
        <v>167</v>
      </c>
      <c r="G10" s="14">
        <v>212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525</v>
      </c>
      <c r="J10">
        <f t="shared" si="1"/>
        <v>175</v>
      </c>
      <c r="K10" cm="1">
        <f t="array" ref="K10">_xlfn.IFS(Q10&lt;&gt;1,"",Q10=1,I10+(3*D10))</f>
        <v>714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1956</v>
      </c>
      <c r="N10" cm="1">
        <f t="array" ref="N10">_xlfn.IFS(Q10=1,COUNT($E$7:G10),Q10&lt;&gt;1,"")</f>
        <v>12</v>
      </c>
      <c r="O10">
        <f>IF(Q10=1,ROUND(AVERAGE($E$7:G10),2),"")</f>
        <v>163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cm="1">
        <f t="array" ref="S10">_xlfn.IFS(E10=$X$5,E10,F10=$X$5,F10,G10=$X$5,G10,$A$7=1,"")</f>
        <v>212</v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163</v>
      </c>
      <c r="D11" s="16" cm="1">
        <f t="array" ref="D11">_xlfn.IFS(Q11&lt;&gt;1,"",Q11=1,TRUNC((230-C11)*0.9))</f>
        <v>60</v>
      </c>
      <c r="E11" s="14">
        <v>170</v>
      </c>
      <c r="F11" s="14">
        <v>194</v>
      </c>
      <c r="G11" s="14">
        <v>172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0"/>
        <v>536</v>
      </c>
      <c r="J11">
        <f t="shared" si="1"/>
        <v>178</v>
      </c>
      <c r="K11" cm="1">
        <f t="array" ref="K11">_xlfn.IFS(Q11&lt;&gt;1,"",Q11=1,I11+(3*D11))</f>
        <v>716</v>
      </c>
      <c r="L11" cm="1">
        <f t="array" ref="L11">_xlfn.IFS(Q11&lt;&gt;1,"",COUNT($E$7:G11)&lt;=hcpng,"",COUNT($E$7:G11)&gt;=hcpng,K11)</f>
        <v>716</v>
      </c>
      <c r="M11" cm="1">
        <f t="array" ref="M11">_xlfn.IFS(Q11=1,SUM($E$7:G11),Q11&lt;&gt;1,"")</f>
        <v>2492</v>
      </c>
      <c r="N11" cm="1">
        <f t="array" ref="N11">_xlfn.IFS(Q11=1,COUNT($E$7:G11),Q11&lt;&gt;1,"")</f>
        <v>15</v>
      </c>
      <c r="O11">
        <f>IF(Q11=1,ROUND(AVERAGE($E$7:G11),2),"")</f>
        <v>166.13</v>
      </c>
      <c r="P11" t="str" cm="1">
        <f t="array" ref="P11">_xlfn.IFS(Q11&lt;&gt;1,"",SUM($Q$7:Q11)=1,1,SUM($Q$7:Q11)&lt;&gt;1,"")</f>
        <v/>
      </c>
      <c r="Q11">
        <f t="shared" si="2"/>
        <v>1</v>
      </c>
      <c r="R11">
        <f t="shared" si="3"/>
        <v>536</v>
      </c>
      <c r="S11" t="str" cm="1">
        <f t="array" ref="S11">_xlfn.IFS(E11=$X$5,E11,F11=$X$5,F11,G11=$X$5,G11,$A$7=1,"")</f>
        <v/>
      </c>
      <c r="T11">
        <f t="shared" si="4"/>
        <v>716</v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230</v>
      </c>
      <c r="X11" cm="1">
        <f t="array" ref="X11">_xlfn.IFS(AND(Q11=1,COUNT($E$7:G11)&gt;hcpng),F11+D11,$A$7=1," ")</f>
        <v>254</v>
      </c>
      <c r="Y11" cm="1">
        <f t="array" ref="Y11">_xlfn.IFS(AND(Q11=1,COUNT($E$7:G11)&gt;hcpng),G11+D11,$A$7=1," ")</f>
        <v>232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166</v>
      </c>
      <c r="D12" s="16" cm="1">
        <f t="array" ref="D12">_xlfn.IFS(Q12&lt;&gt;1,"",Q12=1,TRUNC((230-C12)*0.9))</f>
        <v>57</v>
      </c>
      <c r="E12" s="14">
        <v>162</v>
      </c>
      <c r="F12" s="14">
        <v>147</v>
      </c>
      <c r="G12" s="14">
        <v>149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458</v>
      </c>
      <c r="J12">
        <f t="shared" si="1"/>
        <v>152</v>
      </c>
      <c r="K12" cm="1">
        <f t="array" ref="K12">_xlfn.IFS(Q12&lt;&gt;1,"",Q12=1,I12+(3*D12))</f>
        <v>629</v>
      </c>
      <c r="L12" cm="1">
        <f t="array" ref="L12">_xlfn.IFS(Q12&lt;&gt;1,"",COUNT($E$7:G12)&lt;=hcpng,"",COUNT($E$7:G12)&gt;=hcpng,K12)</f>
        <v>629</v>
      </c>
      <c r="M12" cm="1">
        <f t="array" ref="M12">_xlfn.IFS(Q12=1,SUM($E$7:G12),Q12&lt;&gt;1,"")</f>
        <v>2950</v>
      </c>
      <c r="N12" cm="1">
        <f t="array" ref="N12">_xlfn.IFS(Q12=1,COUNT($E$7:G12),Q12&lt;&gt;1,"")</f>
        <v>18</v>
      </c>
      <c r="O12">
        <f>IF(Q12=1,ROUND(AVERAGE($E$7:G12),2),"")</f>
        <v>163.89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219</v>
      </c>
      <c r="X12" cm="1">
        <f t="array" ref="X12">_xlfn.IFS(AND(Q12=1,COUNT($E$7:G12)&gt;hcpng),F12+D12,$A$7=1," ")</f>
        <v>204</v>
      </c>
      <c r="Y12" cm="1">
        <f t="array" ref="Y12">_xlfn.IFS(AND(Q12=1,COUNT($E$7:G12)&gt;hcpng),G12+D12,$A$7=1," ")</f>
        <v>206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163</v>
      </c>
      <c r="D13" s="16" cm="1">
        <f t="array" ref="D13">_xlfn.IFS(Q13&lt;&gt;1,"",Q13=1,TRUNC((230-C13)*0.9))</f>
        <v>60</v>
      </c>
      <c r="E13" s="14">
        <v>206</v>
      </c>
      <c r="F13" s="14">
        <v>138</v>
      </c>
      <c r="G13" s="14">
        <v>159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503</v>
      </c>
      <c r="J13">
        <f t="shared" si="1"/>
        <v>167</v>
      </c>
      <c r="K13" cm="1">
        <f t="array" ref="K13">_xlfn.IFS(Q13&lt;&gt;1,"",Q13=1,I13+(3*D13))</f>
        <v>683</v>
      </c>
      <c r="L13" cm="1">
        <f t="array" ref="L13">_xlfn.IFS(Q13&lt;&gt;1,"",COUNT($E$7:G13)&lt;=hcpng,"",COUNT($E$7:G13)&gt;=hcpng,K13)</f>
        <v>683</v>
      </c>
      <c r="M13" cm="1">
        <f t="array" ref="M13">_xlfn.IFS(Q13=1,SUM($E$7:G13),Q13&lt;&gt;1,"")</f>
        <v>3453</v>
      </c>
      <c r="N13" cm="1">
        <f t="array" ref="N13">_xlfn.IFS(Q13=1,COUNT($E$7:G13),Q13&lt;&gt;1,"")</f>
        <v>21</v>
      </c>
      <c r="O13">
        <f>IF(Q13=1,ROUND(AVERAGE($E$7:G13),2),"")</f>
        <v>164.43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cm="1">
        <f t="array" ref="U13">_xlfn.IFS(W13=$X$6,W13,X13=$X$6,X13,Y13=$X$6,Y13,$A$7=1,"")</f>
        <v>266</v>
      </c>
      <c r="W13" cm="1">
        <f t="array" ref="W13">_xlfn.IFS(AND(Q13=1,COUNT($E$7:G13)&gt;hcpng),E13+D13,$A$7=1," ")</f>
        <v>266</v>
      </c>
      <c r="X13" cm="1">
        <f t="array" ref="X13">_xlfn.IFS(AND(Q13=1,COUNT($E$7:G13)&gt;hcpng),F13+D13,$A$7=1," ")</f>
        <v>198</v>
      </c>
      <c r="Y13" cm="1">
        <f t="array" ref="Y13">_xlfn.IFS(AND(Q13=1,COUNT($E$7:G13)&gt;hcpng),G13+D13,$A$7=1," ")</f>
        <v>219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164</v>
      </c>
      <c r="D14" s="16" cm="1">
        <f t="array" ref="D14">_xlfn.IFS(Q14&lt;&gt;1,"",Q14=1,TRUNC((230-C14)*0.9))</f>
        <v>59</v>
      </c>
      <c r="E14" s="14">
        <v>147</v>
      </c>
      <c r="F14" s="14">
        <v>130</v>
      </c>
      <c r="G14" s="14">
        <v>194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471</v>
      </c>
      <c r="J14">
        <f t="shared" si="1"/>
        <v>157</v>
      </c>
      <c r="K14" cm="1">
        <f t="array" ref="K14">_xlfn.IFS(Q14&lt;&gt;1,"",Q14=1,I14+(3*D14))</f>
        <v>648</v>
      </c>
      <c r="L14" cm="1">
        <f t="array" ref="L14">_xlfn.IFS(Q14&lt;&gt;1,"",COUNT($E$7:G14)&lt;=hcpng,"",COUNT($E$7:G14)&gt;=hcpng,K14)</f>
        <v>648</v>
      </c>
      <c r="M14" cm="1">
        <f t="array" ref="M14">_xlfn.IFS(Q14=1,SUM($E$7:G14),Q14&lt;&gt;1,"")</f>
        <v>3924</v>
      </c>
      <c r="N14" cm="1">
        <f t="array" ref="N14">_xlfn.IFS(Q14=1,COUNT($E$7:G14),Q14&lt;&gt;1,"")</f>
        <v>24</v>
      </c>
      <c r="O14">
        <f>IF(Q14=1,ROUND(AVERAGE($E$7:G14),2),"")</f>
        <v>163.5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206</v>
      </c>
      <c r="X14" cm="1">
        <f t="array" ref="X14">_xlfn.IFS(AND(Q14=1,COUNT($E$7:G14)&gt;hcpng),F14+D14,$A$7=1," ")</f>
        <v>189</v>
      </c>
      <c r="Y14" cm="1">
        <f t="array" ref="Y14">_xlfn.IFS(AND(Q14=1,COUNT($E$7:G14)&gt;hcpng),G14+D14,$A$7=1," ")</f>
        <v>253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163</v>
      </c>
      <c r="D15" s="16" cm="1">
        <f t="array" ref="D15">_xlfn.IFS(Q15&lt;&gt;1,"",Q15=1,TRUNC((230-C15)*0.9))</f>
        <v>60</v>
      </c>
      <c r="E15" s="14">
        <v>161</v>
      </c>
      <c r="F15" s="14">
        <v>191</v>
      </c>
      <c r="G15" s="14">
        <v>172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524</v>
      </c>
      <c r="J15">
        <f t="shared" si="1"/>
        <v>174</v>
      </c>
      <c r="K15" cm="1">
        <f t="array" ref="K15">_xlfn.IFS(Q15&lt;&gt;1,"",Q15=1,I15+(3*D15))</f>
        <v>704</v>
      </c>
      <c r="L15" cm="1">
        <f t="array" ref="L15">_xlfn.IFS(Q15&lt;&gt;1,"",COUNT($E$7:G15)&lt;=hcpng,"",COUNT($E$7:G15)&gt;=hcpng,K15)</f>
        <v>704</v>
      </c>
      <c r="M15" cm="1">
        <f t="array" ref="M15">_xlfn.IFS(Q15=1,SUM($E$7:G15),Q15&lt;&gt;1,"")</f>
        <v>4448</v>
      </c>
      <c r="N15" cm="1">
        <f t="array" ref="N15">_xlfn.IFS(Q15=1,COUNT($E$7:G15),Q15&lt;&gt;1,"")</f>
        <v>27</v>
      </c>
      <c r="O15">
        <f>IF(Q15=1,ROUND(AVERAGE($E$7:G15),2),"")</f>
        <v>164.74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221</v>
      </c>
      <c r="X15" cm="1">
        <f t="array" ref="X15">_xlfn.IFS(AND(Q15=1,COUNT($E$7:G15)&gt;hcpng),F15+D15,$A$7=1," ")</f>
        <v>251</v>
      </c>
      <c r="Y15" cm="1">
        <f t="array" ref="Y15">_xlfn.IFS(AND(Q15=1,COUNT($E$7:G15)&gt;hcpng),G15+D15,$A$7=1," ")</f>
        <v>232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164</v>
      </c>
      <c r="D16" s="16" cm="1">
        <f t="array" ref="D16">_xlfn.IFS(Q16&lt;&gt;1,"",Q16=1,TRUNC((230-C16)*0.9))</f>
        <v>59</v>
      </c>
      <c r="E16" s="14">
        <v>148</v>
      </c>
      <c r="F16" s="14">
        <v>169</v>
      </c>
      <c r="G16" s="14">
        <v>187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504</v>
      </c>
      <c r="J16">
        <f t="shared" si="1"/>
        <v>168</v>
      </c>
      <c r="K16" cm="1">
        <f t="array" ref="K16">_xlfn.IFS(Q16&lt;&gt;1,"",Q16=1,I16+(3*D16))</f>
        <v>681</v>
      </c>
      <c r="L16" cm="1">
        <f t="array" ref="L16">_xlfn.IFS(Q16&lt;&gt;1,"",COUNT($E$7:G16)&lt;=hcpng,"",COUNT($E$7:G16)&gt;=hcpng,K16)</f>
        <v>681</v>
      </c>
      <c r="M16" cm="1">
        <f t="array" ref="M16">_xlfn.IFS(Q16=1,SUM($E$7:G16),Q16&lt;&gt;1,"")</f>
        <v>4952</v>
      </c>
      <c r="N16" cm="1">
        <f t="array" ref="N16">_xlfn.IFS(Q16=1,COUNT($E$7:G16),Q16&lt;&gt;1,"")</f>
        <v>30</v>
      </c>
      <c r="O16">
        <f>IF(Q16=1,ROUND(AVERAGE($E$7:G16),2),"")</f>
        <v>165.07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207</v>
      </c>
      <c r="X16" cm="1">
        <f t="array" ref="X16">_xlfn.IFS(AND(Q16=1,COUNT($E$7:G16)&gt;hcpng),F16+D16,$A$7=1," ")</f>
        <v>228</v>
      </c>
      <c r="Y16" cm="1">
        <f t="array" ref="Y16">_xlfn.IFS(AND(Q16=1,COUNT($E$7:G16)&gt;hcpng),G16+D16,$A$7=1," ")</f>
        <v>246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165</v>
      </c>
      <c r="D17" s="16" cm="1">
        <f t="array" ref="D17">_xlfn.IFS(Q17&lt;&gt;1,"",Q17=1,TRUNC((230-C17)*0.9))</f>
        <v>58</v>
      </c>
      <c r="E17" s="14">
        <v>161</v>
      </c>
      <c r="F17" s="14">
        <v>167</v>
      </c>
      <c r="G17" s="14">
        <v>193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521</v>
      </c>
      <c r="J17">
        <f t="shared" si="1"/>
        <v>173</v>
      </c>
      <c r="K17" cm="1">
        <f t="array" ref="K17">_xlfn.IFS(Q17&lt;&gt;1,"",Q17=1,I17+(3*D17))</f>
        <v>695</v>
      </c>
      <c r="L17" cm="1">
        <f t="array" ref="L17">_xlfn.IFS(Q17&lt;&gt;1,"",COUNT($E$7:G17)&lt;=hcpng,"",COUNT($E$7:G17)&gt;=hcpng,K17)</f>
        <v>695</v>
      </c>
      <c r="M17" cm="1">
        <f t="array" ref="M17">_xlfn.IFS(Q17=1,SUM($E$7:G17),Q17&lt;&gt;1,"")</f>
        <v>5473</v>
      </c>
      <c r="N17" cm="1">
        <f t="array" ref="N17">_xlfn.IFS(Q17=1,COUNT($E$7:G17),Q17&lt;&gt;1,"")</f>
        <v>33</v>
      </c>
      <c r="O17">
        <f>IF(Q17=1,ROUND(AVERAGE($E$7:G17),2),"")</f>
        <v>165.85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219</v>
      </c>
      <c r="X17" cm="1">
        <f t="array" ref="X17">_xlfn.IFS(AND(Q17=1,COUNT($E$7:G17)&gt;hcpng),F17+D17,$A$7=1," ")</f>
        <v>225</v>
      </c>
      <c r="Y17" cm="1">
        <f t="array" ref="Y17">_xlfn.IFS(AND(Q17=1,COUNT($E$7:G17)&gt;hcpng),G17+D17,$A$7=1," ")</f>
        <v>251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165</v>
      </c>
      <c r="D18" s="16" cm="1">
        <f t="array" ref="D18">_xlfn.IFS(Q18&lt;&gt;1,"",Q18=1,TRUNC((230-C18)*0.9))</f>
        <v>58</v>
      </c>
      <c r="E18" s="14">
        <v>129</v>
      </c>
      <c r="F18" s="14">
        <v>161</v>
      </c>
      <c r="G18" s="14">
        <v>148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438</v>
      </c>
      <c r="J18">
        <f t="shared" si="1"/>
        <v>146</v>
      </c>
      <c r="K18" cm="1">
        <f t="array" ref="K18">_xlfn.IFS(Q18&lt;&gt;1,"",Q18=1,I18+(3*D18))</f>
        <v>612</v>
      </c>
      <c r="L18" cm="1">
        <f t="array" ref="L18">_xlfn.IFS(Q18&lt;&gt;1,"",COUNT($E$7:G18)&lt;=hcpng,"",COUNT($E$7:G18)&gt;=hcpng,K18)</f>
        <v>612</v>
      </c>
      <c r="M18" cm="1">
        <f t="array" ref="M18">_xlfn.IFS(Q18=1,SUM($E$7:G18),Q18&lt;&gt;1,"")</f>
        <v>5911</v>
      </c>
      <c r="N18" cm="1">
        <f t="array" ref="N18">_xlfn.IFS(Q18=1,COUNT($E$7:G18),Q18&lt;&gt;1,"")</f>
        <v>36</v>
      </c>
      <c r="O18">
        <f>IF(Q18=1,ROUND(AVERAGE($E$7:G18),2),"")</f>
        <v>164.19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187</v>
      </c>
      <c r="X18" cm="1">
        <f t="array" ref="X18">_xlfn.IFS(AND(Q18=1,COUNT($E$7:G18)&gt;hcpng),F18+D18,$A$7=1," ")</f>
        <v>219</v>
      </c>
      <c r="Y18" cm="1">
        <f t="array" ref="Y18">_xlfn.IFS(AND(Q18=1,COUNT($E$7:G18)&gt;hcpng),G18+D18,$A$7=1," ")</f>
        <v>206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164</v>
      </c>
      <c r="D19" s="16" cm="1">
        <f t="array" ref="D19">_xlfn.IFS(Q19&lt;&gt;1,"",Q19=1,TRUNC((230-C19)*0.9))</f>
        <v>59</v>
      </c>
      <c r="E19" s="14">
        <v>159</v>
      </c>
      <c r="F19" s="14">
        <v>166</v>
      </c>
      <c r="G19" s="14">
        <v>171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496</v>
      </c>
      <c r="J19">
        <f t="shared" si="1"/>
        <v>165</v>
      </c>
      <c r="K19" cm="1">
        <f t="array" ref="K19">_xlfn.IFS(Q19&lt;&gt;1,"",Q19=1,I19+(3*D19))</f>
        <v>673</v>
      </c>
      <c r="L19" cm="1">
        <f t="array" ref="L19">_xlfn.IFS(Q19&lt;&gt;1,"",COUNT($E$7:G19)&lt;=hcpng,"",COUNT($E$7:G19)&gt;=hcpng,K19)</f>
        <v>673</v>
      </c>
      <c r="M19" cm="1">
        <f t="array" ref="M19">_xlfn.IFS(Q19=1,SUM($E$7:G19),Q19&lt;&gt;1,"")</f>
        <v>6407</v>
      </c>
      <c r="N19" cm="1">
        <f t="array" ref="N19">_xlfn.IFS(Q19=1,COUNT($E$7:G19),Q19&lt;&gt;1,"")</f>
        <v>39</v>
      </c>
      <c r="O19">
        <f>IF(Q19=1,ROUND(AVERAGE($E$7:G19),2),"")</f>
        <v>164.28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218</v>
      </c>
      <c r="X19" cm="1">
        <f t="array" ref="X19">_xlfn.IFS(AND(Q19=1,COUNT($E$7:G19)&gt;hcpng),F19+D19,$A$7=1," ")</f>
        <v>225</v>
      </c>
      <c r="Y19" cm="1">
        <f t="array" ref="Y19">_xlfn.IFS(AND(Q19=1,COUNT($E$7:G19)&gt;hcpng),G19+D19,$A$7=1," ")</f>
        <v>230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164</v>
      </c>
      <c r="D20" s="16" cm="1">
        <f t="array" ref="D20">_xlfn.IFS(Q20&lt;&gt;1,"",Q20=1,TRUNC((230-C20)*0.9))</f>
        <v>59</v>
      </c>
      <c r="E20" s="14">
        <v>172</v>
      </c>
      <c r="F20" s="14">
        <v>145</v>
      </c>
      <c r="G20" s="14">
        <v>155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472</v>
      </c>
      <c r="J20">
        <f t="shared" si="1"/>
        <v>157</v>
      </c>
      <c r="K20" cm="1">
        <f t="array" ref="K20">_xlfn.IFS(Q20&lt;&gt;1,"",Q20=1,I20+(3*D20))</f>
        <v>649</v>
      </c>
      <c r="L20" cm="1">
        <f t="array" ref="L20">_xlfn.IFS(Q20&lt;&gt;1,"",COUNT($E$7:G20)&lt;=hcpng,"",COUNT($E$7:G20)&gt;=hcpng,K20)</f>
        <v>649</v>
      </c>
      <c r="M20" cm="1">
        <f t="array" ref="M20">_xlfn.IFS(Q20=1,SUM($E$7:G20),Q20&lt;&gt;1,"")</f>
        <v>6879</v>
      </c>
      <c r="N20" cm="1">
        <f t="array" ref="N20">_xlfn.IFS(Q20=1,COUNT($E$7:G20),Q20&lt;&gt;1,"")</f>
        <v>42</v>
      </c>
      <c r="O20">
        <f>IF(Q20=1,ROUND(AVERAGE($E$7:G20),2),"")</f>
        <v>163.79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231</v>
      </c>
      <c r="X20" cm="1">
        <f t="array" ref="X20">_xlfn.IFS(AND(Q20=1,COUNT($E$7:G20)&gt;hcpng),F20+D20,$A$7=1," ")</f>
        <v>204</v>
      </c>
      <c r="Y20" cm="1">
        <f t="array" ref="Y20">_xlfn.IFS(AND(Q20=1,COUNT($E$7:G20)&gt;hcpng),G20+D20,$A$7=1," ")</f>
        <v>214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163</v>
      </c>
      <c r="D21" s="16" cm="1">
        <f t="array" ref="D21">_xlfn.IFS(Q21&lt;&gt;1,"",Q21=1,TRUNC((230-C21)*0.9))</f>
        <v>60</v>
      </c>
      <c r="E21" s="14">
        <v>171</v>
      </c>
      <c r="F21" s="14">
        <v>145</v>
      </c>
      <c r="G21" s="14">
        <v>172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488</v>
      </c>
      <c r="J21">
        <f t="shared" si="1"/>
        <v>162</v>
      </c>
      <c r="K21" cm="1">
        <f t="array" ref="K21">_xlfn.IFS(Q21&lt;&gt;1,"",Q21=1,I21+(3*D21))</f>
        <v>668</v>
      </c>
      <c r="L21" cm="1">
        <f t="array" ref="L21">_xlfn.IFS(Q21&lt;&gt;1,"",COUNT($E$7:G21)&lt;=hcpng,"",COUNT($E$7:G21)&gt;=hcpng,K21)</f>
        <v>668</v>
      </c>
      <c r="M21" cm="1">
        <f t="array" ref="M21">_xlfn.IFS(Q21=1,SUM($E$7:G21),Q21&lt;&gt;1,"")</f>
        <v>7367</v>
      </c>
      <c r="N21" cm="1">
        <f t="array" ref="N21">_xlfn.IFS(Q21=1,COUNT($E$7:G21),Q21&lt;&gt;1,"")</f>
        <v>45</v>
      </c>
      <c r="O21">
        <f>IF(Q21=1,ROUND(AVERAGE($E$7:G21),2),"")</f>
        <v>163.71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231</v>
      </c>
      <c r="X21" cm="1">
        <f t="array" ref="X21">_xlfn.IFS(AND(Q21=1,COUNT($E$7:G21)&gt;hcpng),F21+D21,$A$7=1," ")</f>
        <v>205</v>
      </c>
      <c r="Y21" cm="1">
        <f t="array" ref="Y21">_xlfn.IFS(AND(Q21=1,COUNT($E$7:G21)&gt;hcpng),G21+D21,$A$7=1," ")</f>
        <v>232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163</v>
      </c>
      <c r="D22" s="16" cm="1">
        <f t="array" ref="D22">_xlfn.IFS(Q22&lt;&gt;1,"",Q22=1,TRUNC((230-C22)*0.9))</f>
        <v>60</v>
      </c>
      <c r="E22" s="14">
        <v>125</v>
      </c>
      <c r="F22" s="14">
        <v>144</v>
      </c>
      <c r="G22" s="14">
        <v>144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413</v>
      </c>
      <c r="J22">
        <f t="shared" si="1"/>
        <v>137</v>
      </c>
      <c r="K22" cm="1">
        <f t="array" ref="K22">_xlfn.IFS(Q22&lt;&gt;1,"",Q22=1,I22+(3*D22))</f>
        <v>593</v>
      </c>
      <c r="L22" cm="1">
        <f t="array" ref="L22">_xlfn.IFS(Q22&lt;&gt;1,"",COUNT($E$7:G22)&lt;=hcpng,"",COUNT($E$7:G22)&gt;=hcpng,K22)</f>
        <v>593</v>
      </c>
      <c r="M22" cm="1">
        <f t="array" ref="M22">_xlfn.IFS(Q22=1,SUM($E$7:G22),Q22&lt;&gt;1,"")</f>
        <v>7780</v>
      </c>
      <c r="N22" cm="1">
        <f t="array" ref="N22">_xlfn.IFS(Q22=1,COUNT($E$7:G22),Q22&lt;&gt;1,"")</f>
        <v>48</v>
      </c>
      <c r="O22">
        <f>IF(Q22=1,ROUND(AVERAGE($E$7:G22),2),"")</f>
        <v>162.08000000000001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185</v>
      </c>
      <c r="X22" cm="1">
        <f t="array" ref="X22">_xlfn.IFS(AND(Q22=1,COUNT($E$7:G22)&gt;hcpng),F22+D22,$A$7=1," ")</f>
        <v>204</v>
      </c>
      <c r="Y22" cm="1">
        <f t="array" ref="Y22">_xlfn.IFS(AND(Q22=1,COUNT($E$7:G22)&gt;hcpng),G22+D22,$A$7=1," ")</f>
        <v>204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162</v>
      </c>
      <c r="D23" s="16" cm="1">
        <f t="array" ref="D23">_xlfn.IFS(Q23&lt;&gt;1,"",Q23=1,TRUNC((230-C23)*0.9))</f>
        <v>61</v>
      </c>
      <c r="E23" s="14">
        <v>181</v>
      </c>
      <c r="F23" s="14">
        <v>148</v>
      </c>
      <c r="G23" s="14">
        <v>143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472</v>
      </c>
      <c r="J23">
        <f t="shared" si="1"/>
        <v>157</v>
      </c>
      <c r="K23" cm="1">
        <f t="array" ref="K23">_xlfn.IFS(Q23&lt;&gt;1,"",Q23=1,I23+(3*D23))</f>
        <v>655</v>
      </c>
      <c r="L23" cm="1">
        <f t="array" ref="L23">_xlfn.IFS(Q23&lt;&gt;1,"",COUNT($E$7:G23)&lt;=hcpng,"",COUNT($E$7:G23)&gt;=hcpng,K23)</f>
        <v>655</v>
      </c>
      <c r="M23" cm="1">
        <f t="array" ref="M23">_xlfn.IFS(Q23=1,SUM($E$7:G23),Q23&lt;&gt;1,"")</f>
        <v>8252</v>
      </c>
      <c r="N23" cm="1">
        <f t="array" ref="N23">_xlfn.IFS(Q23=1,COUNT($E$7:G23),Q23&lt;&gt;1,"")</f>
        <v>51</v>
      </c>
      <c r="O23">
        <f>IF(Q23=1,ROUND(AVERAGE($E$7:G23),2),"")</f>
        <v>161.80000000000001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242</v>
      </c>
      <c r="X23" cm="1">
        <f t="array" ref="X23">_xlfn.IFS(AND(Q23=1,COUNT($E$7:G23)&gt;hcpng),F23+D23,$A$7=1," ")</f>
        <v>209</v>
      </c>
      <c r="Y23" cm="1">
        <f t="array" ref="Y23">_xlfn.IFS(AND(Q23=1,COUNT($E$7:G23)&gt;hcpng),G23+D23,$A$7=1," ")</f>
        <v>204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161</v>
      </c>
      <c r="D24" s="16" cm="1">
        <f t="array" ref="D24">_xlfn.IFS(Q24&lt;&gt;1,"",Q24=1,TRUNC((230-C24)*0.9))</f>
        <v>62</v>
      </c>
      <c r="E24" s="14">
        <v>137</v>
      </c>
      <c r="F24" s="14">
        <v>136</v>
      </c>
      <c r="G24" s="14">
        <v>102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375</v>
      </c>
      <c r="J24">
        <f t="shared" si="1"/>
        <v>125</v>
      </c>
      <c r="K24" cm="1">
        <f t="array" ref="K24">_xlfn.IFS(Q24&lt;&gt;1,"",Q24=1,I24+(3*D24))</f>
        <v>561</v>
      </c>
      <c r="L24" cm="1">
        <f t="array" ref="L24">_xlfn.IFS(Q24&lt;&gt;1,"",COUNT($E$7:G24)&lt;=hcpng,"",COUNT($E$7:G24)&gt;=hcpng,K24)</f>
        <v>561</v>
      </c>
      <c r="M24" cm="1">
        <f t="array" ref="M24">_xlfn.IFS(Q24=1,SUM($E$7:G24),Q24&lt;&gt;1,"")</f>
        <v>8627</v>
      </c>
      <c r="N24" cm="1">
        <f t="array" ref="N24">_xlfn.IFS(Q24=1,COUNT($E$7:G24),Q24&lt;&gt;1,"")</f>
        <v>54</v>
      </c>
      <c r="O24">
        <f>IF(Q24=1,ROUND(AVERAGE($E$7:G24),2),"")</f>
        <v>159.76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199</v>
      </c>
      <c r="X24" cm="1">
        <f t="array" ref="X24">_xlfn.IFS(AND(Q24=1,COUNT($E$7:G24)&gt;hcpng),F24+D24,$A$7=1," ")</f>
        <v>198</v>
      </c>
      <c r="Y24" cm="1">
        <f t="array" ref="Y24">_xlfn.IFS(AND(Q24=1,COUNT($E$7:G24)&gt;hcpng),G24+D24,$A$7=1," ")</f>
        <v>164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159</v>
      </c>
      <c r="D25" s="16" cm="1">
        <f t="array" ref="D25">_xlfn.IFS(Q25&lt;&gt;1,"",Q25=1,TRUNC((230-C25)*0.9))</f>
        <v>63</v>
      </c>
      <c r="E25" s="14">
        <v>124</v>
      </c>
      <c r="F25" s="14">
        <v>155</v>
      </c>
      <c r="G25" s="14">
        <v>188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467</v>
      </c>
      <c r="J25">
        <f t="shared" si="1"/>
        <v>155</v>
      </c>
      <c r="K25" cm="1">
        <f t="array" ref="K25">_xlfn.IFS(Q25&lt;&gt;1,"",Q25=1,I25+(3*D25))</f>
        <v>656</v>
      </c>
      <c r="L25" cm="1">
        <f t="array" ref="L25">_xlfn.IFS(Q25&lt;&gt;1,"",COUNT($E$7:G25)&lt;=hcpng,"",COUNT($E$7:G25)&gt;=hcpng,K25)</f>
        <v>656</v>
      </c>
      <c r="M25" cm="1">
        <f t="array" ref="M25">_xlfn.IFS(Q25=1,SUM($E$7:G25),Q25&lt;&gt;1,"")</f>
        <v>9094</v>
      </c>
      <c r="N25" cm="1">
        <f t="array" ref="N25">_xlfn.IFS(Q25=1,COUNT($E$7:G25),Q25&lt;&gt;1,"")</f>
        <v>57</v>
      </c>
      <c r="O25">
        <f>IF(Q25=1,ROUND(AVERAGE($E$7:G25),2),"")</f>
        <v>159.54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187</v>
      </c>
      <c r="X25" cm="1">
        <f t="array" ref="X25">_xlfn.IFS(AND(Q25=1,COUNT($E$7:G25)&gt;hcpng),F25+D25,$A$7=1," ")</f>
        <v>218</v>
      </c>
      <c r="Y25" cm="1">
        <f t="array" ref="Y25">_xlfn.IFS(AND(Q25=1,COUNT($E$7:G25)&gt;hcpng),G25+D25,$A$7=1," ")</f>
        <v>251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159</v>
      </c>
      <c r="D26" s="16" cm="1">
        <f t="array" ref="D26">_xlfn.IFS(Q26&lt;&gt;1,"",Q26=1,TRUNC((230-C26)*0.9))</f>
        <v>63</v>
      </c>
      <c r="E26" s="14">
        <v>163</v>
      </c>
      <c r="F26" s="14">
        <v>165</v>
      </c>
      <c r="G26" s="14">
        <v>156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484</v>
      </c>
      <c r="J26">
        <f t="shared" si="1"/>
        <v>161</v>
      </c>
      <c r="K26" cm="1">
        <f t="array" ref="K26">_xlfn.IFS(Q26&lt;&gt;1,"",Q26=1,I26+(3*D26))</f>
        <v>673</v>
      </c>
      <c r="L26" cm="1">
        <f t="array" ref="L26">_xlfn.IFS(Q26&lt;&gt;1,"",COUNT($E$7:G26)&lt;=hcpng,"",COUNT($E$7:G26)&gt;=hcpng,K26)</f>
        <v>673</v>
      </c>
      <c r="M26" cm="1">
        <f t="array" ref="M26">_xlfn.IFS(Q26=1,SUM($E$7:G26),Q26&lt;&gt;1,"")</f>
        <v>9578</v>
      </c>
      <c r="N26" cm="1">
        <f t="array" ref="N26">_xlfn.IFS(Q26=1,COUNT($E$7:G26),Q26&lt;&gt;1,"")</f>
        <v>60</v>
      </c>
      <c r="O26">
        <f>IF(Q26=1,ROUND(AVERAGE($E$7:G26),2),"")</f>
        <v>159.63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226</v>
      </c>
      <c r="X26" cm="1">
        <f t="array" ref="X26">_xlfn.IFS(AND(Q26=1,COUNT($E$7:G26)&gt;hcpng),F26+D26,$A$7=1," ")</f>
        <v>228</v>
      </c>
      <c r="Y26" cm="1">
        <f t="array" ref="Y26">_xlfn.IFS(AND(Q26=1,COUNT($E$7:G26)&gt;hcpng),G26+D26,$A$7=1," ")</f>
        <v>219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159</v>
      </c>
      <c r="D28" s="16" cm="1">
        <f t="array" ref="D28">_xlfn.IFS(Q28&lt;&gt;1,"",Q28=1,TRUNC((230-C28)*0.9))</f>
        <v>63</v>
      </c>
      <c r="E28" s="14">
        <v>181</v>
      </c>
      <c r="F28" s="14">
        <v>164</v>
      </c>
      <c r="G28" s="14">
        <v>138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483</v>
      </c>
      <c r="J28">
        <f t="shared" si="1"/>
        <v>161</v>
      </c>
      <c r="K28" cm="1">
        <f t="array" ref="K28">_xlfn.IFS(Q28&lt;&gt;1,"",Q28=1,I28+(3*D28))</f>
        <v>672</v>
      </c>
      <c r="L28" cm="1">
        <f t="array" ref="L28">_xlfn.IFS(Q28&lt;&gt;1,"",COUNT($E$7:G28)&lt;=hcpng,"",COUNT($E$7:G28)&gt;=hcpng,K28)</f>
        <v>672</v>
      </c>
      <c r="M28" cm="1">
        <f t="array" ref="M28">_xlfn.IFS(Q28=1,SUM($E$7:G28),Q28&lt;&gt;1,"")</f>
        <v>10061</v>
      </c>
      <c r="N28" cm="1">
        <f t="array" ref="N28">_xlfn.IFS(Q28=1,COUNT($E$7:G28),Q28&lt;&gt;1,"")</f>
        <v>63</v>
      </c>
      <c r="O28">
        <f>IF(Q28=1,ROUND(AVERAGE($E$7:G28),2),"")</f>
        <v>159.69999999999999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244</v>
      </c>
      <c r="X28" cm="1">
        <f t="array" ref="X28">_xlfn.IFS(AND(Q28=1,COUNT($E$7:G28)&gt;hcpng),F28+D28,$A$7=1," ")</f>
        <v>227</v>
      </c>
      <c r="Y28" cm="1">
        <f t="array" ref="Y28">_xlfn.IFS(AND(Q28=1,COUNT($E$7:G28)&gt;hcpng),G28+D28,$A$7=1," ")</f>
        <v>201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159</v>
      </c>
      <c r="D29" s="16" cm="1">
        <f t="array" ref="D29">_xlfn.IFS(Q29&lt;&gt;1,"",Q29=1,TRUNC((230-C29)*0.9))</f>
        <v>63</v>
      </c>
      <c r="E29" s="14">
        <v>161</v>
      </c>
      <c r="F29" s="14">
        <v>157</v>
      </c>
      <c r="G29" s="14">
        <v>148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466</v>
      </c>
      <c r="J29">
        <f t="shared" si="1"/>
        <v>155</v>
      </c>
      <c r="K29" cm="1">
        <f t="array" ref="K29">_xlfn.IFS(Q29&lt;&gt;1,"",Q29=1,I29+(3*D29))</f>
        <v>655</v>
      </c>
      <c r="L29" cm="1">
        <f t="array" ref="L29">_xlfn.IFS(Q29&lt;&gt;1,"",COUNT($E$7:G29)&lt;=hcpng,"",COUNT($E$7:G29)&gt;=hcpng,K29)</f>
        <v>655</v>
      </c>
      <c r="M29" cm="1">
        <f t="array" ref="M29">_xlfn.IFS(Q29=1,SUM($E$7:G29),Q29&lt;&gt;1,"")</f>
        <v>10527</v>
      </c>
      <c r="N29" cm="1">
        <f t="array" ref="N29">_xlfn.IFS(Q29=1,COUNT($E$7:G29),Q29&lt;&gt;1,"")</f>
        <v>66</v>
      </c>
      <c r="O29">
        <f>IF(Q29=1,ROUND(AVERAGE($E$7:G29),2),"")</f>
        <v>159.5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224</v>
      </c>
      <c r="X29" cm="1">
        <f t="array" ref="X29">_xlfn.IFS(AND(Q29=1,COUNT($E$7:G29)&gt;hcpng),F29+D29,$A$7=1," ")</f>
        <v>220</v>
      </c>
      <c r="Y29" cm="1">
        <f t="array" ref="Y29">_xlfn.IFS(AND(Q29=1,COUNT($E$7:G29)&gt;hcpng),G29+D29,$A$7=1," ")</f>
        <v>211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159</v>
      </c>
      <c r="D30" s="16" cm="1">
        <f t="array" ref="D30">_xlfn.IFS(Q30&lt;&gt;1,"",Q30=1,TRUNC((230-C30)*0.9))</f>
        <v>63</v>
      </c>
      <c r="E30" s="14">
        <v>132</v>
      </c>
      <c r="F30" s="14">
        <v>174</v>
      </c>
      <c r="G30" s="14">
        <v>187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493</v>
      </c>
      <c r="J30">
        <f t="shared" si="1"/>
        <v>164</v>
      </c>
      <c r="K30" cm="1">
        <f t="array" ref="K30">_xlfn.IFS(Q30&lt;&gt;1,"",Q30=1,I30+(3*D30))</f>
        <v>682</v>
      </c>
      <c r="L30" cm="1">
        <f t="array" ref="L30">_xlfn.IFS(Q30&lt;&gt;1,"",COUNT($E$7:G30)&lt;=hcpng,"",COUNT($E$7:G30)&gt;=hcpng,K30)</f>
        <v>682</v>
      </c>
      <c r="M30" cm="1">
        <f t="array" ref="M30">_xlfn.IFS(Q30=1,SUM($E$7:G30),Q30&lt;&gt;1,"")</f>
        <v>11020</v>
      </c>
      <c r="N30" cm="1">
        <f t="array" ref="N30">_xlfn.IFS(Q30=1,COUNT($E$7:G30),Q30&lt;&gt;1,"")</f>
        <v>69</v>
      </c>
      <c r="O30">
        <f>IF(Q30=1,ROUND(AVERAGE($E$7:G30),2),"")</f>
        <v>159.71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195</v>
      </c>
      <c r="X30" cm="1">
        <f t="array" ref="X30">_xlfn.IFS(AND(Q30=1,COUNT($E$7:G30)&gt;hcpng),F30+D30,$A$7=1," ")</f>
        <v>237</v>
      </c>
      <c r="Y30" cm="1">
        <f t="array" ref="Y30">_xlfn.IFS(AND(Q30=1,COUNT($E$7:G30)&gt;hcpng),G30+D30,$A$7=1," ")</f>
        <v>250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159</v>
      </c>
      <c r="D31" s="16" cm="1">
        <f t="array" ref="D31">_xlfn.IFS(Q31&lt;&gt;1,"",Q31=1,TRUNC((230-C31)*0.9))</f>
        <v>63</v>
      </c>
      <c r="E31" s="14">
        <v>142</v>
      </c>
      <c r="F31" s="14">
        <v>171</v>
      </c>
      <c r="G31" s="14">
        <v>154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467</v>
      </c>
      <c r="J31">
        <f t="shared" si="1"/>
        <v>155</v>
      </c>
      <c r="K31" cm="1">
        <f t="array" ref="K31">_xlfn.IFS(Q31&lt;&gt;1,"",Q31=1,I31+(3*D31))</f>
        <v>656</v>
      </c>
      <c r="L31" cm="1">
        <f t="array" ref="L31">_xlfn.IFS(Q31&lt;&gt;1,"",COUNT($E$7:G31)&lt;=hcpng,"",COUNT($E$7:G31)&gt;=hcpng,K31)</f>
        <v>656</v>
      </c>
      <c r="M31" cm="1">
        <f t="array" ref="M31">_xlfn.IFS(Q31=1,SUM($E$7:G31),Q31&lt;&gt;1,"")</f>
        <v>11487</v>
      </c>
      <c r="N31" cm="1">
        <f t="array" ref="N31">_xlfn.IFS(Q31=1,COUNT($E$7:G31),Q31&lt;&gt;1,"")</f>
        <v>72</v>
      </c>
      <c r="O31">
        <f>IF(Q31=1,ROUND(AVERAGE($E$7:G31),2),"")</f>
        <v>159.54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205</v>
      </c>
      <c r="X31" cm="1">
        <f t="array" ref="X31">_xlfn.IFS(AND(Q31=1,COUNT($E$7:G31)&gt;hcpng),F31+D31,$A$7=1," ")</f>
        <v>234</v>
      </c>
      <c r="Y31" cm="1">
        <f t="array" ref="Y31">_xlfn.IFS(AND(Q31=1,COUNT($E$7:G31)&gt;hcpng),G31+D31,$A$7=1," ")</f>
        <v>217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159</v>
      </c>
      <c r="D32" s="16" cm="1">
        <f t="array" ref="D32">_xlfn.IFS(Q32&lt;&gt;1,"",Q32=1,TRUNC((230-C32)*0.9))</f>
        <v>63</v>
      </c>
      <c r="E32" s="14">
        <v>156</v>
      </c>
      <c r="F32" s="14">
        <v>158</v>
      </c>
      <c r="G32" s="14">
        <v>201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515</v>
      </c>
      <c r="J32">
        <f t="shared" si="1"/>
        <v>171</v>
      </c>
      <c r="K32" cm="1">
        <f t="array" ref="K32">_xlfn.IFS(Q32&lt;&gt;1,"",Q32=1,I32+(3*D32))</f>
        <v>704</v>
      </c>
      <c r="L32" cm="1">
        <f t="array" ref="L32">_xlfn.IFS(Q32&lt;&gt;1,"",COUNT($E$7:G32)&lt;=hcpng,"",COUNT($E$7:G32)&gt;=hcpng,K32)</f>
        <v>704</v>
      </c>
      <c r="M32" cm="1">
        <f t="array" ref="M32">_xlfn.IFS(Q32=1,SUM($E$7:G32),Q32&lt;&gt;1,"")</f>
        <v>12002</v>
      </c>
      <c r="N32" cm="1">
        <f t="array" ref="N32">_xlfn.IFS(Q32=1,COUNT($E$7:G32),Q32&lt;&gt;1,"")</f>
        <v>75</v>
      </c>
      <c r="O32">
        <f>IF(Q32=1,ROUND(AVERAGE($E$7:G32),2),"")</f>
        <v>160.03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219</v>
      </c>
      <c r="X32" cm="1">
        <f t="array" ref="X32">_xlfn.IFS(AND(Q32=1,COUNT($E$7:G32)&gt;hcpng),F32+D32,$A$7=1," ")</f>
        <v>221</v>
      </c>
      <c r="Y32" cm="1">
        <f t="array" ref="Y32">_xlfn.IFS(AND(Q32=1,COUNT($E$7:G32)&gt;hcpng),G32+D32,$A$7=1," ")</f>
        <v>264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160</v>
      </c>
      <c r="D33" s="16" cm="1">
        <f t="array" ref="D33">_xlfn.IFS(Q33&lt;&gt;1,"",Q33=1,TRUNC((230-C33)*0.9))</f>
        <v>63</v>
      </c>
      <c r="E33" s="14">
        <v>141</v>
      </c>
      <c r="F33" s="14">
        <v>104</v>
      </c>
      <c r="G33" s="14">
        <v>160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405</v>
      </c>
      <c r="J33">
        <f t="shared" si="1"/>
        <v>135</v>
      </c>
      <c r="K33" cm="1">
        <f t="array" ref="K33">_xlfn.IFS(Q33&lt;&gt;1,"",Q33=1,I33+(3*D33))</f>
        <v>594</v>
      </c>
      <c r="L33" cm="1">
        <f t="array" ref="L33">_xlfn.IFS(Q33&lt;&gt;1,"",COUNT($E$7:G33)&lt;=hcpng,"",COUNT($E$7:G33)&gt;=hcpng,K33)</f>
        <v>594</v>
      </c>
      <c r="M33" cm="1">
        <f t="array" ref="M33">_xlfn.IFS(Q33=1,SUM($E$7:G33),Q33&lt;&gt;1,"")</f>
        <v>12407</v>
      </c>
      <c r="N33" cm="1">
        <f t="array" ref="N33">_xlfn.IFS(Q33=1,COUNT($E$7:G33),Q33&lt;&gt;1,"")</f>
        <v>78</v>
      </c>
      <c r="O33">
        <f>IF(Q33=1,ROUND(AVERAGE($E$7:G33),2),"")</f>
        <v>159.06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204</v>
      </c>
      <c r="X33" cm="1">
        <f t="array" ref="X33">_xlfn.IFS(AND(Q33=1,COUNT($E$7:G33)&gt;hcpng),F33+D33,$A$7=1," ")</f>
        <v>167</v>
      </c>
      <c r="Y33" cm="1">
        <f t="array" ref="Y33">_xlfn.IFS(AND(Q33=1,COUNT($E$7:G33)&gt;hcpng),G33+D33,$A$7=1," ")</f>
        <v>223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159</v>
      </c>
      <c r="D34" s="16" cm="1">
        <f t="array" ref="D34">_xlfn.IFS(Q34&lt;&gt;1,"",Q34=1,TRUNC((230-C34)*0.9))</f>
        <v>63</v>
      </c>
      <c r="E34" s="14">
        <v>133</v>
      </c>
      <c r="F34" s="14">
        <v>170</v>
      </c>
      <c r="G34" s="14">
        <v>200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503</v>
      </c>
      <c r="J34">
        <f t="shared" si="1"/>
        <v>167</v>
      </c>
      <c r="K34" cm="1">
        <f t="array" ref="K34">_xlfn.IFS(Q34&lt;&gt;1,"",Q34=1,I34+(3*D34))</f>
        <v>692</v>
      </c>
      <c r="L34" cm="1">
        <f t="array" ref="L34">_xlfn.IFS(Q34&lt;&gt;1,"",COUNT($E$7:G34)&lt;=hcpng,"",COUNT($E$7:G34)&gt;=hcpng,K34)</f>
        <v>692</v>
      </c>
      <c r="M34" cm="1">
        <f t="array" ref="M34">_xlfn.IFS(Q34=1,SUM($E$7:G34),Q34&lt;&gt;1,"")</f>
        <v>12910</v>
      </c>
      <c r="N34" cm="1">
        <f t="array" ref="N34">_xlfn.IFS(Q34=1,COUNT($E$7:G34),Q34&lt;&gt;1,"")</f>
        <v>81</v>
      </c>
      <c r="O34">
        <f>IF(Q34=1,ROUND(AVERAGE($E$7:G34),2),"")</f>
        <v>159.38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196</v>
      </c>
      <c r="X34" cm="1">
        <f t="array" ref="X34">_xlfn.IFS(AND(Q34=1,COUNT($E$7:G34)&gt;hcpng),F34+D34,$A$7=1," ")</f>
        <v>233</v>
      </c>
      <c r="Y34" cm="1">
        <f t="array" ref="Y34">_xlfn.IFS(AND(Q34=1,COUNT($E$7:G34)&gt;hcpng),G34+D34,$A$7=1," ")</f>
        <v>263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159</v>
      </c>
      <c r="D35" s="16" cm="1">
        <f t="array" ref="D35">_xlfn.IFS(Q35&lt;&gt;1,"",Q35=1,TRUNC((230-C35)*0.9))</f>
        <v>63</v>
      </c>
      <c r="E35" s="14">
        <v>146</v>
      </c>
      <c r="F35" s="14">
        <v>158</v>
      </c>
      <c r="G35" s="14">
        <v>174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478</v>
      </c>
      <c r="J35">
        <f t="shared" si="1"/>
        <v>159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13388</v>
      </c>
      <c r="N35" cm="1">
        <f t="array" ref="N35">_xlfn.IFS(Q35=1,COUNT($E$7:G35),Q35&lt;&gt;1,"")</f>
        <v>84</v>
      </c>
      <c r="O35">
        <f>IF(Q35=1,ROUND(AVERAGE($E$7:G35),2),"")</f>
        <v>159.38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209</v>
      </c>
      <c r="X35" cm="1">
        <f t="array" ref="X35">_xlfn.IFS(AND(Q35=1,COUNT($E$7:G35)&gt;hcpng),F35+D35,$A$7=1," ")</f>
        <v>221</v>
      </c>
      <c r="Y35" cm="1">
        <f t="array" ref="Y35">_xlfn.IFS(AND(Q35=1,COUNT($E$7:G35)&gt;hcpng),G35+D35,$A$7=1," ")</f>
        <v>237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159</v>
      </c>
      <c r="D36" s="16" cm="1">
        <f t="array" ref="D36">_xlfn.IFS(Q36&lt;&gt;1,"",Q36=1,TRUNC((230-C36)*0.9))</f>
        <v>63</v>
      </c>
      <c r="E36" s="14">
        <v>120</v>
      </c>
      <c r="F36" s="14">
        <v>125</v>
      </c>
      <c r="G36" s="14">
        <v>145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390</v>
      </c>
      <c r="J36">
        <f t="shared" si="1"/>
        <v>130</v>
      </c>
      <c r="K36" cm="1">
        <f t="array" ref="K36">_xlfn.IFS(Q36&lt;&gt;1,"",Q36=1,I36+(3*D36))</f>
        <v>579</v>
      </c>
      <c r="L36" cm="1">
        <f t="array" ref="L36">_xlfn.IFS(Q36&lt;&gt;1,"",COUNT($E$7:G36)&lt;=hcpng,"",COUNT($E$7:G36)&gt;=hcpng,K36)</f>
        <v>579</v>
      </c>
      <c r="M36" cm="1">
        <f t="array" ref="M36">_xlfn.IFS(Q36=1,SUM($E$7:G36),Q36&lt;&gt;1,"")</f>
        <v>13778</v>
      </c>
      <c r="N36" cm="1">
        <f t="array" ref="N36">_xlfn.IFS(Q36=1,COUNT($E$7:G36),Q36&lt;&gt;1,"")</f>
        <v>87</v>
      </c>
      <c r="O36">
        <f>IF(Q36=1,ROUND(AVERAGE($E$7:G36),2),"")</f>
        <v>158.37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183</v>
      </c>
      <c r="X36" cm="1">
        <f t="array" ref="X36">_xlfn.IFS(AND(Q36=1,COUNT($E$7:G36)&gt;hcpng),F36+D36,$A$7=1," ")</f>
        <v>188</v>
      </c>
      <c r="Y36" cm="1">
        <f t="array" ref="Y36">_xlfn.IFS(AND(Q36=1,COUNT($E$7:G36)&gt;hcpng),G36+D36,$A$7=1," ")</f>
        <v>208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154.86000000000001</v>
      </c>
      <c r="F37" s="18">
        <f>IF(COUNT(F7:F36)&gt;=1,ROUND(SUM(F7:F36)/COUNT(F7:F36),2),"")</f>
        <v>156.86000000000001</v>
      </c>
      <c r="G37" s="18">
        <f>IF(COUNT(G7:G36)&gt;=1,ROUND(SUM(G7:G36)/COUNT(G7:G36),2),"")</f>
        <v>163.38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C5B5-EB24-4C61-8D48-965F4DAB37FF}">
  <sheetPr>
    <pageSetUpPr fitToPage="1"/>
  </sheetPr>
  <dimension ref="A1:AA44"/>
  <sheetViews>
    <sheetView topLeftCell="B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13</v>
      </c>
    </row>
    <row r="3" spans="1:27" ht="14.45" customHeight="1" x14ac:dyDescent="0.25">
      <c r="A3" s="7" t="s">
        <v>7</v>
      </c>
      <c r="B3" s="27" t="s">
        <v>71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187</v>
      </c>
      <c r="C4" s="7"/>
      <c r="D4" s="7"/>
      <c r="E4" s="7"/>
      <c r="F4" s="7"/>
      <c r="G4" s="7"/>
      <c r="W4" s="3" t="s">
        <v>34</v>
      </c>
      <c r="X4">
        <f>MAX(I7:I36)</f>
        <v>658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288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324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187</v>
      </c>
      <c r="D7" s="16" cm="1">
        <f t="array" ref="D7">_xlfn.IFS(Q7&lt;&gt;1,"",Q7=1,TRUNC((230-C7)*0.9))</f>
        <v>38</v>
      </c>
      <c r="E7" s="14">
        <v>135</v>
      </c>
      <c r="F7" s="14">
        <v>199</v>
      </c>
      <c r="G7" s="14">
        <v>185</v>
      </c>
      <c r="H7" s="17"/>
      <c r="I7">
        <f>IF(Q7=1,SUM(E7:G7),"")</f>
        <v>519</v>
      </c>
      <c r="J7">
        <f>IF(Q7=1,TRUNC(AVERAGE(E7:G7),0),"")</f>
        <v>173</v>
      </c>
      <c r="K7" cm="1">
        <f t="array" ref="K7">_xlfn.IFS(Q7&lt;&gt;1,"",Q7=1,I7+(3*D7))</f>
        <v>633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519</v>
      </c>
      <c r="N7" cm="1">
        <f t="array" ref="N7">_xlfn.IFS(Q7=1,COUNT($E$7:G7),Q7&lt;&gt;1,"")</f>
        <v>3</v>
      </c>
      <c r="O7">
        <f>IF(Q7=1,ROUND(AVERAGE($E$7:G7),2),"")</f>
        <v>173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187</v>
      </c>
      <c r="D8" s="16" cm="1">
        <f t="array" ref="D8">_xlfn.IFS(Q8&lt;&gt;1,"",Q8=1,TRUNC((230-C8)*0.9))</f>
        <v>38</v>
      </c>
      <c r="E8" s="14">
        <v>148</v>
      </c>
      <c r="F8" s="14">
        <v>175</v>
      </c>
      <c r="G8" s="14">
        <v>154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477</v>
      </c>
      <c r="J8">
        <f t="shared" ref="J8:J36" si="1">IF(Q8=1,TRUNC(AVERAGE(E8:G8),0),"")</f>
        <v>159</v>
      </c>
      <c r="K8" cm="1">
        <f t="array" ref="K8">_xlfn.IFS(Q8&lt;&gt;1,"",Q8=1,I8+(3*D8))</f>
        <v>591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996</v>
      </c>
      <c r="N8" cm="1">
        <f t="array" ref="N8">_xlfn.IFS(Q8=1,COUNT($E$7:G8),Q8&lt;&gt;1,"")</f>
        <v>6</v>
      </c>
      <c r="O8">
        <f>IF(Q8=1,ROUND(AVERAGE($E$7:G8),2),"")</f>
        <v>166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187</v>
      </c>
      <c r="D9" s="16" cm="1">
        <f t="array" ref="D9">_xlfn.IFS(Q9&lt;&gt;1,"",Q9=1,TRUNC((230-C9)*0.9))</f>
        <v>38</v>
      </c>
      <c r="E9" s="14">
        <v>174</v>
      </c>
      <c r="F9" s="14">
        <v>169</v>
      </c>
      <c r="G9" s="14">
        <v>142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485</v>
      </c>
      <c r="J9">
        <f t="shared" si="1"/>
        <v>161</v>
      </c>
      <c r="K9" cm="1">
        <f t="array" ref="K9">_xlfn.IFS(Q9&lt;&gt;1,"",Q9=1,I9+(3*D9))</f>
        <v>599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1481</v>
      </c>
      <c r="N9" cm="1">
        <f t="array" ref="N9">_xlfn.IFS(Q9=1,COUNT($E$7:G9),Q9&lt;&gt;1,"")</f>
        <v>9</v>
      </c>
      <c r="O9">
        <f>IF(Q9=1,ROUND(AVERAGE($E$7:G9),2),"")</f>
        <v>164.56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164</v>
      </c>
      <c r="D10" s="16" cm="1">
        <f t="array" ref="D10">_xlfn.IFS(Q10&lt;&gt;1,"",Q10=1,TRUNC((230-C10)*0.9))</f>
        <v>59</v>
      </c>
      <c r="E10" s="14">
        <v>221</v>
      </c>
      <c r="F10" s="14">
        <v>151</v>
      </c>
      <c r="G10" s="14">
        <v>225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597</v>
      </c>
      <c r="J10">
        <f t="shared" si="1"/>
        <v>199</v>
      </c>
      <c r="K10" cm="1">
        <f t="array" ref="K10">_xlfn.IFS(Q10&lt;&gt;1,"",Q10=1,I10+(3*D10))</f>
        <v>774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2078</v>
      </c>
      <c r="N10" cm="1">
        <f t="array" ref="N10">_xlfn.IFS(Q10=1,COUNT($E$7:G10),Q10&lt;&gt;1,"")</f>
        <v>12</v>
      </c>
      <c r="O10">
        <f>IF(Q10=1,ROUND(AVERAGE($E$7:G10),2),"")</f>
        <v>173.17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173</v>
      </c>
      <c r="D11" s="16" cm="1">
        <f t="array" ref="D11">_xlfn.IFS(Q11&lt;&gt;1,"",Q11=1,TRUNC((230-C11)*0.9))</f>
        <v>51</v>
      </c>
      <c r="E11" s="14">
        <v>157</v>
      </c>
      <c r="F11" s="14">
        <v>242</v>
      </c>
      <c r="G11" s="14">
        <v>214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613</v>
      </c>
      <c r="J11">
        <f t="shared" si="1"/>
        <v>204</v>
      </c>
      <c r="K11" cm="1">
        <f t="array" ref="K11">_xlfn.IFS(Q11&lt;&gt;1,"",Q11=1,I11+(3*D11))</f>
        <v>766</v>
      </c>
      <c r="L11" cm="1">
        <f t="array" ref="L11">_xlfn.IFS(Q11&lt;&gt;1,"",COUNT($E$7:G11)&lt;=hcpng,"",COUNT($E$7:G11)&gt;=hcpng,K11)</f>
        <v>766</v>
      </c>
      <c r="M11" cm="1">
        <f t="array" ref="M11">_xlfn.IFS(Q11=1,SUM($E$7:G11),Q11&lt;&gt;1,"")</f>
        <v>2691</v>
      </c>
      <c r="N11" cm="1">
        <f t="array" ref="N11">_xlfn.IFS(Q11=1,COUNT($E$7:G11),Q11&lt;&gt;1,"")</f>
        <v>15</v>
      </c>
      <c r="O11">
        <f>IF(Q11=1,ROUND(AVERAGE($E$7:G11),2),"")</f>
        <v>179.4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208</v>
      </c>
      <c r="X11" cm="1">
        <f t="array" ref="X11">_xlfn.IFS(AND(Q11=1,COUNT($E$7:G11)&gt;hcpng),F11+D11,$A$7=1," ")</f>
        <v>293</v>
      </c>
      <c r="Y11" cm="1">
        <f t="array" ref="Y11">_xlfn.IFS(AND(Q11=1,COUNT($E$7:G11)&gt;hcpng),G11+D11,$A$7=1," ")</f>
        <v>265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179</v>
      </c>
      <c r="D12" s="16" cm="1">
        <f t="array" ref="D12">_xlfn.IFS(Q12&lt;&gt;1,"",Q12=1,TRUNC((230-C12)*0.9))</f>
        <v>45</v>
      </c>
      <c r="E12" s="14">
        <v>213</v>
      </c>
      <c r="F12" s="14">
        <v>236</v>
      </c>
      <c r="G12" s="14">
        <v>156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605</v>
      </c>
      <c r="J12">
        <f t="shared" si="1"/>
        <v>201</v>
      </c>
      <c r="K12" cm="1">
        <f t="array" ref="K12">_xlfn.IFS(Q12&lt;&gt;1,"",Q12=1,I12+(3*D12))</f>
        <v>740</v>
      </c>
      <c r="L12" cm="1">
        <f t="array" ref="L12">_xlfn.IFS(Q12&lt;&gt;1,"",COUNT($E$7:G12)&lt;=hcpng,"",COUNT($E$7:G12)&gt;=hcpng,K12)</f>
        <v>740</v>
      </c>
      <c r="M12" cm="1">
        <f t="array" ref="M12">_xlfn.IFS(Q12=1,SUM($E$7:G12),Q12&lt;&gt;1,"")</f>
        <v>3296</v>
      </c>
      <c r="N12" cm="1">
        <f t="array" ref="N12">_xlfn.IFS(Q12=1,COUNT($E$7:G12),Q12&lt;&gt;1,"")</f>
        <v>18</v>
      </c>
      <c r="O12">
        <f>IF(Q12=1,ROUND(AVERAGE($E$7:G12),2),"")</f>
        <v>183.11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258</v>
      </c>
      <c r="X12" cm="1">
        <f t="array" ref="X12">_xlfn.IFS(AND(Q12=1,COUNT($E$7:G12)&gt;hcpng),F12+D12,$A$7=1," ")</f>
        <v>281</v>
      </c>
      <c r="Y12" cm="1">
        <f t="array" ref="Y12">_xlfn.IFS(AND(Q12=1,COUNT($E$7:G12)&gt;hcpng),G12+D12,$A$7=1," ")</f>
        <v>201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183</v>
      </c>
      <c r="D13" s="16" cm="1">
        <f t="array" ref="D13">_xlfn.IFS(Q13&lt;&gt;1,"",Q13=1,TRUNC((230-C13)*0.9))</f>
        <v>42</v>
      </c>
      <c r="E13" s="14">
        <v>172</v>
      </c>
      <c r="F13" s="14">
        <v>177</v>
      </c>
      <c r="G13" s="14">
        <v>125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474</v>
      </c>
      <c r="J13">
        <f t="shared" si="1"/>
        <v>158</v>
      </c>
      <c r="K13" cm="1">
        <f t="array" ref="K13">_xlfn.IFS(Q13&lt;&gt;1,"",Q13=1,I13+(3*D13))</f>
        <v>600</v>
      </c>
      <c r="L13" cm="1">
        <f t="array" ref="L13">_xlfn.IFS(Q13&lt;&gt;1,"",COUNT($E$7:G13)&lt;=hcpng,"",COUNT($E$7:G13)&gt;=hcpng,K13)</f>
        <v>600</v>
      </c>
      <c r="M13" cm="1">
        <f t="array" ref="M13">_xlfn.IFS(Q13=1,SUM($E$7:G13),Q13&lt;&gt;1,"")</f>
        <v>3770</v>
      </c>
      <c r="N13" cm="1">
        <f t="array" ref="N13">_xlfn.IFS(Q13=1,COUNT($E$7:G13),Q13&lt;&gt;1,"")</f>
        <v>21</v>
      </c>
      <c r="O13">
        <f>IF(Q13=1,ROUND(AVERAGE($E$7:G13),2),"")</f>
        <v>179.52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214</v>
      </c>
      <c r="X13" cm="1">
        <f t="array" ref="X13">_xlfn.IFS(AND(Q13=1,COUNT($E$7:G13)&gt;hcpng),F13+D13,$A$7=1," ")</f>
        <v>219</v>
      </c>
      <c r="Y13" cm="1">
        <f t="array" ref="Y13">_xlfn.IFS(AND(Q13=1,COUNT($E$7:G13)&gt;hcpng),G13+D13,$A$7=1," ")</f>
        <v>167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179</v>
      </c>
      <c r="D14" s="16" cm="1">
        <f t="array" ref="D14">_xlfn.IFS(Q14&lt;&gt;1,"",Q14=1,TRUNC((230-C14)*0.9))</f>
        <v>45</v>
      </c>
      <c r="E14" s="14">
        <v>180</v>
      </c>
      <c r="F14" s="14">
        <v>188</v>
      </c>
      <c r="G14" s="14">
        <v>213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581</v>
      </c>
      <c r="J14">
        <f t="shared" si="1"/>
        <v>193</v>
      </c>
      <c r="K14" cm="1">
        <f t="array" ref="K14">_xlfn.IFS(Q14&lt;&gt;1,"",Q14=1,I14+(3*D14))</f>
        <v>716</v>
      </c>
      <c r="L14" cm="1">
        <f t="array" ref="L14">_xlfn.IFS(Q14&lt;&gt;1,"",COUNT($E$7:G14)&lt;=hcpng,"",COUNT($E$7:G14)&gt;=hcpng,K14)</f>
        <v>716</v>
      </c>
      <c r="M14" cm="1">
        <f t="array" ref="M14">_xlfn.IFS(Q14=1,SUM($E$7:G14),Q14&lt;&gt;1,"")</f>
        <v>4351</v>
      </c>
      <c r="N14" cm="1">
        <f t="array" ref="N14">_xlfn.IFS(Q14=1,COUNT($E$7:G14),Q14&lt;&gt;1,"")</f>
        <v>24</v>
      </c>
      <c r="O14">
        <f>IF(Q14=1,ROUND(AVERAGE($E$7:G14),2),"")</f>
        <v>181.29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225</v>
      </c>
      <c r="X14" cm="1">
        <f t="array" ref="X14">_xlfn.IFS(AND(Q14=1,COUNT($E$7:G14)&gt;hcpng),F14+D14,$A$7=1," ")</f>
        <v>233</v>
      </c>
      <c r="Y14" cm="1">
        <f t="array" ref="Y14">_xlfn.IFS(AND(Q14=1,COUNT($E$7:G14)&gt;hcpng),G14+D14,$A$7=1," ")</f>
        <v>258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181</v>
      </c>
      <c r="D15" s="16" cm="1">
        <f t="array" ref="D15">_xlfn.IFS(Q15&lt;&gt;1,"",Q15=1,TRUNC((230-C15)*0.9))</f>
        <v>44</v>
      </c>
      <c r="E15" s="14">
        <v>179</v>
      </c>
      <c r="F15" s="14">
        <v>185</v>
      </c>
      <c r="G15" s="14">
        <v>152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516</v>
      </c>
      <c r="J15">
        <f t="shared" si="1"/>
        <v>172</v>
      </c>
      <c r="K15" cm="1">
        <f t="array" ref="K15">_xlfn.IFS(Q15&lt;&gt;1,"",Q15=1,I15+(3*D15))</f>
        <v>648</v>
      </c>
      <c r="L15" cm="1">
        <f t="array" ref="L15">_xlfn.IFS(Q15&lt;&gt;1,"",COUNT($E$7:G15)&lt;=hcpng,"",COUNT($E$7:G15)&gt;=hcpng,K15)</f>
        <v>648</v>
      </c>
      <c r="M15" cm="1">
        <f t="array" ref="M15">_xlfn.IFS(Q15=1,SUM($E$7:G15),Q15&lt;&gt;1,"")</f>
        <v>4867</v>
      </c>
      <c r="N15" cm="1">
        <f t="array" ref="N15">_xlfn.IFS(Q15=1,COUNT($E$7:G15),Q15&lt;&gt;1,"")</f>
        <v>27</v>
      </c>
      <c r="O15">
        <f>IF(Q15=1,ROUND(AVERAGE($E$7:G15),2),"")</f>
        <v>180.26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223</v>
      </c>
      <c r="X15" cm="1">
        <f t="array" ref="X15">_xlfn.IFS(AND(Q15=1,COUNT($E$7:G15)&gt;hcpng),F15+D15,$A$7=1," ")</f>
        <v>229</v>
      </c>
      <c r="Y15" cm="1">
        <f t="array" ref="Y15">_xlfn.IFS(AND(Q15=1,COUNT($E$7:G15)&gt;hcpng),G15+D15,$A$7=1," ")</f>
        <v>196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180</v>
      </c>
      <c r="D16" s="16" cm="1">
        <f t="array" ref="D16">_xlfn.IFS(Q16&lt;&gt;1,"",Q16=1,TRUNC((230-C16)*0.9))</f>
        <v>45</v>
      </c>
      <c r="E16" s="14">
        <v>156</v>
      </c>
      <c r="F16" s="14">
        <v>256</v>
      </c>
      <c r="G16" s="14">
        <v>195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607</v>
      </c>
      <c r="J16">
        <f t="shared" si="1"/>
        <v>202</v>
      </c>
      <c r="K16" cm="1">
        <f t="array" ref="K16">_xlfn.IFS(Q16&lt;&gt;1,"",Q16=1,I16+(3*D16))</f>
        <v>742</v>
      </c>
      <c r="L16" cm="1">
        <f t="array" ref="L16">_xlfn.IFS(Q16&lt;&gt;1,"",COUNT($E$7:G16)&lt;=hcpng,"",COUNT($E$7:G16)&gt;=hcpng,K16)</f>
        <v>742</v>
      </c>
      <c r="M16" cm="1">
        <f t="array" ref="M16">_xlfn.IFS(Q16=1,SUM($E$7:G16),Q16&lt;&gt;1,"")</f>
        <v>5474</v>
      </c>
      <c r="N16" cm="1">
        <f t="array" ref="N16">_xlfn.IFS(Q16=1,COUNT($E$7:G16),Q16&lt;&gt;1,"")</f>
        <v>30</v>
      </c>
      <c r="O16">
        <f>IF(Q16=1,ROUND(AVERAGE($E$7:G16),2),"")</f>
        <v>182.47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201</v>
      </c>
      <c r="X16" cm="1">
        <f t="array" ref="X16">_xlfn.IFS(AND(Q16=1,COUNT($E$7:G16)&gt;hcpng),F16+D16,$A$7=1," ")</f>
        <v>301</v>
      </c>
      <c r="Y16" cm="1">
        <f t="array" ref="Y16">_xlfn.IFS(AND(Q16=1,COUNT($E$7:G16)&gt;hcpng),G16+D16,$A$7=1," ")</f>
        <v>240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182</v>
      </c>
      <c r="D17" s="16" cm="1">
        <f t="array" ref="D17">_xlfn.IFS(Q17&lt;&gt;1,"",Q17=1,TRUNC((230-C17)*0.9))</f>
        <v>43</v>
      </c>
      <c r="E17" s="14">
        <v>222</v>
      </c>
      <c r="F17" s="14">
        <v>204</v>
      </c>
      <c r="G17" s="14">
        <v>134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560</v>
      </c>
      <c r="J17">
        <f t="shared" si="1"/>
        <v>186</v>
      </c>
      <c r="K17" cm="1">
        <f t="array" ref="K17">_xlfn.IFS(Q17&lt;&gt;1,"",Q17=1,I17+(3*D17))</f>
        <v>689</v>
      </c>
      <c r="L17" cm="1">
        <f t="array" ref="L17">_xlfn.IFS(Q17&lt;&gt;1,"",COUNT($E$7:G17)&lt;=hcpng,"",COUNT($E$7:G17)&gt;=hcpng,K17)</f>
        <v>689</v>
      </c>
      <c r="M17" cm="1">
        <f t="array" ref="M17">_xlfn.IFS(Q17=1,SUM($E$7:G17),Q17&lt;&gt;1,"")</f>
        <v>6034</v>
      </c>
      <c r="N17" cm="1">
        <f t="array" ref="N17">_xlfn.IFS(Q17=1,COUNT($E$7:G17),Q17&lt;&gt;1,"")</f>
        <v>33</v>
      </c>
      <c r="O17">
        <f>IF(Q17=1,ROUND(AVERAGE($E$7:G17),2),"")</f>
        <v>182.85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265</v>
      </c>
      <c r="X17" cm="1">
        <f t="array" ref="X17">_xlfn.IFS(AND(Q17=1,COUNT($E$7:G17)&gt;hcpng),F17+D17,$A$7=1," ")</f>
        <v>247</v>
      </c>
      <c r="Y17" cm="1">
        <f t="array" ref="Y17">_xlfn.IFS(AND(Q17=1,COUNT($E$7:G17)&gt;hcpng),G17+D17,$A$7=1," ")</f>
        <v>177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182</v>
      </c>
      <c r="D18" s="16" cm="1">
        <f t="array" ref="D18">_xlfn.IFS(Q18&lt;&gt;1,"",Q18=1,TRUNC((230-C18)*0.9))</f>
        <v>43</v>
      </c>
      <c r="E18" s="14">
        <v>166</v>
      </c>
      <c r="F18" s="14">
        <v>160</v>
      </c>
      <c r="G18" s="14">
        <v>202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528</v>
      </c>
      <c r="J18">
        <f t="shared" si="1"/>
        <v>176</v>
      </c>
      <c r="K18" cm="1">
        <f t="array" ref="K18">_xlfn.IFS(Q18&lt;&gt;1,"",Q18=1,I18+(3*D18))</f>
        <v>657</v>
      </c>
      <c r="L18" cm="1">
        <f t="array" ref="L18">_xlfn.IFS(Q18&lt;&gt;1,"",COUNT($E$7:G18)&lt;=hcpng,"",COUNT($E$7:G18)&gt;=hcpng,K18)</f>
        <v>657</v>
      </c>
      <c r="M18" cm="1">
        <f t="array" ref="M18">_xlfn.IFS(Q18=1,SUM($E$7:G18),Q18&lt;&gt;1,"")</f>
        <v>6562</v>
      </c>
      <c r="N18" cm="1">
        <f t="array" ref="N18">_xlfn.IFS(Q18=1,COUNT($E$7:G18),Q18&lt;&gt;1,"")</f>
        <v>36</v>
      </c>
      <c r="O18">
        <f>IF(Q18=1,ROUND(AVERAGE($E$7:G18),2),"")</f>
        <v>182.28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209</v>
      </c>
      <c r="X18" cm="1">
        <f t="array" ref="X18">_xlfn.IFS(AND(Q18=1,COUNT($E$7:G18)&gt;hcpng),F18+D18,$A$7=1," ")</f>
        <v>203</v>
      </c>
      <c r="Y18" cm="1">
        <f t="array" ref="Y18">_xlfn.IFS(AND(Q18=1,COUNT($E$7:G18)&gt;hcpng),G18+D18,$A$7=1," ")</f>
        <v>245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182</v>
      </c>
      <c r="D19" s="16" cm="1">
        <f t="array" ref="D19">_xlfn.IFS(Q19&lt;&gt;1,"",Q19=1,TRUNC((230-C19)*0.9))</f>
        <v>43</v>
      </c>
      <c r="E19" s="14">
        <v>196</v>
      </c>
      <c r="F19" s="14">
        <v>198</v>
      </c>
      <c r="G19" s="14">
        <v>233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0"/>
        <v>627</v>
      </c>
      <c r="J19">
        <f t="shared" si="1"/>
        <v>209</v>
      </c>
      <c r="K19" cm="1">
        <f t="array" ref="K19">_xlfn.IFS(Q19&lt;&gt;1,"",Q19=1,I19+(3*D19))</f>
        <v>756</v>
      </c>
      <c r="L19" cm="1">
        <f t="array" ref="L19">_xlfn.IFS(Q19&lt;&gt;1,"",COUNT($E$7:G19)&lt;=hcpng,"",COUNT($E$7:G19)&gt;=hcpng,K19)</f>
        <v>756</v>
      </c>
      <c r="M19" cm="1">
        <f t="array" ref="M19">_xlfn.IFS(Q19=1,SUM($E$7:G19),Q19&lt;&gt;1,"")</f>
        <v>7189</v>
      </c>
      <c r="N19" cm="1">
        <f t="array" ref="N19">_xlfn.IFS(Q19=1,COUNT($E$7:G19),Q19&lt;&gt;1,"")</f>
        <v>39</v>
      </c>
      <c r="O19">
        <f>IF(Q19=1,ROUND(AVERAGE($E$7:G19),2),"")</f>
        <v>184.33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239</v>
      </c>
      <c r="X19" cm="1">
        <f t="array" ref="X19">_xlfn.IFS(AND(Q19=1,COUNT($E$7:G19)&gt;hcpng),F19+D19,$A$7=1," ")</f>
        <v>241</v>
      </c>
      <c r="Y19" cm="1">
        <f t="array" ref="Y19">_xlfn.IFS(AND(Q19=1,COUNT($E$7:G19)&gt;hcpng),G19+D19,$A$7=1," ")</f>
        <v>276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184</v>
      </c>
      <c r="D20" s="16" cm="1">
        <f t="array" ref="D20">_xlfn.IFS(Q20&lt;&gt;1,"",Q20=1,TRUNC((230-C20)*0.9))</f>
        <v>41</v>
      </c>
      <c r="E20" s="14">
        <v>266</v>
      </c>
      <c r="F20" s="14">
        <v>194</v>
      </c>
      <c r="G20" s="14">
        <v>198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658</v>
      </c>
      <c r="J20">
        <f t="shared" si="1"/>
        <v>219</v>
      </c>
      <c r="K20" cm="1">
        <f t="array" ref="K20">_xlfn.IFS(Q20&lt;&gt;1,"",Q20=1,I20+(3*D20))</f>
        <v>781</v>
      </c>
      <c r="L20" cm="1">
        <f t="array" ref="L20">_xlfn.IFS(Q20&lt;&gt;1,"",COUNT($E$7:G20)&lt;=hcpng,"",COUNT($E$7:G20)&gt;=hcpng,K20)</f>
        <v>781</v>
      </c>
      <c r="M20" cm="1">
        <f t="array" ref="M20">_xlfn.IFS(Q20=1,SUM($E$7:G20),Q20&lt;&gt;1,"")</f>
        <v>7847</v>
      </c>
      <c r="N20" cm="1">
        <f t="array" ref="N20">_xlfn.IFS(Q20=1,COUNT($E$7:G20),Q20&lt;&gt;1,"")</f>
        <v>42</v>
      </c>
      <c r="O20">
        <f>IF(Q20=1,ROUND(AVERAGE($E$7:G20),2),"")</f>
        <v>186.83</v>
      </c>
      <c r="P20" t="str" cm="1">
        <f t="array" ref="P20">_xlfn.IFS(Q20&lt;&gt;1,"",SUM($Q$7:Q20)=1,1,SUM($Q$7:Q20)&lt;&gt;1,"")</f>
        <v/>
      </c>
      <c r="Q20">
        <f t="shared" si="2"/>
        <v>1</v>
      </c>
      <c r="R20">
        <f t="shared" si="3"/>
        <v>658</v>
      </c>
      <c r="S20" t="str" cm="1">
        <f t="array" ref="S20">_xlfn.IFS(E20=$X$5,E20,F20=$X$5,F20,G20=$X$5,G20,$A$7=1,"")</f>
        <v/>
      </c>
      <c r="T20">
        <f t="shared" si="4"/>
        <v>781</v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307</v>
      </c>
      <c r="X20" cm="1">
        <f t="array" ref="X20">_xlfn.IFS(AND(Q20=1,COUNT($E$7:G20)&gt;hcpng),F20+D20,$A$7=1," ")</f>
        <v>235</v>
      </c>
      <c r="Y20" cm="1">
        <f t="array" ref="Y20">_xlfn.IFS(AND(Q20=1,COUNT($E$7:G20)&gt;hcpng),G20+D20,$A$7=1," ")</f>
        <v>239</v>
      </c>
      <c r="Z20">
        <f t="shared" si="5"/>
        <v>14</v>
      </c>
      <c r="AA20" cm="1">
        <f t="array" ref="AA20">_xlfn.IFS(COUNTIFS(H20,"#",H19,"#"),A19,COUNTIFS(H20,2,H19,"#"),A19,$A$7=1,"")</f>
        <v>13</v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186</v>
      </c>
      <c r="D21" s="16" cm="1">
        <f t="array" ref="D21">_xlfn.IFS(Q21&lt;&gt;1,"",Q21=1,TRUNC((230-C21)*0.9))</f>
        <v>39</v>
      </c>
      <c r="E21" s="14">
        <v>181</v>
      </c>
      <c r="F21" s="14">
        <v>171</v>
      </c>
      <c r="G21" s="14">
        <v>172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524</v>
      </c>
      <c r="J21">
        <f t="shared" si="1"/>
        <v>174</v>
      </c>
      <c r="K21" cm="1">
        <f t="array" ref="K21">_xlfn.IFS(Q21&lt;&gt;1,"",Q21=1,I21+(3*D21))</f>
        <v>641</v>
      </c>
      <c r="L21" cm="1">
        <f t="array" ref="L21">_xlfn.IFS(Q21&lt;&gt;1,"",COUNT($E$7:G21)&lt;=hcpng,"",COUNT($E$7:G21)&gt;=hcpng,K21)</f>
        <v>641</v>
      </c>
      <c r="M21" cm="1">
        <f t="array" ref="M21">_xlfn.IFS(Q21=1,SUM($E$7:G21),Q21&lt;&gt;1,"")</f>
        <v>8371</v>
      </c>
      <c r="N21" cm="1">
        <f t="array" ref="N21">_xlfn.IFS(Q21=1,COUNT($E$7:G21),Q21&lt;&gt;1,"")</f>
        <v>45</v>
      </c>
      <c r="O21">
        <f>IF(Q21=1,ROUND(AVERAGE($E$7:G21),2),"")</f>
        <v>186.02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220</v>
      </c>
      <c r="X21" cm="1">
        <f t="array" ref="X21">_xlfn.IFS(AND(Q21=1,COUNT($E$7:G21)&gt;hcpng),F21+D21,$A$7=1," ")</f>
        <v>210</v>
      </c>
      <c r="Y21" cm="1">
        <f t="array" ref="Y21">_xlfn.IFS(AND(Q21=1,COUNT($E$7:G21)&gt;hcpng),G21+D21,$A$7=1," ")</f>
        <v>211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186</v>
      </c>
      <c r="D22" s="16" cm="1">
        <f t="array" ref="D22">_xlfn.IFS(Q22&lt;&gt;1,"",Q22=1,TRUNC((230-C22)*0.9))</f>
        <v>39</v>
      </c>
      <c r="E22" s="14">
        <v>152</v>
      </c>
      <c r="F22" s="14">
        <v>141</v>
      </c>
      <c r="G22" s="14">
        <v>198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491</v>
      </c>
      <c r="J22">
        <f t="shared" si="1"/>
        <v>163</v>
      </c>
      <c r="K22" cm="1">
        <f t="array" ref="K22">_xlfn.IFS(Q22&lt;&gt;1,"",Q22=1,I22+(3*D22))</f>
        <v>608</v>
      </c>
      <c r="L22" cm="1">
        <f t="array" ref="L22">_xlfn.IFS(Q22&lt;&gt;1,"",COUNT($E$7:G22)&lt;=hcpng,"",COUNT($E$7:G22)&gt;=hcpng,K22)</f>
        <v>608</v>
      </c>
      <c r="M22" cm="1">
        <f t="array" ref="M22">_xlfn.IFS(Q22=1,SUM($E$7:G22),Q22&lt;&gt;1,"")</f>
        <v>8862</v>
      </c>
      <c r="N22" cm="1">
        <f t="array" ref="N22">_xlfn.IFS(Q22=1,COUNT($E$7:G22),Q22&lt;&gt;1,"")</f>
        <v>48</v>
      </c>
      <c r="O22">
        <f>IF(Q22=1,ROUND(AVERAGE($E$7:G22),2),"")</f>
        <v>184.63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191</v>
      </c>
      <c r="X22" cm="1">
        <f t="array" ref="X22">_xlfn.IFS(AND(Q22=1,COUNT($E$7:G22)&gt;hcpng),F22+D22,$A$7=1," ")</f>
        <v>180</v>
      </c>
      <c r="Y22" cm="1">
        <f t="array" ref="Y22">_xlfn.IFS(AND(Q22=1,COUNT($E$7:G22)&gt;hcpng),G22+D22,$A$7=1," ")</f>
        <v>237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184</v>
      </c>
      <c r="D24" s="16" cm="1">
        <f t="array" ref="D24">_xlfn.IFS(Q24&lt;&gt;1,"",Q24=1,TRUNC((230-C24)*0.9))</f>
        <v>41</v>
      </c>
      <c r="E24" s="14">
        <v>214</v>
      </c>
      <c r="F24" s="14">
        <v>180</v>
      </c>
      <c r="G24" s="14">
        <v>176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570</v>
      </c>
      <c r="J24">
        <f t="shared" si="1"/>
        <v>190</v>
      </c>
      <c r="K24" cm="1">
        <f t="array" ref="K24">_xlfn.IFS(Q24&lt;&gt;1,"",Q24=1,I24+(3*D24))</f>
        <v>693</v>
      </c>
      <c r="L24" cm="1">
        <f t="array" ref="L24">_xlfn.IFS(Q24&lt;&gt;1,"",COUNT($E$7:G24)&lt;=hcpng,"",COUNT($E$7:G24)&gt;=hcpng,K24)</f>
        <v>693</v>
      </c>
      <c r="M24" cm="1">
        <f t="array" ref="M24">_xlfn.IFS(Q24=1,SUM($E$7:G24),Q24&lt;&gt;1,"")</f>
        <v>9432</v>
      </c>
      <c r="N24" cm="1">
        <f t="array" ref="N24">_xlfn.IFS(Q24=1,COUNT($E$7:G24),Q24&lt;&gt;1,"")</f>
        <v>51</v>
      </c>
      <c r="O24">
        <f>IF(Q24=1,ROUND(AVERAGE($E$7:G24),2),"")</f>
        <v>184.94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255</v>
      </c>
      <c r="X24" cm="1">
        <f t="array" ref="X24">_xlfn.IFS(AND(Q24=1,COUNT($E$7:G24)&gt;hcpng),F24+D24,$A$7=1," ")</f>
        <v>221</v>
      </c>
      <c r="Y24" cm="1">
        <f t="array" ref="Y24">_xlfn.IFS(AND(Q24=1,COUNT($E$7:G24)&gt;hcpng),G24+D24,$A$7=1," ")</f>
        <v>217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184</v>
      </c>
      <c r="D25" s="16" cm="1">
        <f t="array" ref="D25">_xlfn.IFS(Q25&lt;&gt;1,"",Q25=1,TRUNC((230-C25)*0.9))</f>
        <v>41</v>
      </c>
      <c r="E25" s="14">
        <v>192</v>
      </c>
      <c r="F25" s="14">
        <v>226</v>
      </c>
      <c r="G25" s="14">
        <v>227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645</v>
      </c>
      <c r="J25">
        <f t="shared" si="1"/>
        <v>215</v>
      </c>
      <c r="K25" cm="1">
        <f t="array" ref="K25">_xlfn.IFS(Q25&lt;&gt;1,"",Q25=1,I25+(3*D25))</f>
        <v>768</v>
      </c>
      <c r="L25" cm="1">
        <f t="array" ref="L25">_xlfn.IFS(Q25&lt;&gt;1,"",COUNT($E$7:G25)&lt;=hcpng,"",COUNT($E$7:G25)&gt;=hcpng,K25)</f>
        <v>768</v>
      </c>
      <c r="M25" cm="1">
        <f t="array" ref="M25">_xlfn.IFS(Q25=1,SUM($E$7:G25),Q25&lt;&gt;1,"")</f>
        <v>10077</v>
      </c>
      <c r="N25" cm="1">
        <f t="array" ref="N25">_xlfn.IFS(Q25=1,COUNT($E$7:G25),Q25&lt;&gt;1,"")</f>
        <v>54</v>
      </c>
      <c r="O25">
        <f>IF(Q25=1,ROUND(AVERAGE($E$7:G25),2),"")</f>
        <v>186.61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233</v>
      </c>
      <c r="X25" cm="1">
        <f t="array" ref="X25">_xlfn.IFS(AND(Q25=1,COUNT($E$7:G25)&gt;hcpng),F25+D25,$A$7=1," ")</f>
        <v>267</v>
      </c>
      <c r="Y25" cm="1">
        <f t="array" ref="Y25">_xlfn.IFS(AND(Q25=1,COUNT($E$7:G25)&gt;hcpng),G25+D25,$A$7=1," ")</f>
        <v>268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186</v>
      </c>
      <c r="D26" s="16" cm="1">
        <f t="array" ref="D26">_xlfn.IFS(Q26&lt;&gt;1,"",Q26=1,TRUNC((230-C26)*0.9))</f>
        <v>39</v>
      </c>
      <c r="E26" s="14">
        <v>189</v>
      </c>
      <c r="F26" s="14">
        <v>181</v>
      </c>
      <c r="G26" s="14">
        <v>172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542</v>
      </c>
      <c r="J26">
        <f t="shared" si="1"/>
        <v>180</v>
      </c>
      <c r="K26" cm="1">
        <f t="array" ref="K26">_xlfn.IFS(Q26&lt;&gt;1,"",Q26=1,I26+(3*D26))</f>
        <v>659</v>
      </c>
      <c r="L26" cm="1">
        <f t="array" ref="L26">_xlfn.IFS(Q26&lt;&gt;1,"",COUNT($E$7:G26)&lt;=hcpng,"",COUNT($E$7:G26)&gt;=hcpng,K26)</f>
        <v>659</v>
      </c>
      <c r="M26" cm="1">
        <f t="array" ref="M26">_xlfn.IFS(Q26=1,SUM($E$7:G26),Q26&lt;&gt;1,"")</f>
        <v>10619</v>
      </c>
      <c r="N26" cm="1">
        <f t="array" ref="N26">_xlfn.IFS(Q26=1,COUNT($E$7:G26),Q26&lt;&gt;1,"")</f>
        <v>57</v>
      </c>
      <c r="O26">
        <f>IF(Q26=1,ROUND(AVERAGE($E$7:G26),2),"")</f>
        <v>186.3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228</v>
      </c>
      <c r="X26" cm="1">
        <f t="array" ref="X26">_xlfn.IFS(AND(Q26=1,COUNT($E$7:G26)&gt;hcpng),F26+D26,$A$7=1," ")</f>
        <v>220</v>
      </c>
      <c r="Y26" cm="1">
        <f t="array" ref="Y26">_xlfn.IFS(AND(Q26=1,COUNT($E$7:G26)&gt;hcpng),G26+D26,$A$7=1," ")</f>
        <v>211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186</v>
      </c>
      <c r="D27" s="16" cm="1">
        <f t="array" ref="D27">_xlfn.IFS(Q27&lt;&gt;1,"",Q27=1,TRUNC((230-C27)*0.9))</f>
        <v>39</v>
      </c>
      <c r="E27" s="14">
        <v>210</v>
      </c>
      <c r="F27" s="14">
        <v>202</v>
      </c>
      <c r="G27" s="14">
        <v>204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616</v>
      </c>
      <c r="J27">
        <f t="shared" si="1"/>
        <v>205</v>
      </c>
      <c r="K27" cm="1">
        <f t="array" ref="K27">_xlfn.IFS(Q27&lt;&gt;1,"",Q27=1,I27+(3*D27))</f>
        <v>733</v>
      </c>
      <c r="L27" cm="1">
        <f t="array" ref="L27">_xlfn.IFS(Q27&lt;&gt;1,"",COUNT($E$7:G27)&lt;=hcpng,"",COUNT($E$7:G27)&gt;=hcpng,K27)</f>
        <v>733</v>
      </c>
      <c r="M27" cm="1">
        <f t="array" ref="M27">_xlfn.IFS(Q27=1,SUM($E$7:G27),Q27&lt;&gt;1,"")</f>
        <v>11235</v>
      </c>
      <c r="N27" cm="1">
        <f t="array" ref="N27">_xlfn.IFS(Q27=1,COUNT($E$7:G27),Q27&lt;&gt;1,"")</f>
        <v>60</v>
      </c>
      <c r="O27">
        <f>IF(Q27=1,ROUND(AVERAGE($E$7:G27),2),"")</f>
        <v>187.25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249</v>
      </c>
      <c r="X27" cm="1">
        <f t="array" ref="X27">_xlfn.IFS(AND(Q27=1,COUNT($E$7:G27)&gt;hcpng),F27+D27,$A$7=1," ")</f>
        <v>241</v>
      </c>
      <c r="Y27" cm="1">
        <f t="array" ref="Y27">_xlfn.IFS(AND(Q27=1,COUNT($E$7:G27)&gt;hcpng),G27+D27,$A$7=1," ")</f>
        <v>243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187</v>
      </c>
      <c r="D28" s="16" cm="1">
        <f t="array" ref="D28">_xlfn.IFS(Q28&lt;&gt;1,"",Q28=1,TRUNC((230-C28)*0.9))</f>
        <v>38</v>
      </c>
      <c r="E28" s="14">
        <v>183</v>
      </c>
      <c r="F28" s="14">
        <v>225</v>
      </c>
      <c r="G28" s="14">
        <v>190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598</v>
      </c>
      <c r="J28">
        <f t="shared" si="1"/>
        <v>199</v>
      </c>
      <c r="K28" cm="1">
        <f t="array" ref="K28">_xlfn.IFS(Q28&lt;&gt;1,"",Q28=1,I28+(3*D28))</f>
        <v>712</v>
      </c>
      <c r="L28" cm="1">
        <f t="array" ref="L28">_xlfn.IFS(Q28&lt;&gt;1,"",COUNT($E$7:G28)&lt;=hcpng,"",COUNT($E$7:G28)&gt;=hcpng,K28)</f>
        <v>712</v>
      </c>
      <c r="M28" cm="1">
        <f t="array" ref="M28">_xlfn.IFS(Q28=1,SUM($E$7:G28),Q28&lt;&gt;1,"")</f>
        <v>11833</v>
      </c>
      <c r="N28" cm="1">
        <f t="array" ref="N28">_xlfn.IFS(Q28=1,COUNT($E$7:G28),Q28&lt;&gt;1,"")</f>
        <v>63</v>
      </c>
      <c r="O28">
        <f>IF(Q28=1,ROUND(AVERAGE($E$7:G28),2),"")</f>
        <v>187.83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221</v>
      </c>
      <c r="X28" cm="1">
        <f t="array" ref="X28">_xlfn.IFS(AND(Q28=1,COUNT($E$7:G28)&gt;hcpng),F28+D28,$A$7=1," ")</f>
        <v>263</v>
      </c>
      <c r="Y28" cm="1">
        <f t="array" ref="Y28">_xlfn.IFS(AND(Q28=1,COUNT($E$7:G28)&gt;hcpng),G28+D28,$A$7=1," ")</f>
        <v>228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187</v>
      </c>
      <c r="D29" s="16" cm="1">
        <f t="array" ref="D29">_xlfn.IFS(Q29&lt;&gt;1,"",Q29=1,TRUNC((230-C29)*0.9))</f>
        <v>38</v>
      </c>
      <c r="E29" s="14">
        <v>191</v>
      </c>
      <c r="F29" s="14">
        <v>236</v>
      </c>
      <c r="G29" s="14">
        <v>121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548</v>
      </c>
      <c r="J29">
        <f t="shared" si="1"/>
        <v>182</v>
      </c>
      <c r="K29" cm="1">
        <f t="array" ref="K29">_xlfn.IFS(Q29&lt;&gt;1,"",Q29=1,I29+(3*D29))</f>
        <v>662</v>
      </c>
      <c r="L29" cm="1">
        <f t="array" ref="L29">_xlfn.IFS(Q29&lt;&gt;1,"",COUNT($E$7:G29)&lt;=hcpng,"",COUNT($E$7:G29)&gt;=hcpng,K29)</f>
        <v>662</v>
      </c>
      <c r="M29" cm="1">
        <f t="array" ref="M29">_xlfn.IFS(Q29=1,SUM($E$7:G29),Q29&lt;&gt;1,"")</f>
        <v>12381</v>
      </c>
      <c r="N29" cm="1">
        <f t="array" ref="N29">_xlfn.IFS(Q29=1,COUNT($E$7:G29),Q29&lt;&gt;1,"")</f>
        <v>66</v>
      </c>
      <c r="O29">
        <f>IF(Q29=1,ROUND(AVERAGE($E$7:G29),2),"")</f>
        <v>187.59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229</v>
      </c>
      <c r="X29" cm="1">
        <f t="array" ref="X29">_xlfn.IFS(AND(Q29=1,COUNT($E$7:G29)&gt;hcpng),F29+D29,$A$7=1," ")</f>
        <v>274</v>
      </c>
      <c r="Y29" cm="1">
        <f t="array" ref="Y29">_xlfn.IFS(AND(Q29=1,COUNT($E$7:G29)&gt;hcpng),G29+D29,$A$7=1," ")</f>
        <v>159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187</v>
      </c>
      <c r="D30" s="16" cm="1">
        <f t="array" ref="D30">_xlfn.IFS(Q30&lt;&gt;1,"",Q30=1,TRUNC((230-C30)*0.9))</f>
        <v>38</v>
      </c>
      <c r="E30" s="14">
        <v>227</v>
      </c>
      <c r="F30" s="14">
        <v>202</v>
      </c>
      <c r="G30" s="14">
        <v>203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632</v>
      </c>
      <c r="J30">
        <f t="shared" si="1"/>
        <v>210</v>
      </c>
      <c r="K30" cm="1">
        <f t="array" ref="K30">_xlfn.IFS(Q30&lt;&gt;1,"",Q30=1,I30+(3*D30))</f>
        <v>746</v>
      </c>
      <c r="L30" cm="1">
        <f t="array" ref="L30">_xlfn.IFS(Q30&lt;&gt;1,"",COUNT($E$7:G30)&lt;=hcpng,"",COUNT($E$7:G30)&gt;=hcpng,K30)</f>
        <v>746</v>
      </c>
      <c r="M30" cm="1">
        <f t="array" ref="M30">_xlfn.IFS(Q30=1,SUM($E$7:G30),Q30&lt;&gt;1,"")</f>
        <v>13013</v>
      </c>
      <c r="N30" cm="1">
        <f t="array" ref="N30">_xlfn.IFS(Q30=1,COUNT($E$7:G30),Q30&lt;&gt;1,"")</f>
        <v>69</v>
      </c>
      <c r="O30">
        <f>IF(Q30=1,ROUND(AVERAGE($E$7:G30),2),"")</f>
        <v>188.59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265</v>
      </c>
      <c r="X30" cm="1">
        <f t="array" ref="X30">_xlfn.IFS(AND(Q30=1,COUNT($E$7:G30)&gt;hcpng),F30+D30,$A$7=1," ")</f>
        <v>240</v>
      </c>
      <c r="Y30" cm="1">
        <f t="array" ref="Y30">_xlfn.IFS(AND(Q30=1,COUNT($E$7:G30)&gt;hcpng),G30+D30,$A$7=1," ")</f>
        <v>241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188</v>
      </c>
      <c r="D31" s="16" cm="1">
        <f t="array" ref="D31">_xlfn.IFS(Q31&lt;&gt;1,"",Q31=1,TRUNC((230-C31)*0.9))</f>
        <v>37</v>
      </c>
      <c r="E31" s="14">
        <v>190</v>
      </c>
      <c r="F31" s="14">
        <v>219</v>
      </c>
      <c r="G31" s="14">
        <v>158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567</v>
      </c>
      <c r="J31">
        <f t="shared" si="1"/>
        <v>189</v>
      </c>
      <c r="K31" cm="1">
        <f t="array" ref="K31">_xlfn.IFS(Q31&lt;&gt;1,"",Q31=1,I31+(3*D31))</f>
        <v>678</v>
      </c>
      <c r="L31" cm="1">
        <f t="array" ref="L31">_xlfn.IFS(Q31&lt;&gt;1,"",COUNT($E$7:G31)&lt;=hcpng,"",COUNT($E$7:G31)&gt;=hcpng,K31)</f>
        <v>678</v>
      </c>
      <c r="M31" cm="1">
        <f t="array" ref="M31">_xlfn.IFS(Q31=1,SUM($E$7:G31),Q31&lt;&gt;1,"")</f>
        <v>13580</v>
      </c>
      <c r="N31" cm="1">
        <f t="array" ref="N31">_xlfn.IFS(Q31=1,COUNT($E$7:G31),Q31&lt;&gt;1,"")</f>
        <v>72</v>
      </c>
      <c r="O31">
        <f>IF(Q31=1,ROUND(AVERAGE($E$7:G31),2),"")</f>
        <v>188.61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227</v>
      </c>
      <c r="X31" cm="1">
        <f t="array" ref="X31">_xlfn.IFS(AND(Q31=1,COUNT($E$7:G31)&gt;hcpng),F31+D31,$A$7=1," ")</f>
        <v>256</v>
      </c>
      <c r="Y31" cm="1">
        <f t="array" ref="Y31">_xlfn.IFS(AND(Q31=1,COUNT($E$7:G31)&gt;hcpng),G31+D31,$A$7=1," ")</f>
        <v>195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188</v>
      </c>
      <c r="D32" s="16" cm="1">
        <f t="array" ref="D32">_xlfn.IFS(Q32&lt;&gt;1,"",Q32=1,TRUNC((230-C32)*0.9))</f>
        <v>37</v>
      </c>
      <c r="E32" s="14">
        <v>201</v>
      </c>
      <c r="F32" s="14">
        <v>216</v>
      </c>
      <c r="G32" s="14">
        <v>193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610</v>
      </c>
      <c r="J32">
        <f t="shared" si="1"/>
        <v>203</v>
      </c>
      <c r="K32" cm="1">
        <f t="array" ref="K32">_xlfn.IFS(Q32&lt;&gt;1,"",Q32=1,I32+(3*D32))</f>
        <v>721</v>
      </c>
      <c r="L32" cm="1">
        <f t="array" ref="L32">_xlfn.IFS(Q32&lt;&gt;1,"",COUNT($E$7:G32)&lt;=hcpng,"",COUNT($E$7:G32)&gt;=hcpng,K32)</f>
        <v>721</v>
      </c>
      <c r="M32" cm="1">
        <f t="array" ref="M32">_xlfn.IFS(Q32=1,SUM($E$7:G32),Q32&lt;&gt;1,"")</f>
        <v>14190</v>
      </c>
      <c r="N32" cm="1">
        <f t="array" ref="N32">_xlfn.IFS(Q32=1,COUNT($E$7:G32),Q32&lt;&gt;1,"")</f>
        <v>75</v>
      </c>
      <c r="O32">
        <f>IF(Q32=1,ROUND(AVERAGE($E$7:G32),2),"")</f>
        <v>189.2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238</v>
      </c>
      <c r="X32" cm="1">
        <f t="array" ref="X32">_xlfn.IFS(AND(Q32=1,COUNT($E$7:G32)&gt;hcpng),F32+D32,$A$7=1," ")</f>
        <v>253</v>
      </c>
      <c r="Y32" cm="1">
        <f t="array" ref="Y32">_xlfn.IFS(AND(Q32=1,COUNT($E$7:G32)&gt;hcpng),G32+D32,$A$7=1," ")</f>
        <v>230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189</v>
      </c>
      <c r="D33" s="16" cm="1">
        <f t="array" ref="D33">_xlfn.IFS(Q33&lt;&gt;1,"",Q33=1,TRUNC((230-C33)*0.9))</f>
        <v>36</v>
      </c>
      <c r="E33" s="14">
        <v>219</v>
      </c>
      <c r="F33" s="14">
        <v>177</v>
      </c>
      <c r="G33" s="14">
        <v>191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587</v>
      </c>
      <c r="J33">
        <f t="shared" si="1"/>
        <v>195</v>
      </c>
      <c r="K33" cm="1">
        <f t="array" ref="K33">_xlfn.IFS(Q33&lt;&gt;1,"",Q33=1,I33+(3*D33))</f>
        <v>695</v>
      </c>
      <c r="L33" cm="1">
        <f t="array" ref="L33">_xlfn.IFS(Q33&lt;&gt;1,"",COUNT($E$7:G33)&lt;=hcpng,"",COUNT($E$7:G33)&gt;=hcpng,K33)</f>
        <v>695</v>
      </c>
      <c r="M33" cm="1">
        <f t="array" ref="M33">_xlfn.IFS(Q33=1,SUM($E$7:G33),Q33&lt;&gt;1,"")</f>
        <v>14777</v>
      </c>
      <c r="N33" cm="1">
        <f t="array" ref="N33">_xlfn.IFS(Q33=1,COUNT($E$7:G33),Q33&lt;&gt;1,"")</f>
        <v>78</v>
      </c>
      <c r="O33">
        <f>IF(Q33=1,ROUND(AVERAGE($E$7:G33),2),"")</f>
        <v>189.45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255</v>
      </c>
      <c r="X33" cm="1">
        <f t="array" ref="X33">_xlfn.IFS(AND(Q33=1,COUNT($E$7:G33)&gt;hcpng),F33+D33,$A$7=1," ")</f>
        <v>213</v>
      </c>
      <c r="Y33" cm="1">
        <f t="array" ref="Y33">_xlfn.IFS(AND(Q33=1,COUNT($E$7:G33)&gt;hcpng),G33+D33,$A$7=1," ")</f>
        <v>227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189</v>
      </c>
      <c r="D34" s="16" cm="1">
        <f t="array" ref="D34">_xlfn.IFS(Q34&lt;&gt;1,"",Q34=1,TRUNC((230-C34)*0.9))</f>
        <v>36</v>
      </c>
      <c r="E34" s="14">
        <v>288</v>
      </c>
      <c r="F34" s="14">
        <v>180</v>
      </c>
      <c r="G34" s="14">
        <v>182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650</v>
      </c>
      <c r="J34">
        <f t="shared" si="1"/>
        <v>216</v>
      </c>
      <c r="K34" cm="1">
        <f t="array" ref="K34">_xlfn.IFS(Q34&lt;&gt;1,"",Q34=1,I34+(3*D34))</f>
        <v>758</v>
      </c>
      <c r="L34" cm="1">
        <f t="array" ref="L34">_xlfn.IFS(Q34&lt;&gt;1,"",COUNT($E$7:G34)&lt;=hcpng,"",COUNT($E$7:G34)&gt;=hcpng,K34)</f>
        <v>758</v>
      </c>
      <c r="M34" cm="1">
        <f t="array" ref="M34">_xlfn.IFS(Q34=1,SUM($E$7:G34),Q34&lt;&gt;1,"")</f>
        <v>15427</v>
      </c>
      <c r="N34" cm="1">
        <f t="array" ref="N34">_xlfn.IFS(Q34=1,COUNT($E$7:G34),Q34&lt;&gt;1,"")</f>
        <v>81</v>
      </c>
      <c r="O34">
        <f>IF(Q34=1,ROUND(AVERAGE($E$7:G34),2),"")</f>
        <v>190.46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cm="1">
        <f t="array" ref="S34">_xlfn.IFS(E34=$X$5,E34,F34=$X$5,F34,G34=$X$5,G34,$A$7=1,"")</f>
        <v>288</v>
      </c>
      <c r="T34" t="str">
        <f t="shared" si="4"/>
        <v/>
      </c>
      <c r="U34" cm="1">
        <f t="array" ref="U34">_xlfn.IFS(W34=$X$6,W34,X34=$X$6,X34,Y34=$X$6,Y34,$A$7=1,"")</f>
        <v>324</v>
      </c>
      <c r="W34" cm="1">
        <f t="array" ref="W34">_xlfn.IFS(AND(Q34=1,COUNT($E$7:G34)&gt;hcpng),E34+D34,$A$7=1," ")</f>
        <v>324</v>
      </c>
      <c r="X34" cm="1">
        <f t="array" ref="X34">_xlfn.IFS(AND(Q34=1,COUNT($E$7:G34)&gt;hcpng),F34+D34,$A$7=1," ")</f>
        <v>216</v>
      </c>
      <c r="Y34" cm="1">
        <f t="array" ref="Y34">_xlfn.IFS(AND(Q34=1,COUNT($E$7:G34)&gt;hcpng),G34+D34,$A$7=1," ")</f>
        <v>218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190</v>
      </c>
      <c r="D35" s="16" cm="1">
        <f t="array" ref="D35">_xlfn.IFS(Q35&lt;&gt;1,"",Q35=1,TRUNC((230-C35)*0.9))</f>
        <v>36</v>
      </c>
      <c r="E35" s="14">
        <v>258</v>
      </c>
      <c r="F35" s="14">
        <v>197</v>
      </c>
      <c r="G35" s="14">
        <v>193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648</v>
      </c>
      <c r="J35">
        <f t="shared" si="1"/>
        <v>216</v>
      </c>
      <c r="K35" cm="1">
        <f t="array" ref="K35">_xlfn.IFS(Q35&lt;&gt;1,"",Q35=1,I35+(3*D35))</f>
        <v>756</v>
      </c>
      <c r="L35" cm="1">
        <f t="array" ref="L35">_xlfn.IFS(Q35&lt;&gt;1,"",COUNT($E$7:G35)&lt;=hcpng,"",COUNT($E$7:G35)&gt;=hcpng,K35)</f>
        <v>756</v>
      </c>
      <c r="M35" cm="1">
        <f t="array" ref="M35">_xlfn.IFS(Q35=1,SUM($E$7:G35),Q35&lt;&gt;1,"")</f>
        <v>16075</v>
      </c>
      <c r="N35" cm="1">
        <f t="array" ref="N35">_xlfn.IFS(Q35=1,COUNT($E$7:G35),Q35&lt;&gt;1,"")</f>
        <v>84</v>
      </c>
      <c r="O35">
        <f>IF(Q35=1,ROUND(AVERAGE($E$7:G35),2),"")</f>
        <v>191.37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294</v>
      </c>
      <c r="X35" cm="1">
        <f t="array" ref="X35">_xlfn.IFS(AND(Q35=1,COUNT($E$7:G35)&gt;hcpng),F35+D35,$A$7=1," ")</f>
        <v>233</v>
      </c>
      <c r="Y35" cm="1">
        <f t="array" ref="Y35">_xlfn.IFS(AND(Q35=1,COUNT($E$7:G35)&gt;hcpng),G35+D35,$A$7=1," ")</f>
        <v>229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191</v>
      </c>
      <c r="D36" s="16" cm="1">
        <f t="array" ref="D36">_xlfn.IFS(Q36&lt;&gt;1,"",Q36=1,TRUNC((230-C36)*0.9))</f>
        <v>35</v>
      </c>
      <c r="E36" s="14">
        <v>178</v>
      </c>
      <c r="F36" s="14">
        <v>160</v>
      </c>
      <c r="G36" s="14">
        <v>201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539</v>
      </c>
      <c r="J36">
        <f t="shared" si="1"/>
        <v>179</v>
      </c>
      <c r="K36" cm="1">
        <f t="array" ref="K36">_xlfn.IFS(Q36&lt;&gt;1,"",Q36=1,I36+(3*D36))</f>
        <v>644</v>
      </c>
      <c r="L36" cm="1">
        <f t="array" ref="L36">_xlfn.IFS(Q36&lt;&gt;1,"",COUNT($E$7:G36)&lt;=hcpng,"",COUNT($E$7:G36)&gt;=hcpng,K36)</f>
        <v>644</v>
      </c>
      <c r="M36" cm="1">
        <f t="array" ref="M36">_xlfn.IFS(Q36=1,SUM($E$7:G36),Q36&lt;&gt;1,"")</f>
        <v>16614</v>
      </c>
      <c r="N36" cm="1">
        <f t="array" ref="N36">_xlfn.IFS(Q36=1,COUNT($E$7:G36),Q36&lt;&gt;1,"")</f>
        <v>87</v>
      </c>
      <c r="O36">
        <f>IF(Q36=1,ROUND(AVERAGE($E$7:G36),2),"")</f>
        <v>190.97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213</v>
      </c>
      <c r="X36" cm="1">
        <f t="array" ref="X36">_xlfn.IFS(AND(Q36=1,COUNT($E$7:G36)&gt;hcpng),F36+D36,$A$7=1," ")</f>
        <v>195</v>
      </c>
      <c r="Y36" cm="1">
        <f t="array" ref="Y36">_xlfn.IFS(AND(Q36=1,COUNT($E$7:G36)&gt;hcpng),G36+D36,$A$7=1," ")</f>
        <v>236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195.1</v>
      </c>
      <c r="F37" s="18">
        <f>IF(COUNT(F7:F36)&gt;=1,ROUND(SUM(F7:F36)/COUNT(F7:F36),2),"")</f>
        <v>194.72</v>
      </c>
      <c r="G37" s="18">
        <f>IF(COUNT(G7:G36)&gt;=1,ROUND(SUM(G7:G36)/COUNT(G7:G36),2),"")</f>
        <v>183.07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6C1A-81EF-4E89-A8A2-FAAA32B302C8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12</v>
      </c>
    </row>
    <row r="3" spans="1:27" ht="14.45" customHeight="1" x14ac:dyDescent="0.25">
      <c r="A3" s="7" t="s">
        <v>7</v>
      </c>
      <c r="B3" s="27" t="s">
        <v>72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YES</v>
      </c>
      <c r="K3" t="str" cm="1">
        <f t="array" ref="K3">_xlfn.IFS(AND(SUM(Q7:Q36)&lt;30,SUM(Q7:Q36)=B2),"So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178</v>
      </c>
      <c r="C4" s="7"/>
      <c r="D4" s="7"/>
      <c r="E4" s="7"/>
      <c r="F4" s="7"/>
      <c r="G4" s="7"/>
      <c r="W4" s="3" t="s">
        <v>34</v>
      </c>
      <c r="X4">
        <f>MAX(I7:I36)</f>
        <v>771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279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312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178</v>
      </c>
      <c r="D7" s="16" cm="1">
        <f t="array" ref="D7">_xlfn.IFS(Q7&lt;&gt;1,"",Q7=1,TRUNC((230-C7)*0.9))</f>
        <v>46</v>
      </c>
      <c r="E7" s="14">
        <v>212</v>
      </c>
      <c r="F7" s="14">
        <v>174</v>
      </c>
      <c r="G7" s="14">
        <v>155</v>
      </c>
      <c r="H7" s="17"/>
      <c r="I7">
        <f>IF(Q7=1,SUM(E7:G7),"")</f>
        <v>541</v>
      </c>
      <c r="J7">
        <f>IF(Q7=1,TRUNC(AVERAGE(E7:G7),0),"")</f>
        <v>180</v>
      </c>
      <c r="K7" cm="1">
        <f t="array" ref="K7">_xlfn.IFS(Q7&lt;&gt;1,"",Q7=1,I7+(3*D7))</f>
        <v>679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541</v>
      </c>
      <c r="N7" cm="1">
        <f t="array" ref="N7">_xlfn.IFS(Q7=1,COUNT($E$7:G7),Q7&lt;&gt;1,"")</f>
        <v>3</v>
      </c>
      <c r="O7">
        <f>IF(Q7=1,ROUND(AVERAGE($E$7:G7),2),"")</f>
        <v>180.33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178</v>
      </c>
      <c r="D8" s="16" cm="1">
        <f t="array" ref="D8">_xlfn.IFS(Q8&lt;&gt;1,"",Q8=1,TRUNC((230-C8)*0.9))</f>
        <v>46</v>
      </c>
      <c r="E8" s="14">
        <v>179</v>
      </c>
      <c r="F8" s="14">
        <v>183</v>
      </c>
      <c r="G8" s="14">
        <v>182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544</v>
      </c>
      <c r="J8">
        <f t="shared" ref="J8:J36" si="1">IF(Q8=1,TRUNC(AVERAGE(E8:G8),0),"")</f>
        <v>181</v>
      </c>
      <c r="K8" cm="1">
        <f t="array" ref="K8">_xlfn.IFS(Q8&lt;&gt;1,"",Q8=1,I8+(3*D8))</f>
        <v>682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1085</v>
      </c>
      <c r="N8" cm="1">
        <f t="array" ref="N8">_xlfn.IFS(Q8=1,COUNT($E$7:G8),Q8&lt;&gt;1,"")</f>
        <v>6</v>
      </c>
      <c r="O8">
        <f>IF(Q8=1,ROUND(AVERAGE($E$7:G8),2),"")</f>
        <v>180.83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178</v>
      </c>
      <c r="D9" s="16" cm="1">
        <f t="array" ref="D9">_xlfn.IFS(Q9&lt;&gt;1,"",Q9=1,TRUNC((230-C9)*0.9))</f>
        <v>46</v>
      </c>
      <c r="E9" s="14">
        <v>187</v>
      </c>
      <c r="F9" s="14">
        <v>193</v>
      </c>
      <c r="G9" s="14">
        <v>242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622</v>
      </c>
      <c r="J9">
        <f t="shared" si="1"/>
        <v>207</v>
      </c>
      <c r="K9" cm="1">
        <f t="array" ref="K9">_xlfn.IFS(Q9&lt;&gt;1,"",Q9=1,I9+(3*D9))</f>
        <v>760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1707</v>
      </c>
      <c r="N9" cm="1">
        <f t="array" ref="N9">_xlfn.IFS(Q9=1,COUNT($E$7:G9),Q9&lt;&gt;1,"")</f>
        <v>9</v>
      </c>
      <c r="O9">
        <f>IF(Q9=1,ROUND(AVERAGE($E$7:G9),2),"")</f>
        <v>189.67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189</v>
      </c>
      <c r="D10" s="16" cm="1">
        <f t="array" ref="D10">_xlfn.IFS(Q10&lt;&gt;1,"",Q10=1,TRUNC((230-C10)*0.9))</f>
        <v>36</v>
      </c>
      <c r="E10" s="14">
        <v>252</v>
      </c>
      <c r="F10" s="14">
        <v>201</v>
      </c>
      <c r="G10" s="14">
        <v>192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645</v>
      </c>
      <c r="J10">
        <f t="shared" si="1"/>
        <v>215</v>
      </c>
      <c r="K10" cm="1">
        <f t="array" ref="K10">_xlfn.IFS(Q10&lt;&gt;1,"",Q10=1,I10+(3*D10))</f>
        <v>753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2352</v>
      </c>
      <c r="N10" cm="1">
        <f t="array" ref="N10">_xlfn.IFS(Q10=1,COUNT($E$7:G10),Q10&lt;&gt;1,"")</f>
        <v>12</v>
      </c>
      <c r="O10">
        <f>IF(Q10=1,ROUND(AVERAGE($E$7:G10),2),"")</f>
        <v>196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196</v>
      </c>
      <c r="D11" s="16" cm="1">
        <f t="array" ref="D11">_xlfn.IFS(Q11&lt;&gt;1,"",Q11=1,TRUNC((230-C11)*0.9))</f>
        <v>30</v>
      </c>
      <c r="E11" s="14">
        <v>185</v>
      </c>
      <c r="F11" s="14">
        <v>181</v>
      </c>
      <c r="G11" s="14">
        <v>191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557</v>
      </c>
      <c r="J11">
        <f t="shared" si="1"/>
        <v>185</v>
      </c>
      <c r="K11" cm="1">
        <f t="array" ref="K11">_xlfn.IFS(Q11&lt;&gt;1,"",Q11=1,I11+(3*D11))</f>
        <v>647</v>
      </c>
      <c r="L11" cm="1">
        <f t="array" ref="L11">_xlfn.IFS(Q11&lt;&gt;1,"",COUNT($E$7:G11)&lt;=hcpng,"",COUNT($E$7:G11)&gt;=hcpng,K11)</f>
        <v>647</v>
      </c>
      <c r="M11" cm="1">
        <f t="array" ref="M11">_xlfn.IFS(Q11=1,SUM($E$7:G11),Q11&lt;&gt;1,"")</f>
        <v>2909</v>
      </c>
      <c r="N11" cm="1">
        <f t="array" ref="N11">_xlfn.IFS(Q11=1,COUNT($E$7:G11),Q11&lt;&gt;1,"")</f>
        <v>15</v>
      </c>
      <c r="O11">
        <f>IF(Q11=1,ROUND(AVERAGE($E$7:G11),2),"")</f>
        <v>193.93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215</v>
      </c>
      <c r="X11" cm="1">
        <f t="array" ref="X11">_xlfn.IFS(AND(Q11=1,COUNT($E$7:G11)&gt;hcpng),F11+D11,$A$7=1," ")</f>
        <v>211</v>
      </c>
      <c r="Y11" cm="1">
        <f t="array" ref="Y11">_xlfn.IFS(AND(Q11=1,COUNT($E$7:G11)&gt;hcpng),G11+D11,$A$7=1," ")</f>
        <v>221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193</v>
      </c>
      <c r="D12" s="16" cm="1">
        <f t="array" ref="D12">_xlfn.IFS(Q12&lt;&gt;1,"",Q12=1,TRUNC((230-C12)*0.9))</f>
        <v>33</v>
      </c>
      <c r="E12" s="14">
        <v>173</v>
      </c>
      <c r="F12" s="14">
        <v>128</v>
      </c>
      <c r="G12" s="14">
        <v>185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486</v>
      </c>
      <c r="J12">
        <f t="shared" si="1"/>
        <v>162</v>
      </c>
      <c r="K12" cm="1">
        <f t="array" ref="K12">_xlfn.IFS(Q12&lt;&gt;1,"",Q12=1,I12+(3*D12))</f>
        <v>585</v>
      </c>
      <c r="L12" cm="1">
        <f t="array" ref="L12">_xlfn.IFS(Q12&lt;&gt;1,"",COUNT($E$7:G12)&lt;=hcpng,"",COUNT($E$7:G12)&gt;=hcpng,K12)</f>
        <v>585</v>
      </c>
      <c r="M12" cm="1">
        <f t="array" ref="M12">_xlfn.IFS(Q12=1,SUM($E$7:G12),Q12&lt;&gt;1,"")</f>
        <v>3395</v>
      </c>
      <c r="N12" cm="1">
        <f t="array" ref="N12">_xlfn.IFS(Q12=1,COUNT($E$7:G12),Q12&lt;&gt;1,"")</f>
        <v>18</v>
      </c>
      <c r="O12">
        <f>IF(Q12=1,ROUND(AVERAGE($E$7:G12),2),"")</f>
        <v>188.61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206</v>
      </c>
      <c r="X12" cm="1">
        <f t="array" ref="X12">_xlfn.IFS(AND(Q12=1,COUNT($E$7:G12)&gt;hcpng),F12+D12,$A$7=1," ")</f>
        <v>161</v>
      </c>
      <c r="Y12" cm="1">
        <f t="array" ref="Y12">_xlfn.IFS(AND(Q12=1,COUNT($E$7:G12)&gt;hcpng),G12+D12,$A$7=1," ")</f>
        <v>218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188</v>
      </c>
      <c r="D13" s="16" cm="1">
        <f t="array" ref="D13">_xlfn.IFS(Q13&lt;&gt;1,"",Q13=1,TRUNC((230-C13)*0.9))</f>
        <v>37</v>
      </c>
      <c r="E13" s="14">
        <v>206</v>
      </c>
      <c r="F13" s="14">
        <v>221</v>
      </c>
      <c r="G13" s="14">
        <v>185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612</v>
      </c>
      <c r="J13">
        <f t="shared" si="1"/>
        <v>204</v>
      </c>
      <c r="K13" cm="1">
        <f t="array" ref="K13">_xlfn.IFS(Q13&lt;&gt;1,"",Q13=1,I13+(3*D13))</f>
        <v>723</v>
      </c>
      <c r="L13" cm="1">
        <f t="array" ref="L13">_xlfn.IFS(Q13&lt;&gt;1,"",COUNT($E$7:G13)&lt;=hcpng,"",COUNT($E$7:G13)&gt;=hcpng,K13)</f>
        <v>723</v>
      </c>
      <c r="M13" cm="1">
        <f t="array" ref="M13">_xlfn.IFS(Q13=1,SUM($E$7:G13),Q13&lt;&gt;1,"")</f>
        <v>4007</v>
      </c>
      <c r="N13" cm="1">
        <f t="array" ref="N13">_xlfn.IFS(Q13=1,COUNT($E$7:G13),Q13&lt;&gt;1,"")</f>
        <v>21</v>
      </c>
      <c r="O13">
        <f>IF(Q13=1,ROUND(AVERAGE($E$7:G13),2),"")</f>
        <v>190.81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243</v>
      </c>
      <c r="X13" cm="1">
        <f t="array" ref="X13">_xlfn.IFS(AND(Q13=1,COUNT($E$7:G13)&gt;hcpng),F13+D13,$A$7=1," ")</f>
        <v>258</v>
      </c>
      <c r="Y13" cm="1">
        <f t="array" ref="Y13">_xlfn.IFS(AND(Q13=1,COUNT($E$7:G13)&gt;hcpng),G13+D13,$A$7=1," ")</f>
        <v>222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190</v>
      </c>
      <c r="D14" s="16" cm="1">
        <f t="array" ref="D14">_xlfn.IFS(Q14&lt;&gt;1,"",Q14=1,TRUNC((230-C14)*0.9))</f>
        <v>36</v>
      </c>
      <c r="E14" s="14">
        <v>202</v>
      </c>
      <c r="F14" s="14">
        <v>197</v>
      </c>
      <c r="G14" s="14">
        <v>236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635</v>
      </c>
      <c r="J14">
        <f t="shared" si="1"/>
        <v>211</v>
      </c>
      <c r="K14" cm="1">
        <f t="array" ref="K14">_xlfn.IFS(Q14&lt;&gt;1,"",Q14=1,I14+(3*D14))</f>
        <v>743</v>
      </c>
      <c r="L14" cm="1">
        <f t="array" ref="L14">_xlfn.IFS(Q14&lt;&gt;1,"",COUNT($E$7:G14)&lt;=hcpng,"",COUNT($E$7:G14)&gt;=hcpng,K14)</f>
        <v>743</v>
      </c>
      <c r="M14" cm="1">
        <f t="array" ref="M14">_xlfn.IFS(Q14=1,SUM($E$7:G14),Q14&lt;&gt;1,"")</f>
        <v>4642</v>
      </c>
      <c r="N14" cm="1">
        <f t="array" ref="N14">_xlfn.IFS(Q14=1,COUNT($E$7:G14),Q14&lt;&gt;1,"")</f>
        <v>24</v>
      </c>
      <c r="O14">
        <f>IF(Q14=1,ROUND(AVERAGE($E$7:G14),2),"")</f>
        <v>193.42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238</v>
      </c>
      <c r="X14" cm="1">
        <f t="array" ref="X14">_xlfn.IFS(AND(Q14=1,COUNT($E$7:G14)&gt;hcpng),F14+D14,$A$7=1," ")</f>
        <v>233</v>
      </c>
      <c r="Y14" cm="1">
        <f t="array" ref="Y14">_xlfn.IFS(AND(Q14=1,COUNT($E$7:G14)&gt;hcpng),G14+D14,$A$7=1," ")</f>
        <v>272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193</v>
      </c>
      <c r="D15" s="16" cm="1">
        <f t="array" ref="D15">_xlfn.IFS(Q15&lt;&gt;1,"",Q15=1,TRUNC((230-C15)*0.9))</f>
        <v>33</v>
      </c>
      <c r="E15" s="14">
        <v>223</v>
      </c>
      <c r="F15" s="14">
        <v>187</v>
      </c>
      <c r="G15" s="14">
        <v>186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596</v>
      </c>
      <c r="J15">
        <f t="shared" si="1"/>
        <v>198</v>
      </c>
      <c r="K15" cm="1">
        <f t="array" ref="K15">_xlfn.IFS(Q15&lt;&gt;1,"",Q15=1,I15+(3*D15))</f>
        <v>695</v>
      </c>
      <c r="L15" cm="1">
        <f t="array" ref="L15">_xlfn.IFS(Q15&lt;&gt;1,"",COUNT($E$7:G15)&lt;=hcpng,"",COUNT($E$7:G15)&gt;=hcpng,K15)</f>
        <v>695</v>
      </c>
      <c r="M15" cm="1">
        <f t="array" ref="M15">_xlfn.IFS(Q15=1,SUM($E$7:G15),Q15&lt;&gt;1,"")</f>
        <v>5238</v>
      </c>
      <c r="N15" cm="1">
        <f t="array" ref="N15">_xlfn.IFS(Q15=1,COUNT($E$7:G15),Q15&lt;&gt;1,"")</f>
        <v>27</v>
      </c>
      <c r="O15">
        <f>IF(Q15=1,ROUND(AVERAGE($E$7:G15),2),"")</f>
        <v>194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256</v>
      </c>
      <c r="X15" cm="1">
        <f t="array" ref="X15">_xlfn.IFS(AND(Q15=1,COUNT($E$7:G15)&gt;hcpng),F15+D15,$A$7=1," ")</f>
        <v>220</v>
      </c>
      <c r="Y15" cm="1">
        <f t="array" ref="Y15">_xlfn.IFS(AND(Q15=1,COUNT($E$7:G15)&gt;hcpng),G15+D15,$A$7=1," ")</f>
        <v>219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194</v>
      </c>
      <c r="D16" s="16" cm="1">
        <f t="array" ref="D16">_xlfn.IFS(Q16&lt;&gt;1,"",Q16=1,TRUNC((230-C16)*0.9))</f>
        <v>32</v>
      </c>
      <c r="E16" s="14">
        <v>203</v>
      </c>
      <c r="F16" s="14">
        <v>182</v>
      </c>
      <c r="G16" s="14">
        <v>190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575</v>
      </c>
      <c r="J16">
        <f t="shared" si="1"/>
        <v>191</v>
      </c>
      <c r="K16" cm="1">
        <f t="array" ref="K16">_xlfn.IFS(Q16&lt;&gt;1,"",Q16=1,I16+(3*D16))</f>
        <v>671</v>
      </c>
      <c r="L16" cm="1">
        <f t="array" ref="L16">_xlfn.IFS(Q16&lt;&gt;1,"",COUNT($E$7:G16)&lt;=hcpng,"",COUNT($E$7:G16)&gt;=hcpng,K16)</f>
        <v>671</v>
      </c>
      <c r="M16" cm="1">
        <f t="array" ref="M16">_xlfn.IFS(Q16=1,SUM($E$7:G16),Q16&lt;&gt;1,"")</f>
        <v>5813</v>
      </c>
      <c r="N16" cm="1">
        <f t="array" ref="N16">_xlfn.IFS(Q16=1,COUNT($E$7:G16),Q16&lt;&gt;1,"")</f>
        <v>30</v>
      </c>
      <c r="O16">
        <f>IF(Q16=1,ROUND(AVERAGE($E$7:G16),2),"")</f>
        <v>193.77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235</v>
      </c>
      <c r="X16" cm="1">
        <f t="array" ref="X16">_xlfn.IFS(AND(Q16=1,COUNT($E$7:G16)&gt;hcpng),F16+D16,$A$7=1," ")</f>
        <v>214</v>
      </c>
      <c r="Y16" cm="1">
        <f t="array" ref="Y16">_xlfn.IFS(AND(Q16=1,COUNT($E$7:G16)&gt;hcpng),G16+D16,$A$7=1," ")</f>
        <v>222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193</v>
      </c>
      <c r="D17" s="16" cm="1">
        <f t="array" ref="D17">_xlfn.IFS(Q17&lt;&gt;1,"",Q17=1,TRUNC((230-C17)*0.9))</f>
        <v>33</v>
      </c>
      <c r="E17" s="14">
        <v>224</v>
      </c>
      <c r="F17" s="14">
        <v>156</v>
      </c>
      <c r="G17" s="14">
        <v>192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572</v>
      </c>
      <c r="J17">
        <f t="shared" si="1"/>
        <v>190</v>
      </c>
      <c r="K17" cm="1">
        <f t="array" ref="K17">_xlfn.IFS(Q17&lt;&gt;1,"",Q17=1,I17+(3*D17))</f>
        <v>671</v>
      </c>
      <c r="L17" cm="1">
        <f t="array" ref="L17">_xlfn.IFS(Q17&lt;&gt;1,"",COUNT($E$7:G17)&lt;=hcpng,"",COUNT($E$7:G17)&gt;=hcpng,K17)</f>
        <v>671</v>
      </c>
      <c r="M17" cm="1">
        <f t="array" ref="M17">_xlfn.IFS(Q17=1,SUM($E$7:G17),Q17&lt;&gt;1,"")</f>
        <v>6385</v>
      </c>
      <c r="N17" cm="1">
        <f t="array" ref="N17">_xlfn.IFS(Q17=1,COUNT($E$7:G17),Q17&lt;&gt;1,"")</f>
        <v>33</v>
      </c>
      <c r="O17">
        <f>IF(Q17=1,ROUND(AVERAGE($E$7:G17),2),"")</f>
        <v>193.48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257</v>
      </c>
      <c r="X17" cm="1">
        <f t="array" ref="X17">_xlfn.IFS(AND(Q17=1,COUNT($E$7:G17)&gt;hcpng),F17+D17,$A$7=1," ")</f>
        <v>189</v>
      </c>
      <c r="Y17" cm="1">
        <f t="array" ref="Y17">_xlfn.IFS(AND(Q17=1,COUNT($E$7:G17)&gt;hcpng),G17+D17,$A$7=1," ")</f>
        <v>225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193</v>
      </c>
      <c r="D18" s="16" cm="1">
        <f t="array" ref="D18">_xlfn.IFS(Q18&lt;&gt;1,"",Q18=1,TRUNC((230-C18)*0.9))</f>
        <v>33</v>
      </c>
      <c r="E18" s="14">
        <v>279</v>
      </c>
      <c r="F18" s="14">
        <v>256</v>
      </c>
      <c r="G18" s="14">
        <v>236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0"/>
        <v>771</v>
      </c>
      <c r="J18">
        <f t="shared" si="1"/>
        <v>257</v>
      </c>
      <c r="K18" cm="1">
        <f t="array" ref="K18">_xlfn.IFS(Q18&lt;&gt;1,"",Q18=1,I18+(3*D18))</f>
        <v>870</v>
      </c>
      <c r="L18" cm="1">
        <f t="array" ref="L18">_xlfn.IFS(Q18&lt;&gt;1,"",COUNT($E$7:G18)&lt;=hcpng,"",COUNT($E$7:G18)&gt;=hcpng,K18)</f>
        <v>870</v>
      </c>
      <c r="M18" cm="1">
        <f t="array" ref="M18">_xlfn.IFS(Q18=1,SUM($E$7:G18),Q18&lt;&gt;1,"")</f>
        <v>7156</v>
      </c>
      <c r="N18" cm="1">
        <f t="array" ref="N18">_xlfn.IFS(Q18=1,COUNT($E$7:G18),Q18&lt;&gt;1,"")</f>
        <v>36</v>
      </c>
      <c r="O18">
        <f>IF(Q18=1,ROUND(AVERAGE($E$7:G18),2),"")</f>
        <v>198.78</v>
      </c>
      <c r="P18" t="str" cm="1">
        <f t="array" ref="P18">_xlfn.IFS(Q18&lt;&gt;1,"",SUM($Q$7:Q18)=1,1,SUM($Q$7:Q18)&lt;&gt;1,"")</f>
        <v/>
      </c>
      <c r="Q18">
        <f t="shared" si="2"/>
        <v>1</v>
      </c>
      <c r="R18">
        <f t="shared" si="3"/>
        <v>771</v>
      </c>
      <c r="S18" cm="1">
        <f t="array" ref="S18">_xlfn.IFS(E18=$X$5,E18,F18=$X$5,F18,G18=$X$5,G18,$A$7=1,"")</f>
        <v>279</v>
      </c>
      <c r="T18">
        <f t="shared" si="4"/>
        <v>870</v>
      </c>
      <c r="U18" cm="1">
        <f t="array" ref="U18">_xlfn.IFS(W18=$X$6,W18,X18=$X$6,X18,Y18=$X$6,Y18,$A$7=1,"")</f>
        <v>312</v>
      </c>
      <c r="W18" cm="1">
        <f t="array" ref="W18">_xlfn.IFS(AND(Q18=1,COUNT($E$7:G18)&gt;hcpng),E18+D18,$A$7=1," ")</f>
        <v>312</v>
      </c>
      <c r="X18" cm="1">
        <f t="array" ref="X18">_xlfn.IFS(AND(Q18=1,COUNT($E$7:G18)&gt;hcpng),F18+D18,$A$7=1," ")</f>
        <v>289</v>
      </c>
      <c r="Y18" cm="1">
        <f t="array" ref="Y18">_xlfn.IFS(AND(Q18=1,COUNT($E$7:G18)&gt;hcpng),G18+D18,$A$7=1," ")</f>
        <v>269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198</v>
      </c>
      <c r="D19" s="16" cm="1">
        <f t="array" ref="D19">_xlfn.IFS(Q19&lt;&gt;1,"",Q19=1,TRUNC((230-C19)*0.9))</f>
        <v>28</v>
      </c>
      <c r="E19" s="14">
        <v>255</v>
      </c>
      <c r="F19" s="14">
        <v>194</v>
      </c>
      <c r="G19" s="14">
        <v>203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2</v>
      </c>
      <c r="I19">
        <f t="shared" si="0"/>
        <v>652</v>
      </c>
      <c r="J19">
        <f t="shared" si="1"/>
        <v>217</v>
      </c>
      <c r="K19" cm="1">
        <f t="array" ref="K19">_xlfn.IFS(Q19&lt;&gt;1,"",Q19=1,I19+(3*D19))</f>
        <v>736</v>
      </c>
      <c r="L19" cm="1">
        <f t="array" ref="L19">_xlfn.IFS(Q19&lt;&gt;1,"",COUNT($E$7:G19)&lt;=hcpng,"",COUNT($E$7:G19)&gt;=hcpng,K19)</f>
        <v>736</v>
      </c>
      <c r="M19" cm="1">
        <f t="array" ref="M19">_xlfn.IFS(Q19=1,SUM($E$7:G19),Q19&lt;&gt;1,"")</f>
        <v>7808</v>
      </c>
      <c r="N19" cm="1">
        <f t="array" ref="N19">_xlfn.IFS(Q19=1,COUNT($E$7:G19),Q19&lt;&gt;1,"")</f>
        <v>39</v>
      </c>
      <c r="O19">
        <f>IF(Q19=1,ROUND(AVERAGE($E$7:G19),2),"")</f>
        <v>200.21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283</v>
      </c>
      <c r="X19" cm="1">
        <f t="array" ref="X19">_xlfn.IFS(AND(Q19=1,COUNT($E$7:G19)&gt;hcpng),F19+D19,$A$7=1," ")</f>
        <v>222</v>
      </c>
      <c r="Y19" cm="1">
        <f t="array" ref="Y19">_xlfn.IFS(AND(Q19=1,COUNT($E$7:G19)&gt;hcpng),G19+D19,$A$7=1," ")</f>
        <v>231</v>
      </c>
      <c r="Z19">
        <f t="shared" si="5"/>
        <v>13</v>
      </c>
      <c r="AA19" cm="1">
        <f t="array" ref="AA19">_xlfn.IFS(COUNTIFS(H19,"#",H18,"#"),A18,COUNTIFS(H19,2,H18,"#"),A18,$A$7=1,"")</f>
        <v>12</v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200</v>
      </c>
      <c r="D20" s="16" cm="1">
        <f t="array" ref="D20">_xlfn.IFS(Q20&lt;&gt;1,"",Q20=1,TRUNC((230-C20)*0.9))</f>
        <v>27</v>
      </c>
      <c r="E20" s="14">
        <v>196</v>
      </c>
      <c r="F20" s="14">
        <v>181</v>
      </c>
      <c r="G20" s="14">
        <v>148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525</v>
      </c>
      <c r="J20">
        <f t="shared" si="1"/>
        <v>175</v>
      </c>
      <c r="K20" cm="1">
        <f t="array" ref="K20">_xlfn.IFS(Q20&lt;&gt;1,"",Q20=1,I20+(3*D20))</f>
        <v>606</v>
      </c>
      <c r="L20" cm="1">
        <f t="array" ref="L20">_xlfn.IFS(Q20&lt;&gt;1,"",COUNT($E$7:G20)&lt;=hcpng,"",COUNT($E$7:G20)&gt;=hcpng,K20)</f>
        <v>606</v>
      </c>
      <c r="M20" cm="1">
        <f t="array" ref="M20">_xlfn.IFS(Q20=1,SUM($E$7:G20),Q20&lt;&gt;1,"")</f>
        <v>8333</v>
      </c>
      <c r="N20" cm="1">
        <f t="array" ref="N20">_xlfn.IFS(Q20=1,COUNT($E$7:G20),Q20&lt;&gt;1,"")</f>
        <v>42</v>
      </c>
      <c r="O20">
        <f>IF(Q20=1,ROUND(AVERAGE($E$7:G20),2),"")</f>
        <v>198.4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208</v>
      </c>
      <c r="Y20" cm="1">
        <f t="array" ref="Y20">_xlfn.IFS(AND(Q20=1,COUNT($E$7:G20)&gt;hcpng),G20+D20,$A$7=1," ")</f>
        <v>175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198</v>
      </c>
      <c r="D21" s="16" cm="1">
        <f t="array" ref="D21">_xlfn.IFS(Q21&lt;&gt;1,"",Q21=1,TRUNC((230-C21)*0.9))</f>
        <v>28</v>
      </c>
      <c r="E21" s="14">
        <v>190</v>
      </c>
      <c r="F21" s="14">
        <v>157</v>
      </c>
      <c r="G21" s="14">
        <v>169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516</v>
      </c>
      <c r="J21">
        <f t="shared" si="1"/>
        <v>172</v>
      </c>
      <c r="K21" cm="1">
        <f t="array" ref="K21">_xlfn.IFS(Q21&lt;&gt;1,"",Q21=1,I21+(3*D21))</f>
        <v>600</v>
      </c>
      <c r="L21" cm="1">
        <f t="array" ref="L21">_xlfn.IFS(Q21&lt;&gt;1,"",COUNT($E$7:G21)&lt;=hcpng,"",COUNT($E$7:G21)&gt;=hcpng,K21)</f>
        <v>600</v>
      </c>
      <c r="M21" cm="1">
        <f t="array" ref="M21">_xlfn.IFS(Q21=1,SUM($E$7:G21),Q21&lt;&gt;1,"")</f>
        <v>8849</v>
      </c>
      <c r="N21" cm="1">
        <f t="array" ref="N21">_xlfn.IFS(Q21=1,COUNT($E$7:G21),Q21&lt;&gt;1,"")</f>
        <v>45</v>
      </c>
      <c r="O21">
        <f>IF(Q21=1,ROUND(AVERAGE($E$7:G21),2),"")</f>
        <v>196.64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218</v>
      </c>
      <c r="X21" cm="1">
        <f t="array" ref="X21">_xlfn.IFS(AND(Q21=1,COUNT($E$7:G21)&gt;hcpng),F21+D21,$A$7=1," ")</f>
        <v>185</v>
      </c>
      <c r="Y21" cm="1">
        <f t="array" ref="Y21">_xlfn.IFS(AND(Q21=1,COUNT($E$7:G21)&gt;hcpng),G21+D21,$A$7=1," ")</f>
        <v>197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196</v>
      </c>
      <c r="D22" s="16" cm="1">
        <f t="array" ref="D22">_xlfn.IFS(Q22&lt;&gt;1,"",Q22=1,TRUNC((230-C22)*0.9))</f>
        <v>30</v>
      </c>
      <c r="E22" s="14">
        <v>198</v>
      </c>
      <c r="F22" s="14">
        <v>135</v>
      </c>
      <c r="G22" s="14">
        <v>199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532</v>
      </c>
      <c r="J22">
        <f t="shared" si="1"/>
        <v>177</v>
      </c>
      <c r="K22" cm="1">
        <f t="array" ref="K22">_xlfn.IFS(Q22&lt;&gt;1,"",Q22=1,I22+(3*D22))</f>
        <v>622</v>
      </c>
      <c r="L22" cm="1">
        <f t="array" ref="L22">_xlfn.IFS(Q22&lt;&gt;1,"",COUNT($E$7:G22)&lt;=hcpng,"",COUNT($E$7:G22)&gt;=hcpng,K22)</f>
        <v>622</v>
      </c>
      <c r="M22" cm="1">
        <f t="array" ref="M22">_xlfn.IFS(Q22=1,SUM($E$7:G22),Q22&lt;&gt;1,"")</f>
        <v>9381</v>
      </c>
      <c r="N22" cm="1">
        <f t="array" ref="N22">_xlfn.IFS(Q22=1,COUNT($E$7:G22),Q22&lt;&gt;1,"")</f>
        <v>48</v>
      </c>
      <c r="O22">
        <f>IF(Q22=1,ROUND(AVERAGE($E$7:G22),2),"")</f>
        <v>195.44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228</v>
      </c>
      <c r="X22" cm="1">
        <f t="array" ref="X22">_xlfn.IFS(AND(Q22=1,COUNT($E$7:G22)&gt;hcpng),F22+D22,$A$7=1," ")</f>
        <v>165</v>
      </c>
      <c r="Y22" cm="1">
        <f t="array" ref="Y22">_xlfn.IFS(AND(Q22=1,COUNT($E$7:G22)&gt;hcpng),G22+D22,$A$7=1," ")</f>
        <v>229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195</v>
      </c>
      <c r="D23" s="16" cm="1">
        <f t="array" ref="D23">_xlfn.IFS(Q23&lt;&gt;1,"",Q23=1,TRUNC((230-C23)*0.9))</f>
        <v>31</v>
      </c>
      <c r="E23" s="14">
        <v>157</v>
      </c>
      <c r="F23" s="14">
        <v>182</v>
      </c>
      <c r="G23" s="14">
        <v>153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492</v>
      </c>
      <c r="J23">
        <f t="shared" si="1"/>
        <v>164</v>
      </c>
      <c r="K23" cm="1">
        <f t="array" ref="K23">_xlfn.IFS(Q23&lt;&gt;1,"",Q23=1,I23+(3*D23))</f>
        <v>585</v>
      </c>
      <c r="L23" cm="1">
        <f t="array" ref="L23">_xlfn.IFS(Q23&lt;&gt;1,"",COUNT($E$7:G23)&lt;=hcpng,"",COUNT($E$7:G23)&gt;=hcpng,K23)</f>
        <v>585</v>
      </c>
      <c r="M23" cm="1">
        <f t="array" ref="M23">_xlfn.IFS(Q23=1,SUM($E$7:G23),Q23&lt;&gt;1,"")</f>
        <v>9873</v>
      </c>
      <c r="N23" cm="1">
        <f t="array" ref="N23">_xlfn.IFS(Q23=1,COUNT($E$7:G23),Q23&lt;&gt;1,"")</f>
        <v>51</v>
      </c>
      <c r="O23">
        <f>IF(Q23=1,ROUND(AVERAGE($E$7:G23),2),"")</f>
        <v>193.59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188</v>
      </c>
      <c r="X23" cm="1">
        <f t="array" ref="X23">_xlfn.IFS(AND(Q23=1,COUNT($E$7:G23)&gt;hcpng),F23+D23,$A$7=1," ")</f>
        <v>213</v>
      </c>
      <c r="Y23" cm="1">
        <f t="array" ref="Y23">_xlfn.IFS(AND(Q23=1,COUNT($E$7:G23)&gt;hcpng),G23+D23,$A$7=1," ")</f>
        <v>184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193</v>
      </c>
      <c r="D24" s="16" cm="1">
        <f t="array" ref="D24">_xlfn.IFS(Q24&lt;&gt;1,"",Q24=1,TRUNC((230-C24)*0.9))</f>
        <v>33</v>
      </c>
      <c r="E24" s="14">
        <v>168</v>
      </c>
      <c r="F24" s="14">
        <v>245</v>
      </c>
      <c r="G24" s="14">
        <v>222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635</v>
      </c>
      <c r="J24">
        <f t="shared" si="1"/>
        <v>211</v>
      </c>
      <c r="K24" cm="1">
        <f t="array" ref="K24">_xlfn.IFS(Q24&lt;&gt;1,"",Q24=1,I24+(3*D24))</f>
        <v>734</v>
      </c>
      <c r="L24" cm="1">
        <f t="array" ref="L24">_xlfn.IFS(Q24&lt;&gt;1,"",COUNT($E$7:G24)&lt;=hcpng,"",COUNT($E$7:G24)&gt;=hcpng,K24)</f>
        <v>734</v>
      </c>
      <c r="M24" cm="1">
        <f t="array" ref="M24">_xlfn.IFS(Q24=1,SUM($E$7:G24),Q24&lt;&gt;1,"")</f>
        <v>10508</v>
      </c>
      <c r="N24" cm="1">
        <f t="array" ref="N24">_xlfn.IFS(Q24=1,COUNT($E$7:G24),Q24&lt;&gt;1,"")</f>
        <v>54</v>
      </c>
      <c r="O24">
        <f>IF(Q24=1,ROUND(AVERAGE($E$7:G24),2),"")</f>
        <v>194.59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278</v>
      </c>
      <c r="Y24" cm="1">
        <f t="array" ref="Y24">_xlfn.IFS(AND(Q24=1,COUNT($E$7:G24)&gt;hcpng),G24+D24,$A$7=1," ")</f>
        <v>255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194</v>
      </c>
      <c r="D25" s="16" cm="1">
        <f t="array" ref="D25">_xlfn.IFS(Q25&lt;&gt;1,"",Q25=1,TRUNC((230-C25)*0.9))</f>
        <v>32</v>
      </c>
      <c r="E25" s="14">
        <v>191</v>
      </c>
      <c r="F25" s="14">
        <v>247</v>
      </c>
      <c r="G25" s="14">
        <v>189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627</v>
      </c>
      <c r="J25">
        <f t="shared" si="1"/>
        <v>209</v>
      </c>
      <c r="K25" cm="1">
        <f t="array" ref="K25">_xlfn.IFS(Q25&lt;&gt;1,"",Q25=1,I25+(3*D25))</f>
        <v>723</v>
      </c>
      <c r="L25" cm="1">
        <f t="array" ref="L25">_xlfn.IFS(Q25&lt;&gt;1,"",COUNT($E$7:G25)&lt;=hcpng,"",COUNT($E$7:G25)&gt;=hcpng,K25)</f>
        <v>723</v>
      </c>
      <c r="M25" cm="1">
        <f t="array" ref="M25">_xlfn.IFS(Q25=1,SUM($E$7:G25),Q25&lt;&gt;1,"")</f>
        <v>11135</v>
      </c>
      <c r="N25" cm="1">
        <f t="array" ref="N25">_xlfn.IFS(Q25=1,COUNT($E$7:G25),Q25&lt;&gt;1,"")</f>
        <v>57</v>
      </c>
      <c r="O25">
        <f>IF(Q25=1,ROUND(AVERAGE($E$7:G25),2),"")</f>
        <v>195.35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223</v>
      </c>
      <c r="X25" cm="1">
        <f t="array" ref="X25">_xlfn.IFS(AND(Q25=1,COUNT($E$7:G25)&gt;hcpng),F25+D25,$A$7=1," ")</f>
        <v>279</v>
      </c>
      <c r="Y25" cm="1">
        <f t="array" ref="Y25">_xlfn.IFS(AND(Q25=1,COUNT($E$7:G25)&gt;hcpng),G25+D25,$A$7=1," ")</f>
        <v>221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195</v>
      </c>
      <c r="D26" s="16" cm="1">
        <f t="array" ref="D26">_xlfn.IFS(Q26&lt;&gt;1,"",Q26=1,TRUNC((230-C26)*0.9))</f>
        <v>31</v>
      </c>
      <c r="E26" s="14">
        <v>244</v>
      </c>
      <c r="F26" s="14">
        <v>212</v>
      </c>
      <c r="G26" s="14">
        <v>145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601</v>
      </c>
      <c r="J26">
        <f t="shared" si="1"/>
        <v>200</v>
      </c>
      <c r="K26" cm="1">
        <f t="array" ref="K26">_xlfn.IFS(Q26&lt;&gt;1,"",Q26=1,I26+(3*D26))</f>
        <v>694</v>
      </c>
      <c r="L26" cm="1">
        <f t="array" ref="L26">_xlfn.IFS(Q26&lt;&gt;1,"",COUNT($E$7:G26)&lt;=hcpng,"",COUNT($E$7:G26)&gt;=hcpng,K26)</f>
        <v>694</v>
      </c>
      <c r="M26" cm="1">
        <f t="array" ref="M26">_xlfn.IFS(Q26=1,SUM($E$7:G26),Q26&lt;&gt;1,"")</f>
        <v>11736</v>
      </c>
      <c r="N26" cm="1">
        <f t="array" ref="N26">_xlfn.IFS(Q26=1,COUNT($E$7:G26),Q26&lt;&gt;1,"")</f>
        <v>60</v>
      </c>
      <c r="O26">
        <f>IF(Q26=1,ROUND(AVERAGE($E$7:G26),2),"")</f>
        <v>195.6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275</v>
      </c>
      <c r="X26" cm="1">
        <f t="array" ref="X26">_xlfn.IFS(AND(Q26=1,COUNT($E$7:G26)&gt;hcpng),F26+D26,$A$7=1," ")</f>
        <v>243</v>
      </c>
      <c r="Y26" cm="1">
        <f t="array" ref="Y26">_xlfn.IFS(AND(Q26=1,COUNT($E$7:G26)&gt;hcpng),G26+D26,$A$7=1," ")</f>
        <v>176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195</v>
      </c>
      <c r="D27" s="16" cm="1">
        <f t="array" ref="D27">_xlfn.IFS(Q27&lt;&gt;1,"",Q27=1,TRUNC((230-C27)*0.9))</f>
        <v>31</v>
      </c>
      <c r="E27" s="14">
        <v>171</v>
      </c>
      <c r="F27" s="14">
        <v>205</v>
      </c>
      <c r="G27" s="14">
        <v>139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515</v>
      </c>
      <c r="J27">
        <f t="shared" si="1"/>
        <v>171</v>
      </c>
      <c r="K27" cm="1">
        <f t="array" ref="K27">_xlfn.IFS(Q27&lt;&gt;1,"",Q27=1,I27+(3*D27))</f>
        <v>608</v>
      </c>
      <c r="L27" cm="1">
        <f t="array" ref="L27">_xlfn.IFS(Q27&lt;&gt;1,"",COUNT($E$7:G27)&lt;=hcpng,"",COUNT($E$7:G27)&gt;=hcpng,K27)</f>
        <v>608</v>
      </c>
      <c r="M27" cm="1">
        <f t="array" ref="M27">_xlfn.IFS(Q27=1,SUM($E$7:G27),Q27&lt;&gt;1,"")</f>
        <v>12251</v>
      </c>
      <c r="N27" cm="1">
        <f t="array" ref="N27">_xlfn.IFS(Q27=1,COUNT($E$7:G27),Q27&lt;&gt;1,"")</f>
        <v>63</v>
      </c>
      <c r="O27">
        <f>IF(Q27=1,ROUND(AVERAGE($E$7:G27),2),"")</f>
        <v>194.46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202</v>
      </c>
      <c r="X27" cm="1">
        <f t="array" ref="X27">_xlfn.IFS(AND(Q27=1,COUNT($E$7:G27)&gt;hcpng),F27+D27,$A$7=1," ")</f>
        <v>236</v>
      </c>
      <c r="Y27" cm="1">
        <f t="array" ref="Y27">_xlfn.IFS(AND(Q27=1,COUNT($E$7:G27)&gt;hcpng),G27+D27,$A$7=1," ")</f>
        <v>170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194</v>
      </c>
      <c r="D28" s="16" cm="1">
        <f t="array" ref="D28">_xlfn.IFS(Q28&lt;&gt;1,"",Q28=1,TRUNC((230-C28)*0.9))</f>
        <v>32</v>
      </c>
      <c r="E28" s="14">
        <v>244</v>
      </c>
      <c r="F28" s="14">
        <v>203</v>
      </c>
      <c r="G28" s="14">
        <v>191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638</v>
      </c>
      <c r="J28">
        <f t="shared" si="1"/>
        <v>212</v>
      </c>
      <c r="K28" cm="1">
        <f t="array" ref="K28">_xlfn.IFS(Q28&lt;&gt;1,"",Q28=1,I28+(3*D28))</f>
        <v>734</v>
      </c>
      <c r="L28" cm="1">
        <f t="array" ref="L28">_xlfn.IFS(Q28&lt;&gt;1,"",COUNT($E$7:G28)&lt;=hcpng,"",COUNT($E$7:G28)&gt;=hcpng,K28)</f>
        <v>734</v>
      </c>
      <c r="M28" cm="1">
        <f t="array" ref="M28">_xlfn.IFS(Q28=1,SUM($E$7:G28),Q28&lt;&gt;1,"")</f>
        <v>12889</v>
      </c>
      <c r="N28" cm="1">
        <f t="array" ref="N28">_xlfn.IFS(Q28=1,COUNT($E$7:G28),Q28&lt;&gt;1,"")</f>
        <v>66</v>
      </c>
      <c r="O28">
        <f>IF(Q28=1,ROUND(AVERAGE($E$7:G28),2),"")</f>
        <v>195.29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276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223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195</v>
      </c>
      <c r="D29" s="16" cm="1">
        <f t="array" ref="D29">_xlfn.IFS(Q29&lt;&gt;1,"",Q29=1,TRUNC((230-C29)*0.9))</f>
        <v>31</v>
      </c>
      <c r="E29" s="14">
        <v>245</v>
      </c>
      <c r="F29" s="14">
        <v>236</v>
      </c>
      <c r="G29" s="14">
        <v>183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664</v>
      </c>
      <c r="J29">
        <f t="shared" si="1"/>
        <v>221</v>
      </c>
      <c r="K29" cm="1">
        <f t="array" ref="K29">_xlfn.IFS(Q29&lt;&gt;1,"",Q29=1,I29+(3*D29))</f>
        <v>757</v>
      </c>
      <c r="L29" cm="1">
        <f t="array" ref="L29">_xlfn.IFS(Q29&lt;&gt;1,"",COUNT($E$7:G29)&lt;=hcpng,"",COUNT($E$7:G29)&gt;=hcpng,K29)</f>
        <v>757</v>
      </c>
      <c r="M29" cm="1">
        <f t="array" ref="M29">_xlfn.IFS(Q29=1,SUM($E$7:G29),Q29&lt;&gt;1,"")</f>
        <v>13553</v>
      </c>
      <c r="N29" cm="1">
        <f t="array" ref="N29">_xlfn.IFS(Q29=1,COUNT($E$7:G29),Q29&lt;&gt;1,"")</f>
        <v>69</v>
      </c>
      <c r="O29">
        <f>IF(Q29=1,ROUND(AVERAGE($E$7:G29),2),"")</f>
        <v>196.42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276</v>
      </c>
      <c r="X29" cm="1">
        <f t="array" ref="X29">_xlfn.IFS(AND(Q29=1,COUNT($E$7:G29)&gt;hcpng),F29+D29,$A$7=1," ")</f>
        <v>267</v>
      </c>
      <c r="Y29" cm="1">
        <f t="array" ref="Y29">_xlfn.IFS(AND(Q29=1,COUNT($E$7:G29)&gt;hcpng),G29+D29,$A$7=1," ")</f>
        <v>214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196</v>
      </c>
      <c r="D30" s="16" cm="1">
        <f t="array" ref="D30">_xlfn.IFS(Q30&lt;&gt;1,"",Q30=1,TRUNC((230-C30)*0.9))</f>
        <v>30</v>
      </c>
      <c r="E30" s="14">
        <v>172</v>
      </c>
      <c r="F30" s="14">
        <v>173</v>
      </c>
      <c r="G30" s="14">
        <v>187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532</v>
      </c>
      <c r="J30">
        <f t="shared" si="1"/>
        <v>177</v>
      </c>
      <c r="K30" cm="1">
        <f t="array" ref="K30">_xlfn.IFS(Q30&lt;&gt;1,"",Q30=1,I30+(3*D30))</f>
        <v>622</v>
      </c>
      <c r="L30" cm="1">
        <f t="array" ref="L30">_xlfn.IFS(Q30&lt;&gt;1,"",COUNT($E$7:G30)&lt;=hcpng,"",COUNT($E$7:G30)&gt;=hcpng,K30)</f>
        <v>622</v>
      </c>
      <c r="M30" cm="1">
        <f t="array" ref="M30">_xlfn.IFS(Q30=1,SUM($E$7:G30),Q30&lt;&gt;1,"")</f>
        <v>14085</v>
      </c>
      <c r="N30" cm="1">
        <f t="array" ref="N30">_xlfn.IFS(Q30=1,COUNT($E$7:G30),Q30&lt;&gt;1,"")</f>
        <v>72</v>
      </c>
      <c r="O30">
        <f>IF(Q30=1,ROUND(AVERAGE($E$7:G30),2),"")</f>
        <v>195.63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202</v>
      </c>
      <c r="X30" cm="1">
        <f t="array" ref="X30">_xlfn.IFS(AND(Q30=1,COUNT($E$7:G30)&gt;hcpng),F30+D30,$A$7=1," ")</f>
        <v>203</v>
      </c>
      <c r="Y30" cm="1">
        <f t="array" ref="Y30">_xlfn.IFS(AND(Q30=1,COUNT($E$7:G30)&gt;hcpng),G30+D30,$A$7=1," ")</f>
        <v>217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195</v>
      </c>
      <c r="D31" s="16" cm="1">
        <f t="array" ref="D31">_xlfn.IFS(Q31&lt;&gt;1,"",Q31=1,TRUNC((230-C31)*0.9))</f>
        <v>31</v>
      </c>
      <c r="E31" s="14">
        <v>174</v>
      </c>
      <c r="F31" s="14">
        <v>212</v>
      </c>
      <c r="G31" s="14">
        <v>139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525</v>
      </c>
      <c r="J31">
        <f t="shared" si="1"/>
        <v>175</v>
      </c>
      <c r="K31" cm="1">
        <f t="array" ref="K31">_xlfn.IFS(Q31&lt;&gt;1,"",Q31=1,I31+(3*D31))</f>
        <v>618</v>
      </c>
      <c r="L31" cm="1">
        <f t="array" ref="L31">_xlfn.IFS(Q31&lt;&gt;1,"",COUNT($E$7:G31)&lt;=hcpng,"",COUNT($E$7:G31)&gt;=hcpng,K31)</f>
        <v>618</v>
      </c>
      <c r="M31" cm="1">
        <f t="array" ref="M31">_xlfn.IFS(Q31=1,SUM($E$7:G31),Q31&lt;&gt;1,"")</f>
        <v>14610</v>
      </c>
      <c r="N31" cm="1">
        <f t="array" ref="N31">_xlfn.IFS(Q31=1,COUNT($E$7:G31),Q31&lt;&gt;1,"")</f>
        <v>75</v>
      </c>
      <c r="O31">
        <f>IF(Q31=1,ROUND(AVERAGE($E$7:G31),2),"")</f>
        <v>194.8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205</v>
      </c>
      <c r="X31" cm="1">
        <f t="array" ref="X31">_xlfn.IFS(AND(Q31=1,COUNT($E$7:G31)&gt;hcpng),F31+D31,$A$7=1," ")</f>
        <v>243</v>
      </c>
      <c r="Y31" cm="1">
        <f t="array" ref="Y31">_xlfn.IFS(AND(Q31=1,COUNT($E$7:G31)&gt;hcpng),G31+D31,$A$7=1," ")</f>
        <v>170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194</v>
      </c>
      <c r="D32" s="16" cm="1">
        <f t="array" ref="D32">_xlfn.IFS(Q32&lt;&gt;1,"",Q32=1,TRUNC((230-C32)*0.9))</f>
        <v>32</v>
      </c>
      <c r="E32" s="14">
        <v>159</v>
      </c>
      <c r="F32" s="14">
        <v>201</v>
      </c>
      <c r="G32" s="14">
        <v>188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548</v>
      </c>
      <c r="J32">
        <f t="shared" si="1"/>
        <v>182</v>
      </c>
      <c r="K32" cm="1">
        <f t="array" ref="K32">_xlfn.IFS(Q32&lt;&gt;1,"",Q32=1,I32+(3*D32))</f>
        <v>644</v>
      </c>
      <c r="L32" cm="1">
        <f t="array" ref="L32">_xlfn.IFS(Q32&lt;&gt;1,"",COUNT($E$7:G32)&lt;=hcpng,"",COUNT($E$7:G32)&gt;=hcpng,K32)</f>
        <v>644</v>
      </c>
      <c r="M32" cm="1">
        <f t="array" ref="M32">_xlfn.IFS(Q32=1,SUM($E$7:G32),Q32&lt;&gt;1,"")</f>
        <v>15158</v>
      </c>
      <c r="N32" cm="1">
        <f t="array" ref="N32">_xlfn.IFS(Q32=1,COUNT($E$7:G32),Q32&lt;&gt;1,"")</f>
        <v>78</v>
      </c>
      <c r="O32">
        <f>IF(Q32=1,ROUND(AVERAGE($E$7:G32),2),"")</f>
        <v>194.33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191</v>
      </c>
      <c r="X32" cm="1">
        <f t="array" ref="X32">_xlfn.IFS(AND(Q32=1,COUNT($E$7:G32)&gt;hcpng),F32+D32,$A$7=1," ")</f>
        <v>233</v>
      </c>
      <c r="Y32" cm="1">
        <f t="array" ref="Y32">_xlfn.IFS(AND(Q32=1,COUNT($E$7:G32)&gt;hcpng),G32+D32,$A$7=1," ")</f>
        <v>220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194</v>
      </c>
      <c r="D33" s="16" cm="1">
        <f t="array" ref="D33">_xlfn.IFS(Q33&lt;&gt;1,"",Q33=1,TRUNC((230-C33)*0.9))</f>
        <v>32</v>
      </c>
      <c r="E33" s="14">
        <v>171</v>
      </c>
      <c r="F33" s="14">
        <v>174</v>
      </c>
      <c r="G33" s="14">
        <v>212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557</v>
      </c>
      <c r="J33">
        <f t="shared" si="1"/>
        <v>185</v>
      </c>
      <c r="K33" cm="1">
        <f t="array" ref="K33">_xlfn.IFS(Q33&lt;&gt;1,"",Q33=1,I33+(3*D33))</f>
        <v>653</v>
      </c>
      <c r="L33" cm="1">
        <f t="array" ref="L33">_xlfn.IFS(Q33&lt;&gt;1,"",COUNT($E$7:G33)&lt;=hcpng,"",COUNT($E$7:G33)&gt;=hcpng,K33)</f>
        <v>653</v>
      </c>
      <c r="M33" cm="1">
        <f t="array" ref="M33">_xlfn.IFS(Q33=1,SUM($E$7:G33),Q33&lt;&gt;1,"")</f>
        <v>15715</v>
      </c>
      <c r="N33" cm="1">
        <f t="array" ref="N33">_xlfn.IFS(Q33=1,COUNT($E$7:G33),Q33&lt;&gt;1,"")</f>
        <v>81</v>
      </c>
      <c r="O33">
        <f>IF(Q33=1,ROUND(AVERAGE($E$7:G33),2),"")</f>
        <v>194.01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203</v>
      </c>
      <c r="X33" cm="1">
        <f t="array" ref="X33">_xlfn.IFS(AND(Q33=1,COUNT($E$7:G33)&gt;hcpng),F33+D33,$A$7=1," ")</f>
        <v>206</v>
      </c>
      <c r="Y33" cm="1">
        <f t="array" ref="Y33">_xlfn.IFS(AND(Q33=1,COUNT($E$7:G33)&gt;hcpng),G33+D33,$A$7=1," ")</f>
        <v>244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194</v>
      </c>
      <c r="D34" s="16" cm="1">
        <f t="array" ref="D34">_xlfn.IFS(Q34&lt;&gt;1,"",Q34=1,TRUNC((230-C34)*0.9))</f>
        <v>32</v>
      </c>
      <c r="E34" s="14">
        <v>233</v>
      </c>
      <c r="F34" s="14">
        <v>182</v>
      </c>
      <c r="G34" s="14">
        <v>187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602</v>
      </c>
      <c r="J34">
        <f t="shared" si="1"/>
        <v>200</v>
      </c>
      <c r="K34" cm="1">
        <f t="array" ref="K34">_xlfn.IFS(Q34&lt;&gt;1,"",Q34=1,I34+(3*D34))</f>
        <v>698</v>
      </c>
      <c r="L34" cm="1">
        <f t="array" ref="L34">_xlfn.IFS(Q34&lt;&gt;1,"",COUNT($E$7:G34)&lt;=hcpng,"",COUNT($E$7:G34)&gt;=hcpng,K34)</f>
        <v>698</v>
      </c>
      <c r="M34" cm="1">
        <f t="array" ref="M34">_xlfn.IFS(Q34=1,SUM($E$7:G34),Q34&lt;&gt;1,"")</f>
        <v>16317</v>
      </c>
      <c r="N34" cm="1">
        <f t="array" ref="N34">_xlfn.IFS(Q34=1,COUNT($E$7:G34),Q34&lt;&gt;1,"")</f>
        <v>84</v>
      </c>
      <c r="O34">
        <f>IF(Q34=1,ROUND(AVERAGE($E$7:G34),2),"")</f>
        <v>194.25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265</v>
      </c>
      <c r="X34" cm="1">
        <f t="array" ref="X34">_xlfn.IFS(AND(Q34=1,COUNT($E$7:G34)&gt;hcpng),F34+D34,$A$7=1," ")</f>
        <v>214</v>
      </c>
      <c r="Y34" cm="1">
        <f t="array" ref="Y34">_xlfn.IFS(AND(Q34=1,COUNT($E$7:G34)&gt;hcpng),G34+D34,$A$7=1," ")</f>
        <v>219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194</v>
      </c>
      <c r="D35" s="16" cm="1">
        <f t="array" ref="D35">_xlfn.IFS(Q35&lt;&gt;1,"",Q35=1,TRUNC((230-C35)*0.9))</f>
        <v>32</v>
      </c>
      <c r="E35" s="14">
        <v>170</v>
      </c>
      <c r="F35" s="14">
        <v>129</v>
      </c>
      <c r="G35" s="14">
        <v>167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466</v>
      </c>
      <c r="J35">
        <f t="shared" si="1"/>
        <v>155</v>
      </c>
      <c r="K35" cm="1">
        <f t="array" ref="K35">_xlfn.IFS(Q35&lt;&gt;1,"",Q35=1,I35+(3*D35))</f>
        <v>562</v>
      </c>
      <c r="L35" cm="1">
        <f t="array" ref="L35">_xlfn.IFS(Q35&lt;&gt;1,"",COUNT($E$7:G35)&lt;=hcpng,"",COUNT($E$7:G35)&gt;=hcpng,K35)</f>
        <v>562</v>
      </c>
      <c r="M35" cm="1">
        <f t="array" ref="M35">_xlfn.IFS(Q35=1,SUM($E$7:G35),Q35&lt;&gt;1,"")</f>
        <v>16783</v>
      </c>
      <c r="N35" cm="1">
        <f t="array" ref="N35">_xlfn.IFS(Q35=1,COUNT($E$7:G35),Q35&lt;&gt;1,"")</f>
        <v>87</v>
      </c>
      <c r="O35">
        <f>IF(Q35=1,ROUND(AVERAGE($E$7:G35),2),"")</f>
        <v>192.91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202</v>
      </c>
      <c r="X35" cm="1">
        <f t="array" ref="X35">_xlfn.IFS(AND(Q35=1,COUNT($E$7:G35)&gt;hcpng),F35+D35,$A$7=1," ")</f>
        <v>161</v>
      </c>
      <c r="Y35" cm="1">
        <f t="array" ref="Y35">_xlfn.IFS(AND(Q35=1,COUNT($E$7:G35)&gt;hcpng),G35+D35,$A$7=1," ")</f>
        <v>199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192</v>
      </c>
      <c r="D36" s="16" cm="1">
        <f t="array" ref="D36">_xlfn.IFS(Q36&lt;&gt;1,"",Q36=1,TRUNC((230-C36)*0.9))</f>
        <v>34</v>
      </c>
      <c r="E36" s="14">
        <v>187</v>
      </c>
      <c r="F36" s="14">
        <v>162</v>
      </c>
      <c r="G36" s="14">
        <v>245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594</v>
      </c>
      <c r="J36">
        <f t="shared" si="1"/>
        <v>198</v>
      </c>
      <c r="K36" cm="1">
        <f t="array" ref="K36">_xlfn.IFS(Q36&lt;&gt;1,"",Q36=1,I36+(3*D36))</f>
        <v>696</v>
      </c>
      <c r="L36" cm="1">
        <f t="array" ref="L36">_xlfn.IFS(Q36&lt;&gt;1,"",COUNT($E$7:G36)&lt;=hcpng,"",COUNT($E$7:G36)&gt;=hcpng,K36)</f>
        <v>696</v>
      </c>
      <c r="M36" cm="1">
        <f t="array" ref="M36">_xlfn.IFS(Q36=1,SUM($E$7:G36),Q36&lt;&gt;1,"")</f>
        <v>17377</v>
      </c>
      <c r="N36" cm="1">
        <f t="array" ref="N36">_xlfn.IFS(Q36=1,COUNT($E$7:G36),Q36&lt;&gt;1,"")</f>
        <v>90</v>
      </c>
      <c r="O36">
        <f>IF(Q36=1,ROUND(AVERAGE($E$7:G36),2),"")</f>
        <v>193.08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221</v>
      </c>
      <c r="X36" cm="1">
        <f t="array" ref="X36">_xlfn.IFS(AND(Q36=1,COUNT($E$7:G36)&gt;hcpng),F36+D36,$A$7=1," ")</f>
        <v>196</v>
      </c>
      <c r="Y36" cm="1">
        <f t="array" ref="Y36">_xlfn.IFS(AND(Q36=1,COUNT($E$7:G36)&gt;hcpng),G36+D36,$A$7=1," ")</f>
        <v>279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201.67</v>
      </c>
      <c r="F37" s="18">
        <f>IF(COUNT(F7:F36)&gt;=1,ROUND(SUM(F7:F36)/COUNT(F7:F36),2),"")</f>
        <v>189.63</v>
      </c>
      <c r="G37" s="18">
        <f>IF(COUNT(G7:G36)&gt;=1,ROUND(SUM(G7:G36)/COUNT(G7:G36),2),"")</f>
        <v>187.93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6A6E-0EF0-49B1-B148-48BE3ACC9D0D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29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75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132</v>
      </c>
      <c r="C4" s="7"/>
      <c r="D4" s="7"/>
      <c r="E4" s="7"/>
      <c r="F4" s="7"/>
      <c r="G4" s="7"/>
      <c r="W4" s="3" t="s">
        <v>34</v>
      </c>
      <c r="X4">
        <f>MAX(I7:I36)</f>
        <v>571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202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132</v>
      </c>
      <c r="D7" s="16" cm="1">
        <f t="array" ref="D7">_xlfn.IFS(Q7&lt;&gt;1,"",Q7=1,TRUNC((230-C7)*0.9))</f>
        <v>88</v>
      </c>
      <c r="E7" s="14">
        <v>126</v>
      </c>
      <c r="F7" s="14">
        <v>130</v>
      </c>
      <c r="G7" s="14">
        <v>139</v>
      </c>
      <c r="H7" s="17"/>
      <c r="I7">
        <f>IF(Q7=1,SUM(E7:G7),"")</f>
        <v>395</v>
      </c>
      <c r="J7">
        <f>IF(Q7=1,TRUNC(AVERAGE(E7:G7),0),"")</f>
        <v>131</v>
      </c>
      <c r="K7" cm="1">
        <f t="array" ref="K7">_xlfn.IFS(Q7&lt;&gt;1,"",Q7=1,I7+(3*D7))</f>
        <v>659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395</v>
      </c>
      <c r="N7" cm="1">
        <f t="array" ref="N7">_xlfn.IFS(Q7=1,COUNT($E$7:G7),Q7&lt;&gt;1,"")</f>
        <v>3</v>
      </c>
      <c r="O7">
        <f>IF(Q7=1,ROUND(AVERAGE($E$7:G7),2),"")</f>
        <v>131.66999999999999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132</v>
      </c>
      <c r="D8" s="16" cm="1">
        <f t="array" ref="D8">_xlfn.IFS(Q8&lt;&gt;1,"",Q8=1,TRUNC((230-C8)*0.9))</f>
        <v>88</v>
      </c>
      <c r="E8" s="14">
        <v>110</v>
      </c>
      <c r="F8" s="14">
        <v>130</v>
      </c>
      <c r="G8" s="14">
        <v>186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426</v>
      </c>
      <c r="J8">
        <f t="shared" ref="J8:J36" si="1">IF(Q8=1,TRUNC(AVERAGE(E8:G8),0),"")</f>
        <v>142</v>
      </c>
      <c r="K8" cm="1">
        <f t="array" ref="K8">_xlfn.IFS(Q8&lt;&gt;1,"",Q8=1,I8+(3*D8))</f>
        <v>690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821</v>
      </c>
      <c r="N8" cm="1">
        <f t="array" ref="N8">_xlfn.IFS(Q8=1,COUNT($E$7:G8),Q8&lt;&gt;1,"")</f>
        <v>6</v>
      </c>
      <c r="O8">
        <f>IF(Q8=1,ROUND(AVERAGE($E$7:G8),2),"")</f>
        <v>136.83000000000001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132</v>
      </c>
      <c r="D9" s="16" cm="1">
        <f t="array" ref="D9">_xlfn.IFS(Q9&lt;&gt;1,"",Q9=1,TRUNC((230-C9)*0.9))</f>
        <v>88</v>
      </c>
      <c r="E9" s="14">
        <v>161</v>
      </c>
      <c r="F9" s="14">
        <v>127</v>
      </c>
      <c r="G9" s="14">
        <v>176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464</v>
      </c>
      <c r="J9">
        <f t="shared" si="1"/>
        <v>154</v>
      </c>
      <c r="K9" cm="1">
        <f t="array" ref="K9">_xlfn.IFS(Q9&lt;&gt;1,"",Q9=1,I9+(3*D9))</f>
        <v>728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1285</v>
      </c>
      <c r="N9" cm="1">
        <f t="array" ref="N9">_xlfn.IFS(Q9=1,COUNT($E$7:G9),Q9&lt;&gt;1,"")</f>
        <v>9</v>
      </c>
      <c r="O9">
        <f>IF(Q9=1,ROUND(AVERAGE($E$7:G9),2),"")</f>
        <v>142.78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142</v>
      </c>
      <c r="D10" s="16" cm="1">
        <f t="array" ref="D10">_xlfn.IFS(Q10&lt;&gt;1,"",Q10=1,TRUNC((230-C10)*0.9))</f>
        <v>79</v>
      </c>
      <c r="E10" s="14">
        <v>134</v>
      </c>
      <c r="F10" s="14">
        <v>118</v>
      </c>
      <c r="G10" s="14">
        <v>171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423</v>
      </c>
      <c r="J10">
        <f t="shared" si="1"/>
        <v>141</v>
      </c>
      <c r="K10" cm="1">
        <f t="array" ref="K10">_xlfn.IFS(Q10&lt;&gt;1,"",Q10=1,I10+(3*D10))</f>
        <v>660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1708</v>
      </c>
      <c r="N10" cm="1">
        <f t="array" ref="N10">_xlfn.IFS(Q10=1,COUNT($E$7:G10),Q10&lt;&gt;1,"")</f>
        <v>12</v>
      </c>
      <c r="O10">
        <f>IF(Q10=1,ROUND(AVERAGE($E$7:G10),2),"")</f>
        <v>142.33000000000001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142</v>
      </c>
      <c r="D11" s="16" cm="1">
        <f t="array" ref="D11">_xlfn.IFS(Q11&lt;&gt;1,"",Q11=1,TRUNC((230-C11)*0.9))</f>
        <v>79</v>
      </c>
      <c r="E11" s="14">
        <v>168</v>
      </c>
      <c r="F11" s="14">
        <v>177</v>
      </c>
      <c r="G11" s="14">
        <v>127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472</v>
      </c>
      <c r="J11">
        <f t="shared" si="1"/>
        <v>157</v>
      </c>
      <c r="K11" cm="1">
        <f t="array" ref="K11">_xlfn.IFS(Q11&lt;&gt;1,"",Q11=1,I11+(3*D11))</f>
        <v>709</v>
      </c>
      <c r="L11" cm="1">
        <f t="array" ref="L11">_xlfn.IFS(Q11&lt;&gt;1,"",COUNT($E$7:G11)&lt;=hcpng,"",COUNT($E$7:G11)&gt;=hcpng,K11)</f>
        <v>709</v>
      </c>
      <c r="M11" cm="1">
        <f t="array" ref="M11">_xlfn.IFS(Q11=1,SUM($E$7:G11),Q11&lt;&gt;1,"")</f>
        <v>2180</v>
      </c>
      <c r="N11" cm="1">
        <f t="array" ref="N11">_xlfn.IFS(Q11=1,COUNT($E$7:G11),Q11&lt;&gt;1,"")</f>
        <v>15</v>
      </c>
      <c r="O11">
        <f>IF(Q11=1,ROUND(AVERAGE($E$7:G11),2),"")</f>
        <v>145.33000000000001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247</v>
      </c>
      <c r="X11" cm="1">
        <f t="array" ref="X11">_xlfn.IFS(AND(Q11=1,COUNT($E$7:G11)&gt;hcpng),F11+D11,$A$7=1," ")</f>
        <v>256</v>
      </c>
      <c r="Y11" cm="1">
        <f t="array" ref="Y11">_xlfn.IFS(AND(Q11=1,COUNT($E$7:G11)&gt;hcpng),G11+D11,$A$7=1," ")</f>
        <v>206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145</v>
      </c>
      <c r="D12" s="16" cm="1">
        <f t="array" ref="D12">_xlfn.IFS(Q12&lt;&gt;1,"",Q12=1,TRUNC((230-C12)*0.9))</f>
        <v>76</v>
      </c>
      <c r="E12" s="14">
        <v>174</v>
      </c>
      <c r="F12" s="14">
        <v>146</v>
      </c>
      <c r="G12" s="14">
        <v>130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450</v>
      </c>
      <c r="J12">
        <f t="shared" si="1"/>
        <v>150</v>
      </c>
      <c r="K12" cm="1">
        <f t="array" ref="K12">_xlfn.IFS(Q12&lt;&gt;1,"",Q12=1,I12+(3*D12))</f>
        <v>678</v>
      </c>
      <c r="L12" cm="1">
        <f t="array" ref="L12">_xlfn.IFS(Q12&lt;&gt;1,"",COUNT($E$7:G12)&lt;=hcpng,"",COUNT($E$7:G12)&gt;=hcpng,K12)</f>
        <v>678</v>
      </c>
      <c r="M12" cm="1">
        <f t="array" ref="M12">_xlfn.IFS(Q12=1,SUM($E$7:G12),Q12&lt;&gt;1,"")</f>
        <v>2630</v>
      </c>
      <c r="N12" cm="1">
        <f t="array" ref="N12">_xlfn.IFS(Q12=1,COUNT($E$7:G12),Q12&lt;&gt;1,"")</f>
        <v>18</v>
      </c>
      <c r="O12">
        <f>IF(Q12=1,ROUND(AVERAGE($E$7:G12),2),"")</f>
        <v>146.11000000000001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250</v>
      </c>
      <c r="X12" cm="1">
        <f t="array" ref="X12">_xlfn.IFS(AND(Q12=1,COUNT($E$7:G12)&gt;hcpng),F12+D12,$A$7=1," ")</f>
        <v>222</v>
      </c>
      <c r="Y12" cm="1">
        <f t="array" ref="Y12">_xlfn.IFS(AND(Q12=1,COUNT($E$7:G12)&gt;hcpng),G12+D12,$A$7=1," ")</f>
        <v>206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146</v>
      </c>
      <c r="D13" s="16" cm="1">
        <f t="array" ref="D13">_xlfn.IFS(Q13&lt;&gt;1,"",Q13=1,TRUNC((230-C13)*0.9))</f>
        <v>75</v>
      </c>
      <c r="E13" s="14">
        <v>196</v>
      </c>
      <c r="F13" s="14">
        <v>146</v>
      </c>
      <c r="G13" s="14">
        <v>157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499</v>
      </c>
      <c r="J13">
        <f t="shared" si="1"/>
        <v>166</v>
      </c>
      <c r="K13" cm="1">
        <f t="array" ref="K13">_xlfn.IFS(Q13&lt;&gt;1,"",Q13=1,I13+(3*D13))</f>
        <v>724</v>
      </c>
      <c r="L13" cm="1">
        <f t="array" ref="L13">_xlfn.IFS(Q13&lt;&gt;1,"",COUNT($E$7:G13)&lt;=hcpng,"",COUNT($E$7:G13)&gt;=hcpng,K13)</f>
        <v>724</v>
      </c>
      <c r="M13" cm="1">
        <f t="array" ref="M13">_xlfn.IFS(Q13=1,SUM($E$7:G13),Q13&lt;&gt;1,"")</f>
        <v>3129</v>
      </c>
      <c r="N13" cm="1">
        <f t="array" ref="N13">_xlfn.IFS(Q13=1,COUNT($E$7:G13),Q13&lt;&gt;1,"")</f>
        <v>21</v>
      </c>
      <c r="O13">
        <f>IF(Q13=1,ROUND(AVERAGE($E$7:G13),2),"")</f>
        <v>149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271</v>
      </c>
      <c r="X13" cm="1">
        <f t="array" ref="X13">_xlfn.IFS(AND(Q13=1,COUNT($E$7:G13)&gt;hcpng),F13+D13,$A$7=1," ")</f>
        <v>221</v>
      </c>
      <c r="Y13" cm="1">
        <f t="array" ref="Y13">_xlfn.IFS(AND(Q13=1,COUNT($E$7:G13)&gt;hcpng),G13+D13,$A$7=1," ")</f>
        <v>232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149</v>
      </c>
      <c r="D14" s="16" cm="1">
        <f t="array" ref="D14">_xlfn.IFS(Q14&lt;&gt;1,"",Q14=1,TRUNC((230-C14)*0.9))</f>
        <v>72</v>
      </c>
      <c r="E14" s="14">
        <v>127</v>
      </c>
      <c r="F14" s="14">
        <v>155</v>
      </c>
      <c r="G14" s="14">
        <v>104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386</v>
      </c>
      <c r="J14">
        <f t="shared" si="1"/>
        <v>128</v>
      </c>
      <c r="K14" cm="1">
        <f t="array" ref="K14">_xlfn.IFS(Q14&lt;&gt;1,"",Q14=1,I14+(3*D14))</f>
        <v>602</v>
      </c>
      <c r="L14" cm="1">
        <f t="array" ref="L14">_xlfn.IFS(Q14&lt;&gt;1,"",COUNT($E$7:G14)&lt;=hcpng,"",COUNT($E$7:G14)&gt;=hcpng,K14)</f>
        <v>602</v>
      </c>
      <c r="M14" cm="1">
        <f t="array" ref="M14">_xlfn.IFS(Q14=1,SUM($E$7:G14),Q14&lt;&gt;1,"")</f>
        <v>3515</v>
      </c>
      <c r="N14" cm="1">
        <f t="array" ref="N14">_xlfn.IFS(Q14=1,COUNT($E$7:G14),Q14&lt;&gt;1,"")</f>
        <v>24</v>
      </c>
      <c r="O14">
        <f>IF(Q14=1,ROUND(AVERAGE($E$7:G14),2),"")</f>
        <v>146.46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199</v>
      </c>
      <c r="X14" cm="1">
        <f t="array" ref="X14">_xlfn.IFS(AND(Q14=1,COUNT($E$7:G14)&gt;hcpng),F14+D14,$A$7=1," ")</f>
        <v>227</v>
      </c>
      <c r="Y14" cm="1">
        <f t="array" ref="Y14">_xlfn.IFS(AND(Q14=1,COUNT($E$7:G14)&gt;hcpng),G14+D14,$A$7=1," ")</f>
        <v>176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146</v>
      </c>
      <c r="D15" s="16" cm="1">
        <f t="array" ref="D15">_xlfn.IFS(Q15&lt;&gt;1,"",Q15=1,TRUNC((230-C15)*0.9))</f>
        <v>75</v>
      </c>
      <c r="E15" s="14">
        <v>143</v>
      </c>
      <c r="F15" s="14">
        <v>140</v>
      </c>
      <c r="G15" s="14">
        <v>145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428</v>
      </c>
      <c r="J15">
        <f t="shared" si="1"/>
        <v>142</v>
      </c>
      <c r="K15" cm="1">
        <f t="array" ref="K15">_xlfn.IFS(Q15&lt;&gt;1,"",Q15=1,I15+(3*D15))</f>
        <v>653</v>
      </c>
      <c r="L15" cm="1">
        <f t="array" ref="L15">_xlfn.IFS(Q15&lt;&gt;1,"",COUNT($E$7:G15)&lt;=hcpng,"",COUNT($E$7:G15)&gt;=hcpng,K15)</f>
        <v>653</v>
      </c>
      <c r="M15" cm="1">
        <f t="array" ref="M15">_xlfn.IFS(Q15=1,SUM($E$7:G15),Q15&lt;&gt;1,"")</f>
        <v>3943</v>
      </c>
      <c r="N15" cm="1">
        <f t="array" ref="N15">_xlfn.IFS(Q15=1,COUNT($E$7:G15),Q15&lt;&gt;1,"")</f>
        <v>27</v>
      </c>
      <c r="O15">
        <f>IF(Q15=1,ROUND(AVERAGE($E$7:G15),2),"")</f>
        <v>146.04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218</v>
      </c>
      <c r="X15" cm="1">
        <f t="array" ref="X15">_xlfn.IFS(AND(Q15=1,COUNT($E$7:G15)&gt;hcpng),F15+D15,$A$7=1," ")</f>
        <v>215</v>
      </c>
      <c r="Y15" cm="1">
        <f t="array" ref="Y15">_xlfn.IFS(AND(Q15=1,COUNT($E$7:G15)&gt;hcpng),G15+D15,$A$7=1," ")</f>
        <v>220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146</v>
      </c>
      <c r="D17" s="16" cm="1">
        <f t="array" ref="D17">_xlfn.IFS(Q17&lt;&gt;1,"",Q17=1,TRUNC((230-C17)*0.9))</f>
        <v>75</v>
      </c>
      <c r="E17" s="14">
        <v>147</v>
      </c>
      <c r="F17" s="14">
        <v>186</v>
      </c>
      <c r="G17" s="14">
        <v>147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480</v>
      </c>
      <c r="J17">
        <f t="shared" si="1"/>
        <v>160</v>
      </c>
      <c r="K17" cm="1">
        <f t="array" ref="K17">_xlfn.IFS(Q17&lt;&gt;1,"",Q17=1,I17+(3*D17))</f>
        <v>705</v>
      </c>
      <c r="L17" cm="1">
        <f t="array" ref="L17">_xlfn.IFS(Q17&lt;&gt;1,"",COUNT($E$7:G17)&lt;=hcpng,"",COUNT($E$7:G17)&gt;=hcpng,K17)</f>
        <v>705</v>
      </c>
      <c r="M17" cm="1">
        <f t="array" ref="M17">_xlfn.IFS(Q17=1,SUM($E$7:G17),Q17&lt;&gt;1,"")</f>
        <v>4423</v>
      </c>
      <c r="N17" cm="1">
        <f t="array" ref="N17">_xlfn.IFS(Q17=1,COUNT($E$7:G17),Q17&lt;&gt;1,"")</f>
        <v>30</v>
      </c>
      <c r="O17">
        <f>IF(Q17=1,ROUND(AVERAGE($E$7:G17),2),"")</f>
        <v>147.43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222</v>
      </c>
      <c r="X17" cm="1">
        <f t="array" ref="X17">_xlfn.IFS(AND(Q17=1,COUNT($E$7:G17)&gt;hcpng),F17+D17,$A$7=1," ")</f>
        <v>261</v>
      </c>
      <c r="Y17" cm="1">
        <f t="array" ref="Y17">_xlfn.IFS(AND(Q17=1,COUNT($E$7:G17)&gt;hcpng),G17+D17,$A$7=1," ")</f>
        <v>222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147</v>
      </c>
      <c r="D18" s="16" cm="1">
        <f t="array" ref="D18">_xlfn.IFS(Q18&lt;&gt;1,"",Q18=1,TRUNC((230-C18)*0.9))</f>
        <v>74</v>
      </c>
      <c r="E18" s="14">
        <v>184</v>
      </c>
      <c r="F18" s="14">
        <v>146</v>
      </c>
      <c r="G18" s="14">
        <v>168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498</v>
      </c>
      <c r="J18">
        <f t="shared" si="1"/>
        <v>166</v>
      </c>
      <c r="K18" cm="1">
        <f t="array" ref="K18">_xlfn.IFS(Q18&lt;&gt;1,"",Q18=1,I18+(3*D18))</f>
        <v>720</v>
      </c>
      <c r="L18" cm="1">
        <f t="array" ref="L18">_xlfn.IFS(Q18&lt;&gt;1,"",COUNT($E$7:G18)&lt;=hcpng,"",COUNT($E$7:G18)&gt;=hcpng,K18)</f>
        <v>720</v>
      </c>
      <c r="M18" cm="1">
        <f t="array" ref="M18">_xlfn.IFS(Q18=1,SUM($E$7:G18),Q18&lt;&gt;1,"")</f>
        <v>4921</v>
      </c>
      <c r="N18" cm="1">
        <f t="array" ref="N18">_xlfn.IFS(Q18=1,COUNT($E$7:G18),Q18&lt;&gt;1,"")</f>
        <v>33</v>
      </c>
      <c r="O18">
        <f>IF(Q18=1,ROUND(AVERAGE($E$7:G18),2),"")</f>
        <v>149.12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258</v>
      </c>
      <c r="X18" cm="1">
        <f t="array" ref="X18">_xlfn.IFS(AND(Q18=1,COUNT($E$7:G18)&gt;hcpng),F18+D18,$A$7=1," ")</f>
        <v>220</v>
      </c>
      <c r="Y18" cm="1">
        <f t="array" ref="Y18">_xlfn.IFS(AND(Q18=1,COUNT($E$7:G18)&gt;hcpng),G18+D18,$A$7=1," ")</f>
        <v>242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149</v>
      </c>
      <c r="D19" s="16" cm="1">
        <f t="array" ref="D19">_xlfn.IFS(Q19&lt;&gt;1,"",Q19=1,TRUNC((230-C19)*0.9))</f>
        <v>72</v>
      </c>
      <c r="E19" s="14">
        <v>127</v>
      </c>
      <c r="F19" s="14">
        <v>146</v>
      </c>
      <c r="G19" s="14">
        <v>163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436</v>
      </c>
      <c r="J19">
        <f t="shared" si="1"/>
        <v>145</v>
      </c>
      <c r="K19" cm="1">
        <f t="array" ref="K19">_xlfn.IFS(Q19&lt;&gt;1,"",Q19=1,I19+(3*D19))</f>
        <v>652</v>
      </c>
      <c r="L19" cm="1">
        <f t="array" ref="L19">_xlfn.IFS(Q19&lt;&gt;1,"",COUNT($E$7:G19)&lt;=hcpng,"",COUNT($E$7:G19)&gt;=hcpng,K19)</f>
        <v>652</v>
      </c>
      <c r="M19" cm="1">
        <f t="array" ref="M19">_xlfn.IFS(Q19=1,SUM($E$7:G19),Q19&lt;&gt;1,"")</f>
        <v>5357</v>
      </c>
      <c r="N19" cm="1">
        <f t="array" ref="N19">_xlfn.IFS(Q19=1,COUNT($E$7:G19),Q19&lt;&gt;1,"")</f>
        <v>36</v>
      </c>
      <c r="O19">
        <f>IF(Q19=1,ROUND(AVERAGE($E$7:G19),2),"")</f>
        <v>148.81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199</v>
      </c>
      <c r="X19" cm="1">
        <f t="array" ref="X19">_xlfn.IFS(AND(Q19=1,COUNT($E$7:G19)&gt;hcpng),F19+D19,$A$7=1," ")</f>
        <v>218</v>
      </c>
      <c r="Y19" cm="1">
        <f t="array" ref="Y19">_xlfn.IFS(AND(Q19=1,COUNT($E$7:G19)&gt;hcpng),G19+D19,$A$7=1," ")</f>
        <v>235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148</v>
      </c>
      <c r="D20" s="16" cm="1">
        <f t="array" ref="D20">_xlfn.IFS(Q20&lt;&gt;1,"",Q20=1,TRUNC((230-C20)*0.9))</f>
        <v>73</v>
      </c>
      <c r="E20" s="14">
        <v>158</v>
      </c>
      <c r="F20" s="14">
        <v>144</v>
      </c>
      <c r="G20" s="14">
        <v>148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450</v>
      </c>
      <c r="J20">
        <f t="shared" si="1"/>
        <v>150</v>
      </c>
      <c r="K20" cm="1">
        <f t="array" ref="K20">_xlfn.IFS(Q20&lt;&gt;1,"",Q20=1,I20+(3*D20))</f>
        <v>669</v>
      </c>
      <c r="L20" cm="1">
        <f t="array" ref="L20">_xlfn.IFS(Q20&lt;&gt;1,"",COUNT($E$7:G20)&lt;=hcpng,"",COUNT($E$7:G20)&gt;=hcpng,K20)</f>
        <v>669</v>
      </c>
      <c r="M20" cm="1">
        <f t="array" ref="M20">_xlfn.IFS(Q20=1,SUM($E$7:G20),Q20&lt;&gt;1,"")</f>
        <v>5807</v>
      </c>
      <c r="N20" cm="1">
        <f t="array" ref="N20">_xlfn.IFS(Q20=1,COUNT($E$7:G20),Q20&lt;&gt;1,"")</f>
        <v>39</v>
      </c>
      <c r="O20">
        <f>IF(Q20=1,ROUND(AVERAGE($E$7:G20),2),"")</f>
        <v>148.9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231</v>
      </c>
      <c r="X20" cm="1">
        <f t="array" ref="X20">_xlfn.IFS(AND(Q20=1,COUNT($E$7:G20)&gt;hcpng),F20+D20,$A$7=1," ")</f>
        <v>217</v>
      </c>
      <c r="Y20" cm="1">
        <f t="array" ref="Y20">_xlfn.IFS(AND(Q20=1,COUNT($E$7:G20)&gt;hcpng),G20+D20,$A$7=1," ")</f>
        <v>221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148</v>
      </c>
      <c r="D21" s="16" cm="1">
        <f t="array" ref="D21">_xlfn.IFS(Q21&lt;&gt;1,"",Q21=1,TRUNC((230-C21)*0.9))</f>
        <v>73</v>
      </c>
      <c r="E21" s="14">
        <v>175</v>
      </c>
      <c r="F21" s="14">
        <v>165</v>
      </c>
      <c r="G21" s="14">
        <v>192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0"/>
        <v>532</v>
      </c>
      <c r="J21">
        <f t="shared" si="1"/>
        <v>177</v>
      </c>
      <c r="K21" cm="1">
        <f t="array" ref="K21">_xlfn.IFS(Q21&lt;&gt;1,"",Q21=1,I21+(3*D21))</f>
        <v>751</v>
      </c>
      <c r="L21" cm="1">
        <f t="array" ref="L21">_xlfn.IFS(Q21&lt;&gt;1,"",COUNT($E$7:G21)&lt;=hcpng,"",COUNT($E$7:G21)&gt;=hcpng,K21)</f>
        <v>751</v>
      </c>
      <c r="M21" cm="1">
        <f t="array" ref="M21">_xlfn.IFS(Q21=1,SUM($E$7:G21),Q21&lt;&gt;1,"")</f>
        <v>6339</v>
      </c>
      <c r="N21" cm="1">
        <f t="array" ref="N21">_xlfn.IFS(Q21=1,COUNT($E$7:G21),Q21&lt;&gt;1,"")</f>
        <v>42</v>
      </c>
      <c r="O21">
        <f>IF(Q21=1,ROUND(AVERAGE($E$7:G21),2),"")</f>
        <v>150.93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248</v>
      </c>
      <c r="X21" cm="1">
        <f t="array" ref="X21">_xlfn.IFS(AND(Q21=1,COUNT($E$7:G21)&gt;hcpng),F21+D21,$A$7=1," ")</f>
        <v>238</v>
      </c>
      <c r="Y21" cm="1">
        <f t="array" ref="Y21">_xlfn.IFS(AND(Q21=1,COUNT($E$7:G21)&gt;hcpng),G21+D21,$A$7=1," ")</f>
        <v>265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150</v>
      </c>
      <c r="D22" s="16" cm="1">
        <f t="array" ref="D22">_xlfn.IFS(Q22&lt;&gt;1,"",Q22=1,TRUNC((230-C22)*0.9))</f>
        <v>72</v>
      </c>
      <c r="E22" s="14">
        <v>134</v>
      </c>
      <c r="F22" s="14">
        <v>136</v>
      </c>
      <c r="G22" s="14">
        <v>158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428</v>
      </c>
      <c r="J22">
        <f t="shared" si="1"/>
        <v>142</v>
      </c>
      <c r="K22" cm="1">
        <f t="array" ref="K22">_xlfn.IFS(Q22&lt;&gt;1,"",Q22=1,I22+(3*D22))</f>
        <v>644</v>
      </c>
      <c r="L22" cm="1">
        <f t="array" ref="L22">_xlfn.IFS(Q22&lt;&gt;1,"",COUNT($E$7:G22)&lt;=hcpng,"",COUNT($E$7:G22)&gt;=hcpng,K22)</f>
        <v>644</v>
      </c>
      <c r="M22" cm="1">
        <f t="array" ref="M22">_xlfn.IFS(Q22=1,SUM($E$7:G22),Q22&lt;&gt;1,"")</f>
        <v>6767</v>
      </c>
      <c r="N22" cm="1">
        <f t="array" ref="N22">_xlfn.IFS(Q22=1,COUNT($E$7:G22),Q22&lt;&gt;1,"")</f>
        <v>45</v>
      </c>
      <c r="O22">
        <f>IF(Q22=1,ROUND(AVERAGE($E$7:G22),2),"")</f>
        <v>150.38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206</v>
      </c>
      <c r="X22" cm="1">
        <f t="array" ref="X22">_xlfn.IFS(AND(Q22=1,COUNT($E$7:G22)&gt;hcpng),F22+D22,$A$7=1," ")</f>
        <v>208</v>
      </c>
      <c r="Y22" cm="1">
        <f t="array" ref="Y22">_xlfn.IFS(AND(Q22=1,COUNT($E$7:G22)&gt;hcpng),G22+D22,$A$7=1," ")</f>
        <v>230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150</v>
      </c>
      <c r="D23" s="16" cm="1">
        <f t="array" ref="D23">_xlfn.IFS(Q23&lt;&gt;1,"",Q23=1,TRUNC((230-C23)*0.9))</f>
        <v>72</v>
      </c>
      <c r="E23" s="14">
        <v>115</v>
      </c>
      <c r="F23" s="14">
        <v>162</v>
      </c>
      <c r="G23" s="14">
        <v>134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411</v>
      </c>
      <c r="J23">
        <f t="shared" si="1"/>
        <v>137</v>
      </c>
      <c r="K23" cm="1">
        <f t="array" ref="K23">_xlfn.IFS(Q23&lt;&gt;1,"",Q23=1,I23+(3*D23))</f>
        <v>627</v>
      </c>
      <c r="L23" cm="1">
        <f t="array" ref="L23">_xlfn.IFS(Q23&lt;&gt;1,"",COUNT($E$7:G23)&lt;=hcpng,"",COUNT($E$7:G23)&gt;=hcpng,K23)</f>
        <v>627</v>
      </c>
      <c r="M23" cm="1">
        <f t="array" ref="M23">_xlfn.IFS(Q23=1,SUM($E$7:G23),Q23&lt;&gt;1,"")</f>
        <v>7178</v>
      </c>
      <c r="N23" cm="1">
        <f t="array" ref="N23">_xlfn.IFS(Q23=1,COUNT($E$7:G23),Q23&lt;&gt;1,"")</f>
        <v>48</v>
      </c>
      <c r="O23">
        <f>IF(Q23=1,ROUND(AVERAGE($E$7:G23),2),"")</f>
        <v>149.54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187</v>
      </c>
      <c r="X23" cm="1">
        <f t="array" ref="X23">_xlfn.IFS(AND(Q23=1,COUNT($E$7:G23)&gt;hcpng),F23+D23,$A$7=1," ")</f>
        <v>234</v>
      </c>
      <c r="Y23" cm="1">
        <f t="array" ref="Y23">_xlfn.IFS(AND(Q23=1,COUNT($E$7:G23)&gt;hcpng),G23+D23,$A$7=1," ")</f>
        <v>206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149</v>
      </c>
      <c r="D24" s="16" cm="1">
        <f t="array" ref="D24">_xlfn.IFS(Q24&lt;&gt;1,"",Q24=1,TRUNC((230-C24)*0.9))</f>
        <v>72</v>
      </c>
      <c r="E24" s="14">
        <v>123</v>
      </c>
      <c r="F24" s="14">
        <v>124</v>
      </c>
      <c r="G24" s="14">
        <v>112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359</v>
      </c>
      <c r="J24">
        <f t="shared" si="1"/>
        <v>119</v>
      </c>
      <c r="K24" cm="1">
        <f t="array" ref="K24">_xlfn.IFS(Q24&lt;&gt;1,"",Q24=1,I24+(3*D24))</f>
        <v>575</v>
      </c>
      <c r="L24" cm="1">
        <f t="array" ref="L24">_xlfn.IFS(Q24&lt;&gt;1,"",COUNT($E$7:G24)&lt;=hcpng,"",COUNT($E$7:G24)&gt;=hcpng,K24)</f>
        <v>575</v>
      </c>
      <c r="M24" cm="1">
        <f t="array" ref="M24">_xlfn.IFS(Q24=1,SUM($E$7:G24),Q24&lt;&gt;1,"")</f>
        <v>7537</v>
      </c>
      <c r="N24" cm="1">
        <f t="array" ref="N24">_xlfn.IFS(Q24=1,COUNT($E$7:G24),Q24&lt;&gt;1,"")</f>
        <v>51</v>
      </c>
      <c r="O24">
        <f>IF(Q24=1,ROUND(AVERAGE($E$7:G24),2),"")</f>
        <v>147.78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195</v>
      </c>
      <c r="X24" cm="1">
        <f t="array" ref="X24">_xlfn.IFS(AND(Q24=1,COUNT($E$7:G24)&gt;hcpng),F24+D24,$A$7=1," ")</f>
        <v>196</v>
      </c>
      <c r="Y24" cm="1">
        <f t="array" ref="Y24">_xlfn.IFS(AND(Q24=1,COUNT($E$7:G24)&gt;hcpng),G24+D24,$A$7=1," ")</f>
        <v>184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147</v>
      </c>
      <c r="D25" s="16" cm="1">
        <f t="array" ref="D25">_xlfn.IFS(Q25&lt;&gt;1,"",Q25=1,TRUNC((230-C25)*0.9))</f>
        <v>74</v>
      </c>
      <c r="E25" s="14">
        <v>166</v>
      </c>
      <c r="F25" s="14">
        <v>143</v>
      </c>
      <c r="G25" s="14">
        <v>150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459</v>
      </c>
      <c r="J25">
        <f t="shared" si="1"/>
        <v>153</v>
      </c>
      <c r="K25" cm="1">
        <f t="array" ref="K25">_xlfn.IFS(Q25&lt;&gt;1,"",Q25=1,I25+(3*D25))</f>
        <v>681</v>
      </c>
      <c r="L25" cm="1">
        <f t="array" ref="L25">_xlfn.IFS(Q25&lt;&gt;1,"",COUNT($E$7:G25)&lt;=hcpng,"",COUNT($E$7:G25)&gt;=hcpng,K25)</f>
        <v>681</v>
      </c>
      <c r="M25" cm="1">
        <f t="array" ref="M25">_xlfn.IFS(Q25=1,SUM($E$7:G25),Q25&lt;&gt;1,"")</f>
        <v>7996</v>
      </c>
      <c r="N25" cm="1">
        <f t="array" ref="N25">_xlfn.IFS(Q25=1,COUNT($E$7:G25),Q25&lt;&gt;1,"")</f>
        <v>54</v>
      </c>
      <c r="O25">
        <f>IF(Q25=1,ROUND(AVERAGE($E$7:G25),2),"")</f>
        <v>148.07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240</v>
      </c>
      <c r="X25" cm="1">
        <f t="array" ref="X25">_xlfn.IFS(AND(Q25=1,COUNT($E$7:G25)&gt;hcpng),F25+D25,$A$7=1," ")</f>
        <v>217</v>
      </c>
      <c r="Y25" cm="1">
        <f t="array" ref="Y25">_xlfn.IFS(AND(Q25=1,COUNT($E$7:G25)&gt;hcpng),G25+D25,$A$7=1," ")</f>
        <v>224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148</v>
      </c>
      <c r="D26" s="16" cm="1">
        <f t="array" ref="D26">_xlfn.IFS(Q26&lt;&gt;1,"",Q26=1,TRUNC((230-C26)*0.9))</f>
        <v>73</v>
      </c>
      <c r="E26" s="14">
        <v>201</v>
      </c>
      <c r="F26" s="14">
        <v>202</v>
      </c>
      <c r="G26" s="14">
        <v>168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0"/>
        <v>571</v>
      </c>
      <c r="J26">
        <f t="shared" si="1"/>
        <v>190</v>
      </c>
      <c r="K26" cm="1">
        <f t="array" ref="K26">_xlfn.IFS(Q26&lt;&gt;1,"",Q26=1,I26+(3*D26))</f>
        <v>790</v>
      </c>
      <c r="L26" cm="1">
        <f t="array" ref="L26">_xlfn.IFS(Q26&lt;&gt;1,"",COUNT($E$7:G26)&lt;=hcpng,"",COUNT($E$7:G26)&gt;=hcpng,K26)</f>
        <v>790</v>
      </c>
      <c r="M26" cm="1">
        <f t="array" ref="M26">_xlfn.IFS(Q26=1,SUM($E$7:G26),Q26&lt;&gt;1,"")</f>
        <v>8567</v>
      </c>
      <c r="N26" cm="1">
        <f t="array" ref="N26">_xlfn.IFS(Q26=1,COUNT($E$7:G26),Q26&lt;&gt;1,"")</f>
        <v>57</v>
      </c>
      <c r="O26">
        <f>IF(Q26=1,ROUND(AVERAGE($E$7:G26),2),"")</f>
        <v>150.30000000000001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>
        <f t="shared" si="3"/>
        <v>571</v>
      </c>
      <c r="S26" cm="1">
        <f t="array" ref="S26">_xlfn.IFS(E26=$X$5,E26,F26=$X$5,F26,G26=$X$5,G26,$A$7=1,"")</f>
        <v>202</v>
      </c>
      <c r="T26">
        <f t="shared" si="4"/>
        <v>790</v>
      </c>
      <c r="U26" cm="1">
        <f t="array" ref="U26">_xlfn.IFS(W26=$X$6,W26,X26=$X$6,X26,Y26=$X$6,Y26,$A$7=1,"")</f>
        <v>275</v>
      </c>
      <c r="W26" cm="1">
        <f t="array" ref="W26">_xlfn.IFS(AND(Q26=1,COUNT($E$7:G26)&gt;hcpng),E26+D26,$A$7=1," ")</f>
        <v>274</v>
      </c>
      <c r="X26" cm="1">
        <f t="array" ref="X26">_xlfn.IFS(AND(Q26=1,COUNT($E$7:G26)&gt;hcpng),F26+D26,$A$7=1," ")</f>
        <v>275</v>
      </c>
      <c r="Y26" cm="1">
        <f t="array" ref="Y26">_xlfn.IFS(AND(Q26=1,COUNT($E$7:G26)&gt;hcpng),G26+D26,$A$7=1," ")</f>
        <v>241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150</v>
      </c>
      <c r="D27" s="16" cm="1">
        <f t="array" ref="D27">_xlfn.IFS(Q27&lt;&gt;1,"",Q27=1,TRUNC((230-C27)*0.9))</f>
        <v>72</v>
      </c>
      <c r="E27" s="14">
        <v>141</v>
      </c>
      <c r="F27" s="14">
        <v>141</v>
      </c>
      <c r="G27" s="14">
        <v>131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413</v>
      </c>
      <c r="J27">
        <f t="shared" si="1"/>
        <v>137</v>
      </c>
      <c r="K27" cm="1">
        <f t="array" ref="K27">_xlfn.IFS(Q27&lt;&gt;1,"",Q27=1,I27+(3*D27))</f>
        <v>629</v>
      </c>
      <c r="L27" cm="1">
        <f t="array" ref="L27">_xlfn.IFS(Q27&lt;&gt;1,"",COUNT($E$7:G27)&lt;=hcpng,"",COUNT($E$7:G27)&gt;=hcpng,K27)</f>
        <v>629</v>
      </c>
      <c r="M27" cm="1">
        <f t="array" ref="M27">_xlfn.IFS(Q27=1,SUM($E$7:G27),Q27&lt;&gt;1,"")</f>
        <v>8980</v>
      </c>
      <c r="N27" cm="1">
        <f t="array" ref="N27">_xlfn.IFS(Q27=1,COUNT($E$7:G27),Q27&lt;&gt;1,"")</f>
        <v>60</v>
      </c>
      <c r="O27">
        <f>IF(Q27=1,ROUND(AVERAGE($E$7:G27),2),"")</f>
        <v>149.66999999999999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213</v>
      </c>
      <c r="X27" cm="1">
        <f t="array" ref="X27">_xlfn.IFS(AND(Q27=1,COUNT($E$7:G27)&gt;hcpng),F27+D27,$A$7=1," ")</f>
        <v>213</v>
      </c>
      <c r="Y27" cm="1">
        <f t="array" ref="Y27">_xlfn.IFS(AND(Q27=1,COUNT($E$7:G27)&gt;hcpng),G27+D27,$A$7=1," ")</f>
        <v>203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149</v>
      </c>
      <c r="D28" s="16" cm="1">
        <f t="array" ref="D28">_xlfn.IFS(Q28&lt;&gt;1,"",Q28=1,TRUNC((230-C28)*0.9))</f>
        <v>72</v>
      </c>
      <c r="E28" s="14">
        <v>183</v>
      </c>
      <c r="F28" s="14">
        <v>183</v>
      </c>
      <c r="G28" s="14">
        <v>155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521</v>
      </c>
      <c r="J28">
        <f t="shared" si="1"/>
        <v>173</v>
      </c>
      <c r="K28" cm="1">
        <f t="array" ref="K28">_xlfn.IFS(Q28&lt;&gt;1,"",Q28=1,I28+(3*D28))</f>
        <v>737</v>
      </c>
      <c r="L28" cm="1">
        <f t="array" ref="L28">_xlfn.IFS(Q28&lt;&gt;1,"",COUNT($E$7:G28)&lt;=hcpng,"",COUNT($E$7:G28)&gt;=hcpng,K28)</f>
        <v>737</v>
      </c>
      <c r="M28" cm="1">
        <f t="array" ref="M28">_xlfn.IFS(Q28=1,SUM($E$7:G28),Q28&lt;&gt;1,"")</f>
        <v>9501</v>
      </c>
      <c r="N28" cm="1">
        <f t="array" ref="N28">_xlfn.IFS(Q28=1,COUNT($E$7:G28),Q28&lt;&gt;1,"")</f>
        <v>63</v>
      </c>
      <c r="O28">
        <f>IF(Q28=1,ROUND(AVERAGE($E$7:G28),2),"")</f>
        <v>150.81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255</v>
      </c>
      <c r="X28" cm="1">
        <f t="array" ref="X28">_xlfn.IFS(AND(Q28=1,COUNT($E$7:G28)&gt;hcpng),F28+D28,$A$7=1," ")</f>
        <v>255</v>
      </c>
      <c r="Y28" cm="1">
        <f t="array" ref="Y28">_xlfn.IFS(AND(Q28=1,COUNT($E$7:G28)&gt;hcpng),G28+D28,$A$7=1," ")</f>
        <v>227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150</v>
      </c>
      <c r="D30" s="16" cm="1">
        <f t="array" ref="D30">_xlfn.IFS(Q30&lt;&gt;1,"",Q30=1,TRUNC((230-C30)*0.9))</f>
        <v>72</v>
      </c>
      <c r="E30" s="14">
        <v>151</v>
      </c>
      <c r="F30" s="14">
        <v>161</v>
      </c>
      <c r="G30" s="14">
        <v>170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482</v>
      </c>
      <c r="J30">
        <f t="shared" si="1"/>
        <v>160</v>
      </c>
      <c r="K30" cm="1">
        <f t="array" ref="K30">_xlfn.IFS(Q30&lt;&gt;1,"",Q30=1,I30+(3*D30))</f>
        <v>698</v>
      </c>
      <c r="L30" cm="1">
        <f t="array" ref="L30">_xlfn.IFS(Q30&lt;&gt;1,"",COUNT($E$7:G30)&lt;=hcpng,"",COUNT($E$7:G30)&gt;=hcpng,K30)</f>
        <v>698</v>
      </c>
      <c r="M30" cm="1">
        <f t="array" ref="M30">_xlfn.IFS(Q30=1,SUM($E$7:G30),Q30&lt;&gt;1,"")</f>
        <v>9983</v>
      </c>
      <c r="N30" cm="1">
        <f t="array" ref="N30">_xlfn.IFS(Q30=1,COUNT($E$7:G30),Q30&lt;&gt;1,"")</f>
        <v>66</v>
      </c>
      <c r="O30">
        <f>IF(Q30=1,ROUND(AVERAGE($E$7:G30),2),"")</f>
        <v>151.26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223</v>
      </c>
      <c r="X30" cm="1">
        <f t="array" ref="X30">_xlfn.IFS(AND(Q30=1,COUNT($E$7:G30)&gt;hcpng),F30+D30,$A$7=1," ")</f>
        <v>233</v>
      </c>
      <c r="Y30" cm="1">
        <f t="array" ref="Y30">_xlfn.IFS(AND(Q30=1,COUNT($E$7:G30)&gt;hcpng),G30+D30,$A$7=1," ")</f>
        <v>242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151</v>
      </c>
      <c r="D31" s="16" cm="1">
        <f t="array" ref="D31">_xlfn.IFS(Q31&lt;&gt;1,"",Q31=1,TRUNC((230-C31)*0.9))</f>
        <v>71</v>
      </c>
      <c r="E31" s="14">
        <v>191</v>
      </c>
      <c r="F31" s="14">
        <v>144</v>
      </c>
      <c r="G31" s="14">
        <v>140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475</v>
      </c>
      <c r="J31">
        <f t="shared" si="1"/>
        <v>158</v>
      </c>
      <c r="K31" cm="1">
        <f t="array" ref="K31">_xlfn.IFS(Q31&lt;&gt;1,"",Q31=1,I31+(3*D31))</f>
        <v>688</v>
      </c>
      <c r="L31" cm="1">
        <f t="array" ref="L31">_xlfn.IFS(Q31&lt;&gt;1,"",COUNT($E$7:G31)&lt;=hcpng,"",COUNT($E$7:G31)&gt;=hcpng,K31)</f>
        <v>688</v>
      </c>
      <c r="M31" cm="1">
        <f t="array" ref="M31">_xlfn.IFS(Q31=1,SUM($E$7:G31),Q31&lt;&gt;1,"")</f>
        <v>10458</v>
      </c>
      <c r="N31" cm="1">
        <f t="array" ref="N31">_xlfn.IFS(Q31=1,COUNT($E$7:G31),Q31&lt;&gt;1,"")</f>
        <v>69</v>
      </c>
      <c r="O31">
        <f>IF(Q31=1,ROUND(AVERAGE($E$7:G31),2),"")</f>
        <v>151.57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262</v>
      </c>
      <c r="X31" cm="1">
        <f t="array" ref="X31">_xlfn.IFS(AND(Q31=1,COUNT($E$7:G31)&gt;hcpng),F31+D31,$A$7=1," ")</f>
        <v>215</v>
      </c>
      <c r="Y31" cm="1">
        <f t="array" ref="Y31">_xlfn.IFS(AND(Q31=1,COUNT($E$7:G31)&gt;hcpng),G31+D31,$A$7=1," ")</f>
        <v>211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151</v>
      </c>
      <c r="D32" s="16" cm="1">
        <f t="array" ref="D32">_xlfn.IFS(Q32&lt;&gt;1,"",Q32=1,TRUNC((230-C32)*0.9))</f>
        <v>71</v>
      </c>
      <c r="E32" s="14">
        <v>134</v>
      </c>
      <c r="F32" s="14">
        <v>134</v>
      </c>
      <c r="G32" s="14">
        <v>154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422</v>
      </c>
      <c r="J32">
        <f t="shared" si="1"/>
        <v>140</v>
      </c>
      <c r="K32" cm="1">
        <f t="array" ref="K32">_xlfn.IFS(Q32&lt;&gt;1,"",Q32=1,I32+(3*D32))</f>
        <v>635</v>
      </c>
      <c r="L32" cm="1">
        <f t="array" ref="L32">_xlfn.IFS(Q32&lt;&gt;1,"",COUNT($E$7:G32)&lt;=hcpng,"",COUNT($E$7:G32)&gt;=hcpng,K32)</f>
        <v>635</v>
      </c>
      <c r="M32" cm="1">
        <f t="array" ref="M32">_xlfn.IFS(Q32=1,SUM($E$7:G32),Q32&lt;&gt;1,"")</f>
        <v>10880</v>
      </c>
      <c r="N32" cm="1">
        <f t="array" ref="N32">_xlfn.IFS(Q32=1,COUNT($E$7:G32),Q32&lt;&gt;1,"")</f>
        <v>72</v>
      </c>
      <c r="O32">
        <f>IF(Q32=1,ROUND(AVERAGE($E$7:G32),2),"")</f>
        <v>151.11000000000001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205</v>
      </c>
      <c r="X32" cm="1">
        <f t="array" ref="X32">_xlfn.IFS(AND(Q32=1,COUNT($E$7:G32)&gt;hcpng),F32+D32,$A$7=1," ")</f>
        <v>205</v>
      </c>
      <c r="Y32" cm="1">
        <f t="array" ref="Y32">_xlfn.IFS(AND(Q32=1,COUNT($E$7:G32)&gt;hcpng),G32+D32,$A$7=1," ")</f>
        <v>225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151</v>
      </c>
      <c r="D33" s="16" cm="1">
        <f t="array" ref="D33">_xlfn.IFS(Q33&lt;&gt;1,"",Q33=1,TRUNC((230-C33)*0.9))</f>
        <v>71</v>
      </c>
      <c r="E33" s="14">
        <v>159</v>
      </c>
      <c r="F33" s="14">
        <v>127</v>
      </c>
      <c r="G33" s="14">
        <v>172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458</v>
      </c>
      <c r="J33">
        <f t="shared" si="1"/>
        <v>152</v>
      </c>
      <c r="K33" cm="1">
        <f t="array" ref="K33">_xlfn.IFS(Q33&lt;&gt;1,"",Q33=1,I33+(3*D33))</f>
        <v>671</v>
      </c>
      <c r="L33" cm="1">
        <f t="array" ref="L33">_xlfn.IFS(Q33&lt;&gt;1,"",COUNT($E$7:G33)&lt;=hcpng,"",COUNT($E$7:G33)&gt;=hcpng,K33)</f>
        <v>671</v>
      </c>
      <c r="M33" cm="1">
        <f t="array" ref="M33">_xlfn.IFS(Q33=1,SUM($E$7:G33),Q33&lt;&gt;1,"")</f>
        <v>11338</v>
      </c>
      <c r="N33" cm="1">
        <f t="array" ref="N33">_xlfn.IFS(Q33=1,COUNT($E$7:G33),Q33&lt;&gt;1,"")</f>
        <v>75</v>
      </c>
      <c r="O33">
        <f>IF(Q33=1,ROUND(AVERAGE($E$7:G33),2),"")</f>
        <v>151.16999999999999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230</v>
      </c>
      <c r="X33" cm="1">
        <f t="array" ref="X33">_xlfn.IFS(AND(Q33=1,COUNT($E$7:G33)&gt;hcpng),F33+D33,$A$7=1," ")</f>
        <v>198</v>
      </c>
      <c r="Y33" cm="1">
        <f t="array" ref="Y33">_xlfn.IFS(AND(Q33=1,COUNT($E$7:G33)&gt;hcpng),G33+D33,$A$7=1," ")</f>
        <v>243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151</v>
      </c>
      <c r="D34" s="16" cm="1">
        <f t="array" ref="D34">_xlfn.IFS(Q34&lt;&gt;1,"",Q34=1,TRUNC((230-C34)*0.9))</f>
        <v>71</v>
      </c>
      <c r="E34" s="14">
        <v>140</v>
      </c>
      <c r="F34" s="14">
        <v>136</v>
      </c>
      <c r="G34" s="14">
        <v>175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451</v>
      </c>
      <c r="J34">
        <f t="shared" si="1"/>
        <v>150</v>
      </c>
      <c r="K34" cm="1">
        <f t="array" ref="K34">_xlfn.IFS(Q34&lt;&gt;1,"",Q34=1,I34+(3*D34))</f>
        <v>664</v>
      </c>
      <c r="L34" cm="1">
        <f t="array" ref="L34">_xlfn.IFS(Q34&lt;&gt;1,"",COUNT($E$7:G34)&lt;=hcpng,"",COUNT($E$7:G34)&gt;=hcpng,K34)</f>
        <v>664</v>
      </c>
      <c r="M34" cm="1">
        <f t="array" ref="M34">_xlfn.IFS(Q34=1,SUM($E$7:G34),Q34&lt;&gt;1,"")</f>
        <v>11789</v>
      </c>
      <c r="N34" cm="1">
        <f t="array" ref="N34">_xlfn.IFS(Q34=1,COUNT($E$7:G34),Q34&lt;&gt;1,"")</f>
        <v>78</v>
      </c>
      <c r="O34">
        <f>IF(Q34=1,ROUND(AVERAGE($E$7:G34),2),"")</f>
        <v>151.13999999999999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211</v>
      </c>
      <c r="X34" cm="1">
        <f t="array" ref="X34">_xlfn.IFS(AND(Q34=1,COUNT($E$7:G34)&gt;hcpng),F34+D34,$A$7=1," ")</f>
        <v>207</v>
      </c>
      <c r="Y34" cm="1">
        <f t="array" ref="Y34">_xlfn.IFS(AND(Q34=1,COUNT($E$7:G34)&gt;hcpng),G34+D34,$A$7=1," ")</f>
        <v>246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151</v>
      </c>
      <c r="D35" s="16" cm="1">
        <f t="array" ref="D35">_xlfn.IFS(Q35&lt;&gt;1,"",Q35=1,TRUNC((230-C35)*0.9))</f>
        <v>71</v>
      </c>
      <c r="E35" s="14">
        <v>178</v>
      </c>
      <c r="F35" s="14">
        <v>197</v>
      </c>
      <c r="G35" s="14">
        <v>131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506</v>
      </c>
      <c r="J35">
        <f t="shared" si="1"/>
        <v>168</v>
      </c>
      <c r="K35" cm="1">
        <f t="array" ref="K35">_xlfn.IFS(Q35&lt;&gt;1,"",Q35=1,I35+(3*D35))</f>
        <v>719</v>
      </c>
      <c r="L35" cm="1">
        <f t="array" ref="L35">_xlfn.IFS(Q35&lt;&gt;1,"",COUNT($E$7:G35)&lt;=hcpng,"",COUNT($E$7:G35)&gt;=hcpng,K35)</f>
        <v>719</v>
      </c>
      <c r="M35" cm="1">
        <f t="array" ref="M35">_xlfn.IFS(Q35=1,SUM($E$7:G35),Q35&lt;&gt;1,"")</f>
        <v>12295</v>
      </c>
      <c r="N35" cm="1">
        <f t="array" ref="N35">_xlfn.IFS(Q35=1,COUNT($E$7:G35),Q35&lt;&gt;1,"")</f>
        <v>81</v>
      </c>
      <c r="O35">
        <f>IF(Q35=1,ROUND(AVERAGE($E$7:G35),2),"")</f>
        <v>151.79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249</v>
      </c>
      <c r="X35" cm="1">
        <f t="array" ref="X35">_xlfn.IFS(AND(Q35=1,COUNT($E$7:G35)&gt;hcpng),F35+D35,$A$7=1," ")</f>
        <v>268</v>
      </c>
      <c r="Y35" cm="1">
        <f t="array" ref="Y35">_xlfn.IFS(AND(Q35=1,COUNT($E$7:G35)&gt;hcpng),G35+D35,$A$7=1," ")</f>
        <v>202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153.56</v>
      </c>
      <c r="F37" s="18">
        <f>IF(COUNT(F7:F36)&gt;=1,ROUND(SUM(F7:F36)/COUNT(F7:F36),2),"")</f>
        <v>149.85</v>
      </c>
      <c r="G37" s="18">
        <f>IF(COUNT(G7:G36)&gt;=1,ROUND(SUM(G7:G36)/COUNT(G7:G36),2),"")</f>
        <v>151.96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9054-952B-4EA6-8276-EAAFCCEC54CE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14</v>
      </c>
    </row>
    <row r="3" spans="1:27" ht="14.45" customHeight="1" x14ac:dyDescent="0.25">
      <c r="A3" s="7" t="s">
        <v>7</v>
      </c>
      <c r="B3" s="29" t="s">
        <v>76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YES</v>
      </c>
      <c r="K3" t="str" cm="1">
        <f t="array" ref="K3">_xlfn.IFS(AND(SUM(Q7:Q36)&lt;30,SUM(Q7:Q36)=B2),"So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144</v>
      </c>
      <c r="C4" s="7"/>
      <c r="D4" s="7"/>
      <c r="E4" s="7"/>
      <c r="F4" s="7"/>
      <c r="G4" s="7"/>
      <c r="W4" s="3" t="s">
        <v>34</v>
      </c>
      <c r="X4">
        <f>MAX(I7:I36)</f>
        <v>561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213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281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144</v>
      </c>
      <c r="D7" s="16" cm="1">
        <f t="array" ref="D7">_xlfn.IFS(Q7&lt;&gt;1,"",Q7=1,TRUNC((230-C7)*0.9))</f>
        <v>77</v>
      </c>
      <c r="E7" s="14">
        <v>159</v>
      </c>
      <c r="F7" s="14">
        <v>120</v>
      </c>
      <c r="G7" s="14">
        <v>185</v>
      </c>
      <c r="H7" s="17"/>
      <c r="I7">
        <f>IF(Q7=1,SUM(E7:G7),"")</f>
        <v>464</v>
      </c>
      <c r="J7">
        <f>IF(Q7=1,TRUNC(AVERAGE(E7:G7),0),"")</f>
        <v>154</v>
      </c>
      <c r="K7" cm="1">
        <f t="array" ref="K7">_xlfn.IFS(Q7&lt;&gt;1,"",Q7=1,I7+(3*D7))</f>
        <v>695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464</v>
      </c>
      <c r="N7" cm="1">
        <f t="array" ref="N7">_xlfn.IFS(Q7=1,COUNT($E$7:G7),Q7&lt;&gt;1,"")</f>
        <v>3</v>
      </c>
      <c r="O7">
        <f>IF(Q7=1,ROUND(AVERAGE($E$7:G7),2),"")</f>
        <v>154.66999999999999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144</v>
      </c>
      <c r="D8" s="16" cm="1">
        <f t="array" ref="D8">_xlfn.IFS(Q8&lt;&gt;1,"",Q8=1,TRUNC((230-C8)*0.9))</f>
        <v>77</v>
      </c>
      <c r="E8" s="14">
        <v>152</v>
      </c>
      <c r="F8" s="14">
        <v>127</v>
      </c>
      <c r="G8" s="14">
        <v>127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406</v>
      </c>
      <c r="J8">
        <f t="shared" ref="J8:J36" si="1">IF(Q8=1,TRUNC(AVERAGE(E8:G8),0),"")</f>
        <v>135</v>
      </c>
      <c r="K8" cm="1">
        <f t="array" ref="K8">_xlfn.IFS(Q8&lt;&gt;1,"",Q8=1,I8+(3*D8))</f>
        <v>637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870</v>
      </c>
      <c r="N8" cm="1">
        <f t="array" ref="N8">_xlfn.IFS(Q8=1,COUNT($E$7:G8),Q8&lt;&gt;1,"")</f>
        <v>6</v>
      </c>
      <c r="O8">
        <f>IF(Q8=1,ROUND(AVERAGE($E$7:G8),2),"")</f>
        <v>145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144</v>
      </c>
      <c r="D9" s="16" cm="1">
        <f t="array" ref="D9">_xlfn.IFS(Q9&lt;&gt;1,"",Q9=1,TRUNC((230-C9)*0.9))</f>
        <v>77</v>
      </c>
      <c r="E9" s="14">
        <v>118</v>
      </c>
      <c r="F9" s="14">
        <v>117</v>
      </c>
      <c r="G9" s="14">
        <v>161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396</v>
      </c>
      <c r="J9">
        <f t="shared" si="1"/>
        <v>132</v>
      </c>
      <c r="K9" cm="1">
        <f t="array" ref="K9">_xlfn.IFS(Q9&lt;&gt;1,"",Q9=1,I9+(3*D9))</f>
        <v>627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1266</v>
      </c>
      <c r="N9" cm="1">
        <f t="array" ref="N9">_xlfn.IFS(Q9=1,COUNT($E$7:G9),Q9&lt;&gt;1,"")</f>
        <v>9</v>
      </c>
      <c r="O9">
        <f>IF(Q9=1,ROUND(AVERAGE($E$7:G9),2),"")</f>
        <v>140.66999999999999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140</v>
      </c>
      <c r="D10" s="16" cm="1">
        <f t="array" ref="D10">_xlfn.IFS(Q10&lt;&gt;1,"",Q10=1,TRUNC((230-C10)*0.9))</f>
        <v>81</v>
      </c>
      <c r="E10" s="14">
        <v>196</v>
      </c>
      <c r="F10" s="14">
        <v>117</v>
      </c>
      <c r="G10" s="14">
        <v>152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465</v>
      </c>
      <c r="J10">
        <f t="shared" si="1"/>
        <v>155</v>
      </c>
      <c r="K10" cm="1">
        <f t="array" ref="K10">_xlfn.IFS(Q10&lt;&gt;1,"",Q10=1,I10+(3*D10))</f>
        <v>708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1731</v>
      </c>
      <c r="N10" cm="1">
        <f t="array" ref="N10">_xlfn.IFS(Q10=1,COUNT($E$7:G10),Q10&lt;&gt;1,"")</f>
        <v>12</v>
      </c>
      <c r="O10">
        <f>IF(Q10=1,ROUND(AVERAGE($E$7:G10),2),"")</f>
        <v>144.25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144</v>
      </c>
      <c r="D11" s="16" cm="1">
        <f t="array" ref="D11">_xlfn.IFS(Q11&lt;&gt;1,"",Q11=1,TRUNC((230-C11)*0.9))</f>
        <v>77</v>
      </c>
      <c r="E11" s="14">
        <v>126</v>
      </c>
      <c r="F11" s="14">
        <v>180</v>
      </c>
      <c r="G11" s="14">
        <v>168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474</v>
      </c>
      <c r="J11">
        <f t="shared" si="1"/>
        <v>158</v>
      </c>
      <c r="K11" cm="1">
        <f t="array" ref="K11">_xlfn.IFS(Q11&lt;&gt;1,"",Q11=1,I11+(3*D11))</f>
        <v>705</v>
      </c>
      <c r="L11" cm="1">
        <f t="array" ref="L11">_xlfn.IFS(Q11&lt;&gt;1,"",COUNT($E$7:G11)&lt;=hcpng,"",COUNT($E$7:G11)&gt;=hcpng,K11)</f>
        <v>705</v>
      </c>
      <c r="M11" cm="1">
        <f t="array" ref="M11">_xlfn.IFS(Q11=1,SUM($E$7:G11),Q11&lt;&gt;1,"")</f>
        <v>2205</v>
      </c>
      <c r="N11" cm="1">
        <f t="array" ref="N11">_xlfn.IFS(Q11=1,COUNT($E$7:G11),Q11&lt;&gt;1,"")</f>
        <v>15</v>
      </c>
      <c r="O11">
        <f>IF(Q11=1,ROUND(AVERAGE($E$7:G11),2),"")</f>
        <v>147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203</v>
      </c>
      <c r="X11" cm="1">
        <f t="array" ref="X11">_xlfn.IFS(AND(Q11=1,COUNT($E$7:G11)&gt;hcpng),F11+D11,$A$7=1," ")</f>
        <v>257</v>
      </c>
      <c r="Y11" cm="1">
        <f t="array" ref="Y11">_xlfn.IFS(AND(Q11=1,COUNT($E$7:G11)&gt;hcpng),G11+D11,$A$7=1," ")</f>
        <v>245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147</v>
      </c>
      <c r="D12" s="16" cm="1">
        <f t="array" ref="D12">_xlfn.IFS(Q12&lt;&gt;1,"",Q12=1,TRUNC((230-C12)*0.9))</f>
        <v>74</v>
      </c>
      <c r="E12" s="14">
        <v>141</v>
      </c>
      <c r="F12" s="14">
        <v>112</v>
      </c>
      <c r="G12" s="14">
        <v>159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412</v>
      </c>
      <c r="J12">
        <f t="shared" si="1"/>
        <v>137</v>
      </c>
      <c r="K12" cm="1">
        <f t="array" ref="K12">_xlfn.IFS(Q12&lt;&gt;1,"",Q12=1,I12+(3*D12))</f>
        <v>634</v>
      </c>
      <c r="L12" cm="1">
        <f t="array" ref="L12">_xlfn.IFS(Q12&lt;&gt;1,"",COUNT($E$7:G12)&lt;=hcpng,"",COUNT($E$7:G12)&gt;=hcpng,K12)</f>
        <v>634</v>
      </c>
      <c r="M12" cm="1">
        <f t="array" ref="M12">_xlfn.IFS(Q12=1,SUM($E$7:G12),Q12&lt;&gt;1,"")</f>
        <v>2617</v>
      </c>
      <c r="N12" cm="1">
        <f t="array" ref="N12">_xlfn.IFS(Q12=1,COUNT($E$7:G12),Q12&lt;&gt;1,"")</f>
        <v>18</v>
      </c>
      <c r="O12">
        <f>IF(Q12=1,ROUND(AVERAGE($E$7:G12),2),"")</f>
        <v>145.38999999999999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215</v>
      </c>
      <c r="X12" cm="1">
        <f t="array" ref="X12">_xlfn.IFS(AND(Q12=1,COUNT($E$7:G12)&gt;hcpng),F12+D12,$A$7=1," ")</f>
        <v>186</v>
      </c>
      <c r="Y12" cm="1">
        <f t="array" ref="Y12">_xlfn.IFS(AND(Q12=1,COUNT($E$7:G12)&gt;hcpng),G12+D12,$A$7=1," ")</f>
        <v>233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145</v>
      </c>
      <c r="D13" s="16" cm="1">
        <f t="array" ref="D13">_xlfn.IFS(Q13&lt;&gt;1,"",Q13=1,TRUNC((230-C13)*0.9))</f>
        <v>76</v>
      </c>
      <c r="E13" s="14">
        <v>158</v>
      </c>
      <c r="F13" s="14">
        <v>182</v>
      </c>
      <c r="G13" s="14">
        <v>138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478</v>
      </c>
      <c r="J13">
        <f t="shared" si="1"/>
        <v>159</v>
      </c>
      <c r="K13" cm="1">
        <f t="array" ref="K13">_xlfn.IFS(Q13&lt;&gt;1,"",Q13=1,I13+(3*D13))</f>
        <v>706</v>
      </c>
      <c r="L13" cm="1">
        <f t="array" ref="L13">_xlfn.IFS(Q13&lt;&gt;1,"",COUNT($E$7:G13)&lt;=hcpng,"",COUNT($E$7:G13)&gt;=hcpng,K13)</f>
        <v>706</v>
      </c>
      <c r="M13" cm="1">
        <f t="array" ref="M13">_xlfn.IFS(Q13=1,SUM($E$7:G13),Q13&lt;&gt;1,"")</f>
        <v>3095</v>
      </c>
      <c r="N13" cm="1">
        <f t="array" ref="N13">_xlfn.IFS(Q13=1,COUNT($E$7:G13),Q13&lt;&gt;1,"")</f>
        <v>21</v>
      </c>
      <c r="O13">
        <f>IF(Q13=1,ROUND(AVERAGE($E$7:G13),2),"")</f>
        <v>147.38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234</v>
      </c>
      <c r="X13" cm="1">
        <f t="array" ref="X13">_xlfn.IFS(AND(Q13=1,COUNT($E$7:G13)&gt;hcpng),F13+D13,$A$7=1," ")</f>
        <v>258</v>
      </c>
      <c r="Y13" cm="1">
        <f t="array" ref="Y13">_xlfn.IFS(AND(Q13=1,COUNT($E$7:G13)&gt;hcpng),G13+D13,$A$7=1," ")</f>
        <v>214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147</v>
      </c>
      <c r="D14" s="16" cm="1">
        <f t="array" ref="D14">_xlfn.IFS(Q14&lt;&gt;1,"",Q14=1,TRUNC((230-C14)*0.9))</f>
        <v>74</v>
      </c>
      <c r="E14" s="14">
        <v>176</v>
      </c>
      <c r="F14" s="14">
        <v>195</v>
      </c>
      <c r="G14" s="14">
        <v>141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512</v>
      </c>
      <c r="J14">
        <f t="shared" si="1"/>
        <v>170</v>
      </c>
      <c r="K14" cm="1">
        <f t="array" ref="K14">_xlfn.IFS(Q14&lt;&gt;1,"",Q14=1,I14+(3*D14))</f>
        <v>734</v>
      </c>
      <c r="L14" cm="1">
        <f t="array" ref="L14">_xlfn.IFS(Q14&lt;&gt;1,"",COUNT($E$7:G14)&lt;=hcpng,"",COUNT($E$7:G14)&gt;=hcpng,K14)</f>
        <v>734</v>
      </c>
      <c r="M14" cm="1">
        <f t="array" ref="M14">_xlfn.IFS(Q14=1,SUM($E$7:G14),Q14&lt;&gt;1,"")</f>
        <v>3607</v>
      </c>
      <c r="N14" cm="1">
        <f t="array" ref="N14">_xlfn.IFS(Q14=1,COUNT($E$7:G14),Q14&lt;&gt;1,"")</f>
        <v>24</v>
      </c>
      <c r="O14">
        <f>IF(Q14=1,ROUND(AVERAGE($E$7:G14),2),"")</f>
        <v>150.29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250</v>
      </c>
      <c r="X14" cm="1">
        <f t="array" ref="X14">_xlfn.IFS(AND(Q14=1,COUNT($E$7:G14)&gt;hcpng),F14+D14,$A$7=1," ")</f>
        <v>269</v>
      </c>
      <c r="Y14" cm="1">
        <f t="array" ref="Y14">_xlfn.IFS(AND(Q14=1,COUNT($E$7:G14)&gt;hcpng),G14+D14,$A$7=1," ")</f>
        <v>215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150</v>
      </c>
      <c r="D15" s="16" cm="1">
        <f t="array" ref="D15">_xlfn.IFS(Q15&lt;&gt;1,"",Q15=1,TRUNC((230-C15)*0.9))</f>
        <v>72</v>
      </c>
      <c r="E15" s="14">
        <v>203</v>
      </c>
      <c r="F15" s="14">
        <v>146</v>
      </c>
      <c r="G15" s="14">
        <v>146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495</v>
      </c>
      <c r="J15">
        <f t="shared" si="1"/>
        <v>165</v>
      </c>
      <c r="K15" cm="1">
        <f t="array" ref="K15">_xlfn.IFS(Q15&lt;&gt;1,"",Q15=1,I15+(3*D15))</f>
        <v>711</v>
      </c>
      <c r="L15" cm="1">
        <f t="array" ref="L15">_xlfn.IFS(Q15&lt;&gt;1,"",COUNT($E$7:G15)&lt;=hcpng,"",COUNT($E$7:G15)&gt;=hcpng,K15)</f>
        <v>711</v>
      </c>
      <c r="M15" cm="1">
        <f t="array" ref="M15">_xlfn.IFS(Q15=1,SUM($E$7:G15),Q15&lt;&gt;1,"")</f>
        <v>4102</v>
      </c>
      <c r="N15" cm="1">
        <f t="array" ref="N15">_xlfn.IFS(Q15=1,COUNT($E$7:G15),Q15&lt;&gt;1,"")</f>
        <v>27</v>
      </c>
      <c r="O15">
        <f>IF(Q15=1,ROUND(AVERAGE($E$7:G15),2),"")</f>
        <v>151.93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275</v>
      </c>
      <c r="X15" cm="1">
        <f t="array" ref="X15">_xlfn.IFS(AND(Q15=1,COUNT($E$7:G15)&gt;hcpng),F15+D15,$A$7=1," ")</f>
        <v>218</v>
      </c>
      <c r="Y15" cm="1">
        <f t="array" ref="Y15">_xlfn.IFS(AND(Q15=1,COUNT($E$7:G15)&gt;hcpng),G15+D15,$A$7=1," ")</f>
        <v>218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151</v>
      </c>
      <c r="D16" s="16" cm="1">
        <f t="array" ref="D16">_xlfn.IFS(Q16&lt;&gt;1,"",Q16=1,TRUNC((230-C16)*0.9))</f>
        <v>71</v>
      </c>
      <c r="E16" s="14">
        <v>165</v>
      </c>
      <c r="F16" s="14">
        <v>170</v>
      </c>
      <c r="G16" s="14">
        <v>195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0"/>
        <v>530</v>
      </c>
      <c r="J16">
        <f t="shared" si="1"/>
        <v>176</v>
      </c>
      <c r="K16" cm="1">
        <f t="array" ref="K16">_xlfn.IFS(Q16&lt;&gt;1,"",Q16=1,I16+(3*D16))</f>
        <v>743</v>
      </c>
      <c r="L16" cm="1">
        <f t="array" ref="L16">_xlfn.IFS(Q16&lt;&gt;1,"",COUNT($E$7:G16)&lt;=hcpng,"",COUNT($E$7:G16)&gt;=hcpng,K16)</f>
        <v>743</v>
      </c>
      <c r="M16" cm="1">
        <f t="array" ref="M16">_xlfn.IFS(Q16=1,SUM($E$7:G16),Q16&lt;&gt;1,"")</f>
        <v>4632</v>
      </c>
      <c r="N16" cm="1">
        <f t="array" ref="N16">_xlfn.IFS(Q16=1,COUNT($E$7:G16),Q16&lt;&gt;1,"")</f>
        <v>30</v>
      </c>
      <c r="O16">
        <f>IF(Q16=1,ROUND(AVERAGE($E$7:G16),2),"")</f>
        <v>154.4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236</v>
      </c>
      <c r="X16" cm="1">
        <f t="array" ref="X16">_xlfn.IFS(AND(Q16=1,COUNT($E$7:G16)&gt;hcpng),F16+D16,$A$7=1," ")</f>
        <v>241</v>
      </c>
      <c r="Y16" cm="1">
        <f t="array" ref="Y16">_xlfn.IFS(AND(Q16=1,COUNT($E$7:G16)&gt;hcpng),G16+D16,$A$7=1," ")</f>
        <v>266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154</v>
      </c>
      <c r="D17" s="16" cm="1">
        <f t="array" ref="D17">_xlfn.IFS(Q17&lt;&gt;1,"",Q17=1,TRUNC((230-C17)*0.9))</f>
        <v>68</v>
      </c>
      <c r="E17" s="14">
        <v>141</v>
      </c>
      <c r="F17" s="14">
        <v>125</v>
      </c>
      <c r="G17" s="14">
        <v>160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426</v>
      </c>
      <c r="J17">
        <f t="shared" si="1"/>
        <v>142</v>
      </c>
      <c r="K17" cm="1">
        <f t="array" ref="K17">_xlfn.IFS(Q17&lt;&gt;1,"",Q17=1,I17+(3*D17))</f>
        <v>630</v>
      </c>
      <c r="L17" cm="1">
        <f t="array" ref="L17">_xlfn.IFS(Q17&lt;&gt;1,"",COUNT($E$7:G17)&lt;=hcpng,"",COUNT($E$7:G17)&gt;=hcpng,K17)</f>
        <v>630</v>
      </c>
      <c r="M17" cm="1">
        <f t="array" ref="M17">_xlfn.IFS(Q17=1,SUM($E$7:G17),Q17&lt;&gt;1,"")</f>
        <v>5058</v>
      </c>
      <c r="N17" cm="1">
        <f t="array" ref="N17">_xlfn.IFS(Q17=1,COUNT($E$7:G17),Q17&lt;&gt;1,"")</f>
        <v>33</v>
      </c>
      <c r="O17">
        <f>IF(Q17=1,ROUND(AVERAGE($E$7:G17),2),"")</f>
        <v>153.27000000000001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209</v>
      </c>
      <c r="X17" cm="1">
        <f t="array" ref="X17">_xlfn.IFS(AND(Q17=1,COUNT($E$7:G17)&gt;hcpng),F17+D17,$A$7=1," ")</f>
        <v>193</v>
      </c>
      <c r="Y17" cm="1">
        <f t="array" ref="Y17">_xlfn.IFS(AND(Q17=1,COUNT($E$7:G17)&gt;hcpng),G17+D17,$A$7=1," ")</f>
        <v>228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153</v>
      </c>
      <c r="D18" s="16" cm="1">
        <f t="array" ref="D18">_xlfn.IFS(Q18&lt;&gt;1,"",Q18=1,TRUNC((230-C18)*0.9))</f>
        <v>69</v>
      </c>
      <c r="E18" s="14">
        <v>172</v>
      </c>
      <c r="F18" s="14">
        <v>162</v>
      </c>
      <c r="G18" s="14">
        <v>177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0"/>
        <v>511</v>
      </c>
      <c r="J18">
        <f t="shared" si="1"/>
        <v>170</v>
      </c>
      <c r="K18" cm="1">
        <f t="array" ref="K18">_xlfn.IFS(Q18&lt;&gt;1,"",Q18=1,I18+(3*D18))</f>
        <v>718</v>
      </c>
      <c r="L18" cm="1">
        <f t="array" ref="L18">_xlfn.IFS(Q18&lt;&gt;1,"",COUNT($E$7:G18)&lt;=hcpng,"",COUNT($E$7:G18)&gt;=hcpng,K18)</f>
        <v>718</v>
      </c>
      <c r="M18" cm="1">
        <f t="array" ref="M18">_xlfn.IFS(Q18=1,SUM($E$7:G18),Q18&lt;&gt;1,"")</f>
        <v>5569</v>
      </c>
      <c r="N18" cm="1">
        <f t="array" ref="N18">_xlfn.IFS(Q18=1,COUNT($E$7:G18),Q18&lt;&gt;1,"")</f>
        <v>36</v>
      </c>
      <c r="O18">
        <f>IF(Q18=1,ROUND(AVERAGE($E$7:G18),2),"")</f>
        <v>154.69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241</v>
      </c>
      <c r="X18" cm="1">
        <f t="array" ref="X18">_xlfn.IFS(AND(Q18=1,COUNT($E$7:G18)&gt;hcpng),F18+D18,$A$7=1," ")</f>
        <v>231</v>
      </c>
      <c r="Y18" cm="1">
        <f t="array" ref="Y18">_xlfn.IFS(AND(Q18=1,COUNT($E$7:G18)&gt;hcpng),G18+D18,$A$7=1," ")</f>
        <v>246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154</v>
      </c>
      <c r="D19" s="16" cm="1">
        <f t="array" ref="D19">_xlfn.IFS(Q19&lt;&gt;1,"",Q19=1,TRUNC((230-C19)*0.9))</f>
        <v>68</v>
      </c>
      <c r="E19" s="14">
        <v>166</v>
      </c>
      <c r="F19" s="14">
        <v>148</v>
      </c>
      <c r="G19" s="14">
        <v>148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462</v>
      </c>
      <c r="J19">
        <f t="shared" si="1"/>
        <v>154</v>
      </c>
      <c r="K19" cm="1">
        <f t="array" ref="K19">_xlfn.IFS(Q19&lt;&gt;1,"",Q19=1,I19+(3*D19))</f>
        <v>666</v>
      </c>
      <c r="L19" cm="1">
        <f t="array" ref="L19">_xlfn.IFS(Q19&lt;&gt;1,"",COUNT($E$7:G19)&lt;=hcpng,"",COUNT($E$7:G19)&gt;=hcpng,K19)</f>
        <v>666</v>
      </c>
      <c r="M19" cm="1">
        <f t="array" ref="M19">_xlfn.IFS(Q19=1,SUM($E$7:G19),Q19&lt;&gt;1,"")</f>
        <v>6031</v>
      </c>
      <c r="N19" cm="1">
        <f t="array" ref="N19">_xlfn.IFS(Q19=1,COUNT($E$7:G19),Q19&lt;&gt;1,"")</f>
        <v>39</v>
      </c>
      <c r="O19">
        <f>IF(Q19=1,ROUND(AVERAGE($E$7:G19),2),"")</f>
        <v>154.63999999999999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234</v>
      </c>
      <c r="X19" cm="1">
        <f t="array" ref="X19">_xlfn.IFS(AND(Q19=1,COUNT($E$7:G19)&gt;hcpng),F19+D19,$A$7=1," ")</f>
        <v>216</v>
      </c>
      <c r="Y19" cm="1">
        <f t="array" ref="Y19">_xlfn.IFS(AND(Q19=1,COUNT($E$7:G19)&gt;hcpng),G19+D19,$A$7=1," ")</f>
        <v>216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6" cm="1">
        <f t="array" ref="D20">_xlfn.IFS(Q20&lt;&gt;1,"",Q20=1,TRUNC((230-C20)*0.9))</f>
        <v>68</v>
      </c>
      <c r="E20" s="14">
        <v>192</v>
      </c>
      <c r="F20" s="14">
        <v>165</v>
      </c>
      <c r="G20" s="14">
        <v>156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513</v>
      </c>
      <c r="J20">
        <f t="shared" si="1"/>
        <v>171</v>
      </c>
      <c r="K20" cm="1">
        <f t="array" ref="K20">_xlfn.IFS(Q20&lt;&gt;1,"",Q20=1,I20+(3*D20))</f>
        <v>717</v>
      </c>
      <c r="L20" cm="1">
        <f t="array" ref="L20">_xlfn.IFS(Q20&lt;&gt;1,"",COUNT($E$7:G20)&lt;=hcpng,"",COUNT($E$7:G20)&gt;=hcpng,K20)</f>
        <v>717</v>
      </c>
      <c r="M20" cm="1">
        <f t="array" ref="M20">_xlfn.IFS(Q20=1,SUM($E$7:G20),Q20&lt;&gt;1,"")</f>
        <v>6544</v>
      </c>
      <c r="N20" cm="1">
        <f t="array" ref="N20">_xlfn.IFS(Q20=1,COUNT($E$7:G20),Q20&lt;&gt;1,"")</f>
        <v>42</v>
      </c>
      <c r="O20">
        <f>IF(Q20=1,ROUND(AVERAGE($E$7:G20),2),"")</f>
        <v>155.81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260</v>
      </c>
      <c r="X20" cm="1">
        <f t="array" ref="X20">_xlfn.IFS(AND(Q20=1,COUNT($E$7:G20)&gt;hcpng),F20+D20,$A$7=1," ")</f>
        <v>233</v>
      </c>
      <c r="Y20" cm="1">
        <f t="array" ref="Y20">_xlfn.IFS(AND(Q20=1,COUNT($E$7:G20)&gt;hcpng),G20+D20,$A$7=1," ")</f>
        <v>224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155</v>
      </c>
      <c r="D21" s="16" cm="1">
        <f t="array" ref="D21">_xlfn.IFS(Q21&lt;&gt;1,"",Q21=1,TRUNC((230-C21)*0.9))</f>
        <v>67</v>
      </c>
      <c r="E21" s="14">
        <v>187</v>
      </c>
      <c r="F21" s="14">
        <v>169</v>
      </c>
      <c r="G21" s="14">
        <v>170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0"/>
        <v>526</v>
      </c>
      <c r="J21">
        <f t="shared" si="1"/>
        <v>175</v>
      </c>
      <c r="K21" cm="1">
        <f t="array" ref="K21">_xlfn.IFS(Q21&lt;&gt;1,"",Q21=1,I21+(3*D21))</f>
        <v>727</v>
      </c>
      <c r="L21" cm="1">
        <f t="array" ref="L21">_xlfn.IFS(Q21&lt;&gt;1,"",COUNT($E$7:G21)&lt;=hcpng,"",COUNT($E$7:G21)&gt;=hcpng,K21)</f>
        <v>727</v>
      </c>
      <c r="M21" cm="1">
        <f t="array" ref="M21">_xlfn.IFS(Q21=1,SUM($E$7:G21),Q21&lt;&gt;1,"")</f>
        <v>7070</v>
      </c>
      <c r="N21" cm="1">
        <f t="array" ref="N21">_xlfn.IFS(Q21=1,COUNT($E$7:G21),Q21&lt;&gt;1,"")</f>
        <v>45</v>
      </c>
      <c r="O21">
        <f>IF(Q21=1,ROUND(AVERAGE($E$7:G21),2),"")</f>
        <v>157.11000000000001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254</v>
      </c>
      <c r="X21" cm="1">
        <f t="array" ref="X21">_xlfn.IFS(AND(Q21=1,COUNT($E$7:G21)&gt;hcpng),F21+D21,$A$7=1," ")</f>
        <v>236</v>
      </c>
      <c r="Y21" cm="1">
        <f t="array" ref="Y21">_xlfn.IFS(AND(Q21=1,COUNT($E$7:G21)&gt;hcpng),G21+D21,$A$7=1," ")</f>
        <v>237</v>
      </c>
      <c r="Z21">
        <f t="shared" si="5"/>
        <v>15</v>
      </c>
      <c r="AA21" cm="1">
        <f t="array" ref="AA21">_xlfn.IFS(COUNTIFS(H21,"#",H20,"#"),A20,COUNTIFS(H21,2,H20,"#"),A20,$A$7=1,"")</f>
        <v>14</v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157</v>
      </c>
      <c r="D22" s="16" cm="1">
        <f t="array" ref="D22">_xlfn.IFS(Q22&lt;&gt;1,"",Q22=1,TRUNC((230-C22)*0.9))</f>
        <v>65</v>
      </c>
      <c r="E22" s="14">
        <v>176</v>
      </c>
      <c r="F22" s="14">
        <v>163</v>
      </c>
      <c r="G22" s="14">
        <v>134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473</v>
      </c>
      <c r="J22">
        <f t="shared" si="1"/>
        <v>157</v>
      </c>
      <c r="K22" cm="1">
        <f t="array" ref="K22">_xlfn.IFS(Q22&lt;&gt;1,"",Q22=1,I22+(3*D22))</f>
        <v>668</v>
      </c>
      <c r="L22" cm="1">
        <f t="array" ref="L22">_xlfn.IFS(Q22&lt;&gt;1,"",COUNT($E$7:G22)&lt;=hcpng,"",COUNT($E$7:G22)&gt;=hcpng,K22)</f>
        <v>668</v>
      </c>
      <c r="M22" cm="1">
        <f t="array" ref="M22">_xlfn.IFS(Q22=1,SUM($E$7:G22),Q22&lt;&gt;1,"")</f>
        <v>7543</v>
      </c>
      <c r="N22" cm="1">
        <f t="array" ref="N22">_xlfn.IFS(Q22=1,COUNT($E$7:G22),Q22&lt;&gt;1,"")</f>
        <v>48</v>
      </c>
      <c r="O22">
        <f>IF(Q22=1,ROUND(AVERAGE($E$7:G22),2),"")</f>
        <v>157.15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241</v>
      </c>
      <c r="X22" cm="1">
        <f t="array" ref="X22">_xlfn.IFS(AND(Q22=1,COUNT($E$7:G22)&gt;hcpng),F22+D22,$A$7=1," ")</f>
        <v>228</v>
      </c>
      <c r="Y22" cm="1">
        <f t="array" ref="Y22">_xlfn.IFS(AND(Q22=1,COUNT($E$7:G22)&gt;hcpng),G22+D22,$A$7=1," ")</f>
        <v>199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157</v>
      </c>
      <c r="D23" s="16" cm="1">
        <f t="array" ref="D23">_xlfn.IFS(Q23&lt;&gt;1,"",Q23=1,TRUNC((230-C23)*0.9))</f>
        <v>65</v>
      </c>
      <c r="E23" s="14">
        <v>146</v>
      </c>
      <c r="F23" s="14">
        <v>144</v>
      </c>
      <c r="G23" s="14">
        <v>133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423</v>
      </c>
      <c r="J23">
        <f t="shared" si="1"/>
        <v>141</v>
      </c>
      <c r="K23" cm="1">
        <f t="array" ref="K23">_xlfn.IFS(Q23&lt;&gt;1,"",Q23=1,I23+(3*D23))</f>
        <v>618</v>
      </c>
      <c r="L23" cm="1">
        <f t="array" ref="L23">_xlfn.IFS(Q23&lt;&gt;1,"",COUNT($E$7:G23)&lt;=hcpng,"",COUNT($E$7:G23)&gt;=hcpng,K23)</f>
        <v>618</v>
      </c>
      <c r="M23" cm="1">
        <f t="array" ref="M23">_xlfn.IFS(Q23=1,SUM($E$7:G23),Q23&lt;&gt;1,"")</f>
        <v>7966</v>
      </c>
      <c r="N23" cm="1">
        <f t="array" ref="N23">_xlfn.IFS(Q23=1,COUNT($E$7:G23),Q23&lt;&gt;1,"")</f>
        <v>51</v>
      </c>
      <c r="O23">
        <f>IF(Q23=1,ROUND(AVERAGE($E$7:G23),2),"")</f>
        <v>156.19999999999999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211</v>
      </c>
      <c r="X23" cm="1">
        <f t="array" ref="X23">_xlfn.IFS(AND(Q23=1,COUNT($E$7:G23)&gt;hcpng),F23+D23,$A$7=1," ")</f>
        <v>209</v>
      </c>
      <c r="Y23" cm="1">
        <f t="array" ref="Y23">_xlfn.IFS(AND(Q23=1,COUNT($E$7:G23)&gt;hcpng),G23+D23,$A$7=1," ")</f>
        <v>198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156</v>
      </c>
      <c r="D24" s="16" cm="1">
        <f t="array" ref="D24">_xlfn.IFS(Q24&lt;&gt;1,"",Q24=1,TRUNC((230-C24)*0.9))</f>
        <v>66</v>
      </c>
      <c r="E24" s="14">
        <v>135</v>
      </c>
      <c r="F24" s="14">
        <v>115</v>
      </c>
      <c r="G24" s="14">
        <v>150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400</v>
      </c>
      <c r="J24">
        <f t="shared" si="1"/>
        <v>133</v>
      </c>
      <c r="K24" cm="1">
        <f t="array" ref="K24">_xlfn.IFS(Q24&lt;&gt;1,"",Q24=1,I24+(3*D24))</f>
        <v>598</v>
      </c>
      <c r="L24" cm="1">
        <f t="array" ref="L24">_xlfn.IFS(Q24&lt;&gt;1,"",COUNT($E$7:G24)&lt;=hcpng,"",COUNT($E$7:G24)&gt;=hcpng,K24)</f>
        <v>598</v>
      </c>
      <c r="M24" cm="1">
        <f t="array" ref="M24">_xlfn.IFS(Q24=1,SUM($E$7:G24),Q24&lt;&gt;1,"")</f>
        <v>8366</v>
      </c>
      <c r="N24" cm="1">
        <f t="array" ref="N24">_xlfn.IFS(Q24=1,COUNT($E$7:G24),Q24&lt;&gt;1,"")</f>
        <v>54</v>
      </c>
      <c r="O24">
        <f>IF(Q24=1,ROUND(AVERAGE($E$7:G24),2),"")</f>
        <v>154.93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181</v>
      </c>
      <c r="Y24" cm="1">
        <f t="array" ref="Y24">_xlfn.IFS(AND(Q24=1,COUNT($E$7:G24)&gt;hcpng),G24+D24,$A$7=1," ")</f>
        <v>216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154</v>
      </c>
      <c r="D25" s="16" cm="1">
        <f t="array" ref="D25">_xlfn.IFS(Q25&lt;&gt;1,"",Q25=1,TRUNC((230-C25)*0.9))</f>
        <v>68</v>
      </c>
      <c r="E25" s="14">
        <v>137</v>
      </c>
      <c r="F25" s="14">
        <v>213</v>
      </c>
      <c r="G25" s="14">
        <v>211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561</v>
      </c>
      <c r="J25">
        <f t="shared" si="1"/>
        <v>187</v>
      </c>
      <c r="K25" cm="1">
        <f t="array" ref="K25">_xlfn.IFS(Q25&lt;&gt;1,"",Q25=1,I25+(3*D25))</f>
        <v>765</v>
      </c>
      <c r="L25" cm="1">
        <f t="array" ref="L25">_xlfn.IFS(Q25&lt;&gt;1,"",COUNT($E$7:G25)&lt;=hcpng,"",COUNT($E$7:G25)&gt;=hcpng,K25)</f>
        <v>765</v>
      </c>
      <c r="M25" cm="1">
        <f t="array" ref="M25">_xlfn.IFS(Q25=1,SUM($E$7:G25),Q25&lt;&gt;1,"")</f>
        <v>8927</v>
      </c>
      <c r="N25" cm="1">
        <f t="array" ref="N25">_xlfn.IFS(Q25=1,COUNT($E$7:G25),Q25&lt;&gt;1,"")</f>
        <v>57</v>
      </c>
      <c r="O25">
        <f>IF(Q25=1,ROUND(AVERAGE($E$7:G25),2),"")</f>
        <v>156.61000000000001</v>
      </c>
      <c r="P25" t="str" cm="1">
        <f t="array" ref="P25">_xlfn.IFS(Q25&lt;&gt;1,"",SUM($Q$7:Q25)=1,1,SUM($Q$7:Q25)&lt;&gt;1,"")</f>
        <v/>
      </c>
      <c r="Q25">
        <f t="shared" si="2"/>
        <v>1</v>
      </c>
      <c r="R25">
        <f t="shared" si="3"/>
        <v>561</v>
      </c>
      <c r="S25" cm="1">
        <f t="array" ref="S25">_xlfn.IFS(E25=$X$5,E25,F25=$X$5,F25,G25=$X$5,G25,$A$7=1,"")</f>
        <v>213</v>
      </c>
      <c r="T25">
        <f t="shared" si="4"/>
        <v>765</v>
      </c>
      <c r="U25" cm="1">
        <f t="array" ref="U25">_xlfn.IFS(W25=$X$6,W25,X25=$X$6,X25,Y25=$X$6,Y25,$A$7=1,"")</f>
        <v>281</v>
      </c>
      <c r="W25" cm="1">
        <f t="array" ref="W25">_xlfn.IFS(AND(Q25=1,COUNT($E$7:G25)&gt;hcpng),E25+D25,$A$7=1," ")</f>
        <v>205</v>
      </c>
      <c r="X25" cm="1">
        <f t="array" ref="X25">_xlfn.IFS(AND(Q25=1,COUNT($E$7:G25)&gt;hcpng),F25+D25,$A$7=1," ")</f>
        <v>281</v>
      </c>
      <c r="Y25" cm="1">
        <f t="array" ref="Y25">_xlfn.IFS(AND(Q25=1,COUNT($E$7:G25)&gt;hcpng),G25+D25,$A$7=1," ")</f>
        <v>279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156</v>
      </c>
      <c r="D26" s="16" cm="1">
        <f t="array" ref="D26">_xlfn.IFS(Q26&lt;&gt;1,"",Q26=1,TRUNC((230-C26)*0.9))</f>
        <v>66</v>
      </c>
      <c r="E26" s="14">
        <v>188</v>
      </c>
      <c r="F26" s="14">
        <v>139</v>
      </c>
      <c r="G26" s="14">
        <v>131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458</v>
      </c>
      <c r="J26">
        <f t="shared" si="1"/>
        <v>152</v>
      </c>
      <c r="K26" cm="1">
        <f t="array" ref="K26">_xlfn.IFS(Q26&lt;&gt;1,"",Q26=1,I26+(3*D26))</f>
        <v>656</v>
      </c>
      <c r="L26" cm="1">
        <f t="array" ref="L26">_xlfn.IFS(Q26&lt;&gt;1,"",COUNT($E$7:G26)&lt;=hcpng,"",COUNT($E$7:G26)&gt;=hcpng,K26)</f>
        <v>656</v>
      </c>
      <c r="M26" cm="1">
        <f t="array" ref="M26">_xlfn.IFS(Q26=1,SUM($E$7:G26),Q26&lt;&gt;1,"")</f>
        <v>9385</v>
      </c>
      <c r="N26" cm="1">
        <f t="array" ref="N26">_xlfn.IFS(Q26=1,COUNT($E$7:G26),Q26&lt;&gt;1,"")</f>
        <v>60</v>
      </c>
      <c r="O26">
        <f>IF(Q26=1,ROUND(AVERAGE($E$7:G26),2),"")</f>
        <v>156.41999999999999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254</v>
      </c>
      <c r="X26" cm="1">
        <f t="array" ref="X26">_xlfn.IFS(AND(Q26=1,COUNT($E$7:G26)&gt;hcpng),F26+D26,$A$7=1," ")</f>
        <v>205</v>
      </c>
      <c r="Y26" cm="1">
        <f t="array" ref="Y26">_xlfn.IFS(AND(Q26=1,COUNT($E$7:G26)&gt;hcpng),G26+D26,$A$7=1," ")</f>
        <v>197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156</v>
      </c>
      <c r="D27" s="16" cm="1">
        <f t="array" ref="D27">_xlfn.IFS(Q27&lt;&gt;1,"",Q27=1,TRUNC((230-C27)*0.9))</f>
        <v>66</v>
      </c>
      <c r="E27" s="14">
        <v>198</v>
      </c>
      <c r="F27" s="14">
        <v>169</v>
      </c>
      <c r="G27" s="14">
        <v>139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506</v>
      </c>
      <c r="J27">
        <f t="shared" si="1"/>
        <v>168</v>
      </c>
      <c r="K27" cm="1">
        <f t="array" ref="K27">_xlfn.IFS(Q27&lt;&gt;1,"",Q27=1,I27+(3*D27))</f>
        <v>704</v>
      </c>
      <c r="L27" cm="1">
        <f t="array" ref="L27">_xlfn.IFS(Q27&lt;&gt;1,"",COUNT($E$7:G27)&lt;=hcpng,"",COUNT($E$7:G27)&gt;=hcpng,K27)</f>
        <v>704</v>
      </c>
      <c r="M27" cm="1">
        <f t="array" ref="M27">_xlfn.IFS(Q27=1,SUM($E$7:G27),Q27&lt;&gt;1,"")</f>
        <v>9891</v>
      </c>
      <c r="N27" cm="1">
        <f t="array" ref="N27">_xlfn.IFS(Q27=1,COUNT($E$7:G27),Q27&lt;&gt;1,"")</f>
        <v>63</v>
      </c>
      <c r="O27">
        <f>IF(Q27=1,ROUND(AVERAGE($E$7:G27),2),"")</f>
        <v>157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264</v>
      </c>
      <c r="X27" cm="1">
        <f t="array" ref="X27">_xlfn.IFS(AND(Q27=1,COUNT($E$7:G27)&gt;hcpng),F27+D27,$A$7=1," ")</f>
        <v>235</v>
      </c>
      <c r="Y27" cm="1">
        <f t="array" ref="Y27">_xlfn.IFS(AND(Q27=1,COUNT($E$7:G27)&gt;hcpng),G27+D27,$A$7=1," ")</f>
        <v>205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157</v>
      </c>
      <c r="D28" s="16" cm="1">
        <f t="array" ref="D28">_xlfn.IFS(Q28&lt;&gt;1,"",Q28=1,TRUNC((230-C28)*0.9))</f>
        <v>65</v>
      </c>
      <c r="E28" s="14">
        <v>159</v>
      </c>
      <c r="F28" s="14">
        <v>165</v>
      </c>
      <c r="G28" s="14">
        <v>192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516</v>
      </c>
      <c r="J28">
        <f t="shared" si="1"/>
        <v>172</v>
      </c>
      <c r="K28" cm="1">
        <f t="array" ref="K28">_xlfn.IFS(Q28&lt;&gt;1,"",Q28=1,I28+(3*D28))</f>
        <v>711</v>
      </c>
      <c r="L28" cm="1">
        <f t="array" ref="L28">_xlfn.IFS(Q28&lt;&gt;1,"",COUNT($E$7:G28)&lt;=hcpng,"",COUNT($E$7:G28)&gt;=hcpng,K28)</f>
        <v>711</v>
      </c>
      <c r="M28" cm="1">
        <f t="array" ref="M28">_xlfn.IFS(Q28=1,SUM($E$7:G28),Q28&lt;&gt;1,"")</f>
        <v>10407</v>
      </c>
      <c r="N28" cm="1">
        <f t="array" ref="N28">_xlfn.IFS(Q28=1,COUNT($E$7:G28),Q28&lt;&gt;1,"")</f>
        <v>66</v>
      </c>
      <c r="O28">
        <f>IF(Q28=1,ROUND(AVERAGE($E$7:G28),2),"")</f>
        <v>157.68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224</v>
      </c>
      <c r="X28" cm="1">
        <f t="array" ref="X28">_xlfn.IFS(AND(Q28=1,COUNT($E$7:G28)&gt;hcpng),F28+D28,$A$7=1," ")</f>
        <v>230</v>
      </c>
      <c r="Y28" cm="1">
        <f t="array" ref="Y28">_xlfn.IFS(AND(Q28=1,COUNT($E$7:G28)&gt;hcpng),G28+D28,$A$7=1," ")</f>
        <v>257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157</v>
      </c>
      <c r="D29" s="16" cm="1">
        <f t="array" ref="D29">_xlfn.IFS(Q29&lt;&gt;1,"",Q29=1,TRUNC((230-C29)*0.9))</f>
        <v>65</v>
      </c>
      <c r="E29" s="14">
        <v>164</v>
      </c>
      <c r="F29" s="14">
        <v>144</v>
      </c>
      <c r="G29" s="14">
        <v>127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435</v>
      </c>
      <c r="J29">
        <f t="shared" si="1"/>
        <v>145</v>
      </c>
      <c r="K29" cm="1">
        <f t="array" ref="K29">_xlfn.IFS(Q29&lt;&gt;1,"",Q29=1,I29+(3*D29))</f>
        <v>630</v>
      </c>
      <c r="L29" cm="1">
        <f t="array" ref="L29">_xlfn.IFS(Q29&lt;&gt;1,"",COUNT($E$7:G29)&lt;=hcpng,"",COUNT($E$7:G29)&gt;=hcpng,K29)</f>
        <v>630</v>
      </c>
      <c r="M29" cm="1">
        <f t="array" ref="M29">_xlfn.IFS(Q29=1,SUM($E$7:G29),Q29&lt;&gt;1,"")</f>
        <v>10842</v>
      </c>
      <c r="N29" cm="1">
        <f t="array" ref="N29">_xlfn.IFS(Q29=1,COUNT($E$7:G29),Q29&lt;&gt;1,"")</f>
        <v>69</v>
      </c>
      <c r="O29">
        <f>IF(Q29=1,ROUND(AVERAGE($E$7:G29),2),"")</f>
        <v>157.13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229</v>
      </c>
      <c r="X29" cm="1">
        <f t="array" ref="X29">_xlfn.IFS(AND(Q29=1,COUNT($E$7:G29)&gt;hcpng),F29+D29,$A$7=1," ")</f>
        <v>209</v>
      </c>
      <c r="Y29" cm="1">
        <f t="array" ref="Y29">_xlfn.IFS(AND(Q29=1,COUNT($E$7:G29)&gt;hcpng),G29+D29,$A$7=1," ")</f>
        <v>192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157</v>
      </c>
      <c r="D30" s="16" cm="1">
        <f t="array" ref="D30">_xlfn.IFS(Q30&lt;&gt;1,"",Q30=1,TRUNC((230-C30)*0.9))</f>
        <v>65</v>
      </c>
      <c r="E30" s="14">
        <v>184</v>
      </c>
      <c r="F30" s="14">
        <v>136</v>
      </c>
      <c r="G30" s="14">
        <v>149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469</v>
      </c>
      <c r="J30">
        <f t="shared" si="1"/>
        <v>156</v>
      </c>
      <c r="K30" cm="1">
        <f t="array" ref="K30">_xlfn.IFS(Q30&lt;&gt;1,"",Q30=1,I30+(3*D30))</f>
        <v>664</v>
      </c>
      <c r="L30" cm="1">
        <f t="array" ref="L30">_xlfn.IFS(Q30&lt;&gt;1,"",COUNT($E$7:G30)&lt;=hcpng,"",COUNT($E$7:G30)&gt;=hcpng,K30)</f>
        <v>664</v>
      </c>
      <c r="M30" cm="1">
        <f t="array" ref="M30">_xlfn.IFS(Q30=1,SUM($E$7:G30),Q30&lt;&gt;1,"")</f>
        <v>11311</v>
      </c>
      <c r="N30" cm="1">
        <f t="array" ref="N30">_xlfn.IFS(Q30=1,COUNT($E$7:G30),Q30&lt;&gt;1,"")</f>
        <v>72</v>
      </c>
      <c r="O30">
        <f>IF(Q30=1,ROUND(AVERAGE($E$7:G30),2),"")</f>
        <v>157.1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249</v>
      </c>
      <c r="X30" cm="1">
        <f t="array" ref="X30">_xlfn.IFS(AND(Q30=1,COUNT($E$7:G30)&gt;hcpng),F30+D30,$A$7=1," ")</f>
        <v>201</v>
      </c>
      <c r="Y30" cm="1">
        <f t="array" ref="Y30">_xlfn.IFS(AND(Q30=1,COUNT($E$7:G30)&gt;hcpng),G30+D30,$A$7=1," ")</f>
        <v>214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157</v>
      </c>
      <c r="D31" s="16" cm="1">
        <f t="array" ref="D31">_xlfn.IFS(Q31&lt;&gt;1,"",Q31=1,TRUNC((230-C31)*0.9))</f>
        <v>65</v>
      </c>
      <c r="E31" s="14">
        <v>188</v>
      </c>
      <c r="F31" s="14">
        <v>179</v>
      </c>
      <c r="G31" s="14">
        <v>176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543</v>
      </c>
      <c r="J31">
        <f t="shared" si="1"/>
        <v>181</v>
      </c>
      <c r="K31" cm="1">
        <f t="array" ref="K31">_xlfn.IFS(Q31&lt;&gt;1,"",Q31=1,I31+(3*D31))</f>
        <v>738</v>
      </c>
      <c r="L31" cm="1">
        <f t="array" ref="L31">_xlfn.IFS(Q31&lt;&gt;1,"",COUNT($E$7:G31)&lt;=hcpng,"",COUNT($E$7:G31)&gt;=hcpng,K31)</f>
        <v>738</v>
      </c>
      <c r="M31" cm="1">
        <f t="array" ref="M31">_xlfn.IFS(Q31=1,SUM($E$7:G31),Q31&lt;&gt;1,"")</f>
        <v>11854</v>
      </c>
      <c r="N31" cm="1">
        <f t="array" ref="N31">_xlfn.IFS(Q31=1,COUNT($E$7:G31),Q31&lt;&gt;1,"")</f>
        <v>75</v>
      </c>
      <c r="O31">
        <f>IF(Q31=1,ROUND(AVERAGE($E$7:G31),2),"")</f>
        <v>158.05000000000001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253</v>
      </c>
      <c r="X31" cm="1">
        <f t="array" ref="X31">_xlfn.IFS(AND(Q31=1,COUNT($E$7:G31)&gt;hcpng),F31+D31,$A$7=1," ")</f>
        <v>244</v>
      </c>
      <c r="Y31" cm="1">
        <f t="array" ref="Y31">_xlfn.IFS(AND(Q31=1,COUNT($E$7:G31)&gt;hcpng),G31+D31,$A$7=1," ")</f>
        <v>241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158</v>
      </c>
      <c r="D32" s="16" cm="1">
        <f t="array" ref="D32">_xlfn.IFS(Q32&lt;&gt;1,"",Q32=1,TRUNC((230-C32)*0.9))</f>
        <v>64</v>
      </c>
      <c r="E32" s="14">
        <v>168</v>
      </c>
      <c r="F32" s="14">
        <v>133</v>
      </c>
      <c r="G32" s="14">
        <v>161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462</v>
      </c>
      <c r="J32">
        <f t="shared" si="1"/>
        <v>154</v>
      </c>
      <c r="K32" cm="1">
        <f t="array" ref="K32">_xlfn.IFS(Q32&lt;&gt;1,"",Q32=1,I32+(3*D32))</f>
        <v>654</v>
      </c>
      <c r="L32" cm="1">
        <f t="array" ref="L32">_xlfn.IFS(Q32&lt;&gt;1,"",COUNT($E$7:G32)&lt;=hcpng,"",COUNT($E$7:G32)&gt;=hcpng,K32)</f>
        <v>654</v>
      </c>
      <c r="M32" cm="1">
        <f t="array" ref="M32">_xlfn.IFS(Q32=1,SUM($E$7:G32),Q32&lt;&gt;1,"")</f>
        <v>12316</v>
      </c>
      <c r="N32" cm="1">
        <f t="array" ref="N32">_xlfn.IFS(Q32=1,COUNT($E$7:G32),Q32&lt;&gt;1,"")</f>
        <v>78</v>
      </c>
      <c r="O32">
        <f>IF(Q32=1,ROUND(AVERAGE($E$7:G32),2),"")</f>
        <v>157.9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232</v>
      </c>
      <c r="X32" cm="1">
        <f t="array" ref="X32">_xlfn.IFS(AND(Q32=1,COUNT($E$7:G32)&gt;hcpng),F32+D32,$A$7=1," ")</f>
        <v>197</v>
      </c>
      <c r="Y32" cm="1">
        <f t="array" ref="Y32">_xlfn.IFS(AND(Q32=1,COUNT($E$7:G32)&gt;hcpng),G32+D32,$A$7=1," ")</f>
        <v>225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157</v>
      </c>
      <c r="D33" s="16" cm="1">
        <f t="array" ref="D33">_xlfn.IFS(Q33&lt;&gt;1,"",Q33=1,TRUNC((230-C33)*0.9))</f>
        <v>65</v>
      </c>
      <c r="E33" s="14">
        <v>160</v>
      </c>
      <c r="F33" s="14">
        <v>171</v>
      </c>
      <c r="G33" s="14">
        <v>164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495</v>
      </c>
      <c r="J33">
        <f t="shared" si="1"/>
        <v>165</v>
      </c>
      <c r="K33" cm="1">
        <f t="array" ref="K33">_xlfn.IFS(Q33&lt;&gt;1,"",Q33=1,I33+(3*D33))</f>
        <v>690</v>
      </c>
      <c r="L33" cm="1">
        <f t="array" ref="L33">_xlfn.IFS(Q33&lt;&gt;1,"",COUNT($E$7:G33)&lt;=hcpng,"",COUNT($E$7:G33)&gt;=hcpng,K33)</f>
        <v>690</v>
      </c>
      <c r="M33" cm="1">
        <f t="array" ref="M33">_xlfn.IFS(Q33=1,SUM($E$7:G33),Q33&lt;&gt;1,"")</f>
        <v>12811</v>
      </c>
      <c r="N33" cm="1">
        <f t="array" ref="N33">_xlfn.IFS(Q33=1,COUNT($E$7:G33),Q33&lt;&gt;1,"")</f>
        <v>81</v>
      </c>
      <c r="O33">
        <f>IF(Q33=1,ROUND(AVERAGE($E$7:G33),2),"")</f>
        <v>158.16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225</v>
      </c>
      <c r="X33" cm="1">
        <f t="array" ref="X33">_xlfn.IFS(AND(Q33=1,COUNT($E$7:G33)&gt;hcpng),F33+D33,$A$7=1," ")</f>
        <v>236</v>
      </c>
      <c r="Y33" cm="1">
        <f t="array" ref="Y33">_xlfn.IFS(AND(Q33=1,COUNT($E$7:G33)&gt;hcpng),G33+D33,$A$7=1," ")</f>
        <v>229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158</v>
      </c>
      <c r="D34" s="16" cm="1">
        <f t="array" ref="D34">_xlfn.IFS(Q34&lt;&gt;1,"",Q34=1,TRUNC((230-C34)*0.9))</f>
        <v>64</v>
      </c>
      <c r="E34" s="14">
        <v>116</v>
      </c>
      <c r="F34" s="14">
        <v>169</v>
      </c>
      <c r="G34" s="14">
        <v>149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434</v>
      </c>
      <c r="J34">
        <f t="shared" si="1"/>
        <v>144</v>
      </c>
      <c r="K34" cm="1">
        <f t="array" ref="K34">_xlfn.IFS(Q34&lt;&gt;1,"",Q34=1,I34+(3*D34))</f>
        <v>626</v>
      </c>
      <c r="L34" cm="1">
        <f t="array" ref="L34">_xlfn.IFS(Q34&lt;&gt;1,"",COUNT($E$7:G34)&lt;=hcpng,"",COUNT($E$7:G34)&gt;=hcpng,K34)</f>
        <v>626</v>
      </c>
      <c r="M34" cm="1">
        <f t="array" ref="M34">_xlfn.IFS(Q34=1,SUM($E$7:G34),Q34&lt;&gt;1,"")</f>
        <v>13245</v>
      </c>
      <c r="N34" cm="1">
        <f t="array" ref="N34">_xlfn.IFS(Q34=1,COUNT($E$7:G34),Q34&lt;&gt;1,"")</f>
        <v>84</v>
      </c>
      <c r="O34">
        <f>IF(Q34=1,ROUND(AVERAGE($E$7:G34),2),"")</f>
        <v>157.68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180</v>
      </c>
      <c r="X34" cm="1">
        <f t="array" ref="X34">_xlfn.IFS(AND(Q34=1,COUNT($E$7:G34)&gt;hcpng),F34+D34,$A$7=1," ")</f>
        <v>233</v>
      </c>
      <c r="Y34" cm="1">
        <f t="array" ref="Y34">_xlfn.IFS(AND(Q34=1,COUNT($E$7:G34)&gt;hcpng),G34+D34,$A$7=1," ")</f>
        <v>213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157</v>
      </c>
      <c r="D35" s="16" cm="1">
        <f t="array" ref="D35">_xlfn.IFS(Q35&lt;&gt;1,"",Q35=1,TRUNC((230-C35)*0.9))</f>
        <v>65</v>
      </c>
      <c r="E35" s="14">
        <v>158</v>
      </c>
      <c r="F35" s="14">
        <v>166</v>
      </c>
      <c r="G35" s="14">
        <v>152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476</v>
      </c>
      <c r="J35">
        <f t="shared" si="1"/>
        <v>158</v>
      </c>
      <c r="K35" cm="1">
        <f t="array" ref="K35">_xlfn.IFS(Q35&lt;&gt;1,"",Q35=1,I35+(3*D35))</f>
        <v>671</v>
      </c>
      <c r="L35" cm="1">
        <f t="array" ref="L35">_xlfn.IFS(Q35&lt;&gt;1,"",COUNT($E$7:G35)&lt;=hcpng,"",COUNT($E$7:G35)&gt;=hcpng,K35)</f>
        <v>671</v>
      </c>
      <c r="M35" cm="1">
        <f t="array" ref="M35">_xlfn.IFS(Q35=1,SUM($E$7:G35),Q35&lt;&gt;1,"")</f>
        <v>13721</v>
      </c>
      <c r="N35" cm="1">
        <f t="array" ref="N35">_xlfn.IFS(Q35=1,COUNT($E$7:G35),Q35&lt;&gt;1,"")</f>
        <v>87</v>
      </c>
      <c r="O35">
        <f>IF(Q35=1,ROUND(AVERAGE($E$7:G35),2),"")</f>
        <v>157.71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223</v>
      </c>
      <c r="X35" cm="1">
        <f t="array" ref="X35">_xlfn.IFS(AND(Q35=1,COUNT($E$7:G35)&gt;hcpng),F35+D35,$A$7=1," ")</f>
        <v>231</v>
      </c>
      <c r="Y35" cm="1">
        <f t="array" ref="Y35">_xlfn.IFS(AND(Q35=1,COUNT($E$7:G35)&gt;hcpng),G35+D35,$A$7=1," ")</f>
        <v>217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157</v>
      </c>
      <c r="D36" s="16" cm="1">
        <f t="array" ref="D36">_xlfn.IFS(Q36&lt;&gt;1,"",Q36=1,TRUNC((230-C36)*0.9))</f>
        <v>65</v>
      </c>
      <c r="E36" s="14">
        <v>139</v>
      </c>
      <c r="F36" s="14">
        <v>190</v>
      </c>
      <c r="G36" s="14">
        <v>169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498</v>
      </c>
      <c r="J36">
        <f t="shared" si="1"/>
        <v>166</v>
      </c>
      <c r="K36" cm="1">
        <f t="array" ref="K36">_xlfn.IFS(Q36&lt;&gt;1,"",Q36=1,I36+(3*D36))</f>
        <v>693</v>
      </c>
      <c r="L36" cm="1">
        <f t="array" ref="L36">_xlfn.IFS(Q36&lt;&gt;1,"",COUNT($E$7:G36)&lt;=hcpng,"",COUNT($E$7:G36)&gt;=hcpng,K36)</f>
        <v>693</v>
      </c>
      <c r="M36" cm="1">
        <f t="array" ref="M36">_xlfn.IFS(Q36=1,SUM($E$7:G36),Q36&lt;&gt;1,"")</f>
        <v>14219</v>
      </c>
      <c r="N36" cm="1">
        <f t="array" ref="N36">_xlfn.IFS(Q36=1,COUNT($E$7:G36),Q36&lt;&gt;1,"")</f>
        <v>90</v>
      </c>
      <c r="O36">
        <f>IF(Q36=1,ROUND(AVERAGE($E$7:G36),2),"")</f>
        <v>157.99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204</v>
      </c>
      <c r="X36" cm="1">
        <f t="array" ref="X36">_xlfn.IFS(AND(Q36=1,COUNT($E$7:G36)&gt;hcpng),F36+D36,$A$7=1," ")</f>
        <v>255</v>
      </c>
      <c r="Y36" cm="1">
        <f t="array" ref="Y36">_xlfn.IFS(AND(Q36=1,COUNT($E$7:G36)&gt;hcpng),G36+D36,$A$7=1," ")</f>
        <v>234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162.27000000000001</v>
      </c>
      <c r="F37" s="18">
        <f>IF(COUNT(F7:F36)&gt;=1,ROUND(SUM(F7:F36)/COUNT(F7:F36),2),"")</f>
        <v>154.37</v>
      </c>
      <c r="G37" s="18">
        <f>IF(COUNT(G7:G36)&gt;=1,ROUND(SUM(G7:G36)/COUNT(G7:G36),2),"")</f>
        <v>157.33000000000001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1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1F91-1800-4BF8-B1E8-B69C4FC4446C}">
  <sheetPr>
    <pageSetUpPr fitToPage="1"/>
  </sheetPr>
  <dimension ref="A1:AA44"/>
  <sheetViews>
    <sheetView topLeftCell="A2" workbookViewId="0">
      <selection activeCell="G36" sqref="G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0" hidden="1" customWidth="1"/>
    <col min="17" max="17" width="8.5703125" hidden="1" customWidth="1"/>
    <col min="18" max="18" width="6.28515625" bestFit="1" customWidth="1"/>
    <col min="19" max="19" width="6.140625" bestFit="1" customWidth="1"/>
    <col min="22" max="22" width="10.140625" customWidth="1"/>
    <col min="23" max="23" width="9.42578125" hidden="1" customWidth="1"/>
    <col min="24" max="24" width="16.5703125" hidden="1" customWidth="1"/>
    <col min="25" max="25" width="12.28515625" hidden="1" customWidth="1"/>
    <col min="26" max="26" width="10.140625" hidden="1" customWidth="1"/>
    <col min="27" max="27" width="12.140625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19</v>
      </c>
    </row>
    <row r="3" spans="1:27" ht="14.45" customHeight="1" x14ac:dyDescent="0.25">
      <c r="A3" s="7" t="s">
        <v>7</v>
      </c>
      <c r="B3" s="25" t="s">
        <v>35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103</v>
      </c>
      <c r="C4" s="7"/>
      <c r="D4" s="7"/>
      <c r="E4" s="7"/>
      <c r="F4" s="7"/>
      <c r="G4" s="7"/>
      <c r="W4" s="3" t="s">
        <v>34</v>
      </c>
      <c r="X4">
        <f>MAX(I7:I36)</f>
        <v>362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143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IF(Q7=1,TRUNC(I7/COUNT(E7:G7),0),"")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103</v>
      </c>
      <c r="D8" s="16" cm="1">
        <f t="array" ref="D8">_xlfn.IFS(Q8&lt;&gt;1,"",Q8=1,TRUNC((230-C8)*0.9))</f>
        <v>114</v>
      </c>
      <c r="E8" s="14">
        <v>90</v>
      </c>
      <c r="F8" s="14">
        <v>124</v>
      </c>
      <c r="G8" s="14">
        <v>93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307</v>
      </c>
      <c r="J8">
        <f t="shared" ref="J8:J36" si="1">IF(Q8=1,TRUNC(I8/COUNT(E8:G8),0),"")</f>
        <v>102</v>
      </c>
      <c r="K8" cm="1">
        <f t="array" ref="K8">_xlfn.IFS(Q8&lt;&gt;1,"",Q8=1,I8+(3*D8))</f>
        <v>649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307</v>
      </c>
      <c r="N8" cm="1">
        <f t="array" ref="N8">_xlfn.IFS(Q8=1,COUNT($E$7:G8),Q8&lt;&gt;1,"")</f>
        <v>3</v>
      </c>
      <c r="O8">
        <f>IF(Q8=1,ROUND(AVERAGE($E$7:G8),2),"")</f>
        <v>102.33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103</v>
      </c>
      <c r="D9" s="16" cm="1">
        <f t="array" ref="D9">_xlfn.IFS(Q9&lt;&gt;1,"",Q9=1,TRUNC((230-C9)*0.9))</f>
        <v>114</v>
      </c>
      <c r="E9" s="14">
        <v>109</v>
      </c>
      <c r="F9" s="14">
        <v>110</v>
      </c>
      <c r="G9" s="14">
        <v>117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336</v>
      </c>
      <c r="J9">
        <f t="shared" si="1"/>
        <v>112</v>
      </c>
      <c r="K9" cm="1">
        <f t="array" ref="K9">_xlfn.IFS(Q9&lt;&gt;1,"",Q9=1,I9+(3*D9))</f>
        <v>678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643</v>
      </c>
      <c r="N9" cm="1">
        <f t="array" ref="N9">_xlfn.IFS(Q9=1,COUNT($E$7:G9),Q9&lt;&gt;1,"")</f>
        <v>6</v>
      </c>
      <c r="O9">
        <f>IF(Q9=1,ROUND(AVERAGE($E$7:G9),2),"")</f>
        <v>107.17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103</v>
      </c>
      <c r="D12" s="16" cm="1">
        <f t="array" ref="D12">_xlfn.IFS(Q12&lt;&gt;1,"",Q12=1,TRUNC((230-C12)*0.9))</f>
        <v>114</v>
      </c>
      <c r="E12" s="14">
        <v>100</v>
      </c>
      <c r="F12" s="14">
        <v>119</v>
      </c>
      <c r="G12" s="14">
        <v>118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337</v>
      </c>
      <c r="J12">
        <f t="shared" si="1"/>
        <v>112</v>
      </c>
      <c r="K12" cm="1">
        <f t="array" ref="K12">_xlfn.IFS(Q12&lt;&gt;1,"",Q12=1,I12+(3*D12))</f>
        <v>679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980</v>
      </c>
      <c r="N12" cm="1">
        <f t="array" ref="N12">_xlfn.IFS(Q12=1,COUNT($E$7:G12),Q12&lt;&gt;1,"")</f>
        <v>9</v>
      </c>
      <c r="O12">
        <f>IF(Q12=1,ROUND(AVERAGE($E$7:G12),2),"")</f>
        <v>108.89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108</v>
      </c>
      <c r="D13" s="16" cm="1">
        <f t="array" ref="D13">_xlfn.IFS(Q13&lt;&gt;1,"",Q13=1,TRUNC((230-C13)*0.9))</f>
        <v>109</v>
      </c>
      <c r="E13" s="14">
        <v>83</v>
      </c>
      <c r="F13" s="14">
        <v>88</v>
      </c>
      <c r="G13" s="14">
        <v>92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263</v>
      </c>
      <c r="J13">
        <f t="shared" si="1"/>
        <v>87</v>
      </c>
      <c r="K13" cm="1">
        <f t="array" ref="K13">_xlfn.IFS(Q13&lt;&gt;1,"",Q13=1,I13+(3*D13))</f>
        <v>590</v>
      </c>
      <c r="L13" t="str" cm="1">
        <f t="array" ref="L13">_xlfn.IFS(Q13&lt;&gt;1,"",COUNT($E$7:G13)&lt;=hcpng,"",COUNT($E$7:G13)&gt;=hcpng,K13)</f>
        <v/>
      </c>
      <c r="M13" cm="1">
        <f t="array" ref="M13">_xlfn.IFS(Q13=1,SUM($E$7:G13),Q13&lt;&gt;1,"")</f>
        <v>1243</v>
      </c>
      <c r="N13" cm="1">
        <f t="array" ref="N13">_xlfn.IFS(Q13=1,COUNT($E$7:G13),Q13&lt;&gt;1,"")</f>
        <v>12</v>
      </c>
      <c r="O13">
        <f>IF(Q13=1,ROUND(AVERAGE($E$7:G13),2),"")</f>
        <v>103.58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103</v>
      </c>
      <c r="D14" s="16" cm="1">
        <f t="array" ref="D14">_xlfn.IFS(Q14&lt;&gt;1,"",Q14=1,TRUNC((230-C14)*0.9))</f>
        <v>114</v>
      </c>
      <c r="E14" s="14">
        <v>143</v>
      </c>
      <c r="F14" s="14">
        <v>83</v>
      </c>
      <c r="G14" s="14">
        <v>100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326</v>
      </c>
      <c r="J14">
        <f t="shared" si="1"/>
        <v>108</v>
      </c>
      <c r="K14" cm="1">
        <f t="array" ref="K14">_xlfn.IFS(Q14&lt;&gt;1,"",Q14=1,I14+(3*D14))</f>
        <v>668</v>
      </c>
      <c r="L14" cm="1">
        <f t="array" ref="L14">_xlfn.IFS(Q14&lt;&gt;1,"",COUNT($E$7:G14)&lt;=hcpng,"",COUNT($E$7:G14)&gt;=hcpng,K14)</f>
        <v>668</v>
      </c>
      <c r="M14" cm="1">
        <f t="array" ref="M14">_xlfn.IFS(Q14=1,SUM($E$7:G14),Q14&lt;&gt;1,"")</f>
        <v>1569</v>
      </c>
      <c r="N14" cm="1">
        <f t="array" ref="N14">_xlfn.IFS(Q14=1,COUNT($E$7:G14),Q14&lt;&gt;1,"")</f>
        <v>15</v>
      </c>
      <c r="O14">
        <f>IF(Q14=1,ROUND(AVERAGE($E$7:G14),2),"")</f>
        <v>104.6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cm="1">
        <f t="array" ref="S14">_xlfn.IFS(E14=$X$5,E14,F14=$X$5,F14,G14=$X$5,G14,$A$7=1,"")</f>
        <v>143</v>
      </c>
      <c r="T14" t="str">
        <f t="shared" si="4"/>
        <v/>
      </c>
      <c r="U14" cm="1">
        <f t="array" ref="U14">_xlfn.IFS(W14=$X$6,W14,X14=$X$6,X14,Y14=$X$6,Y14,$A$7=1,"")</f>
        <v>257</v>
      </c>
      <c r="W14" cm="1">
        <f t="array" ref="W14">_xlfn.IFS(AND(Q14=1,COUNT($E$7:G14)&gt;hcpng),E14+D14,$A$7=1," ")</f>
        <v>257</v>
      </c>
      <c r="X14" cm="1">
        <f t="array" ref="X14">_xlfn.IFS(AND(Q14=1,COUNT($E$7:G14)&gt;hcpng),F14+D14,$A$7=1," ")</f>
        <v>197</v>
      </c>
      <c r="Y14" cm="1">
        <f t="array" ref="Y14">_xlfn.IFS(AND(Q14=1,COUNT($E$7:G14)&gt;hcpng),G14+D14,$A$7=1," ")</f>
        <v>214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104</v>
      </c>
      <c r="D15" s="16" cm="1">
        <f t="array" ref="D15">_xlfn.IFS(Q15&lt;&gt;1,"",Q15=1,TRUNC((230-C15)*0.9))</f>
        <v>113</v>
      </c>
      <c r="E15" s="14">
        <v>119</v>
      </c>
      <c r="F15" s="14">
        <v>95</v>
      </c>
      <c r="G15" s="14">
        <v>98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312</v>
      </c>
      <c r="J15">
        <f t="shared" si="1"/>
        <v>104</v>
      </c>
      <c r="K15" cm="1">
        <f t="array" ref="K15">_xlfn.IFS(Q15&lt;&gt;1,"",Q15=1,I15+(3*D15))</f>
        <v>651</v>
      </c>
      <c r="L15" cm="1">
        <f t="array" ref="L15">_xlfn.IFS(Q15&lt;&gt;1,"",COUNT($E$7:G15)&lt;=hcpng,"",COUNT($E$7:G15)&gt;=hcpng,K15)</f>
        <v>651</v>
      </c>
      <c r="M15" cm="1">
        <f t="array" ref="M15">_xlfn.IFS(Q15=1,SUM($E$7:G15),Q15&lt;&gt;1,"")</f>
        <v>1881</v>
      </c>
      <c r="N15" cm="1">
        <f t="array" ref="N15">_xlfn.IFS(Q15=1,COUNT($E$7:G15),Q15&lt;&gt;1,"")</f>
        <v>18</v>
      </c>
      <c r="O15">
        <f>IF(Q15=1,ROUND(AVERAGE($E$7:G15),2),"")</f>
        <v>104.5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232</v>
      </c>
      <c r="X15" cm="1">
        <f t="array" ref="X15">_xlfn.IFS(AND(Q15=1,COUNT($E$7:G15)&gt;hcpng),F15+D15,$A$7=1," ")</f>
        <v>208</v>
      </c>
      <c r="Y15" cm="1">
        <f t="array" ref="Y15">_xlfn.IFS(AND(Q15=1,COUNT($E$7:G15)&gt;hcpng),G15+D15,$A$7=1," ")</f>
        <v>211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104</v>
      </c>
      <c r="D16" s="16" cm="1">
        <f t="array" ref="D16">_xlfn.IFS(Q16&lt;&gt;1,"",Q16=1,TRUNC((230-C16)*0.9))</f>
        <v>113</v>
      </c>
      <c r="E16" s="14">
        <v>80</v>
      </c>
      <c r="F16" s="14">
        <v>97</v>
      </c>
      <c r="G16" s="14">
        <v>74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251</v>
      </c>
      <c r="J16">
        <f t="shared" si="1"/>
        <v>83</v>
      </c>
      <c r="K16" cm="1">
        <f t="array" ref="K16">_xlfn.IFS(Q16&lt;&gt;1,"",Q16=1,I16+(3*D16))</f>
        <v>590</v>
      </c>
      <c r="L16" cm="1">
        <f t="array" ref="L16">_xlfn.IFS(Q16&lt;&gt;1,"",COUNT($E$7:G16)&lt;=hcpng,"",COUNT($E$7:G16)&gt;=hcpng,K16)</f>
        <v>590</v>
      </c>
      <c r="M16" cm="1">
        <f t="array" ref="M16">_xlfn.IFS(Q16=1,SUM($E$7:G16),Q16&lt;&gt;1,"")</f>
        <v>2132</v>
      </c>
      <c r="N16" cm="1">
        <f t="array" ref="N16">_xlfn.IFS(Q16=1,COUNT($E$7:G16),Q16&lt;&gt;1,"")</f>
        <v>21</v>
      </c>
      <c r="O16">
        <f>IF(Q16=1,ROUND(AVERAGE($E$7:G16),2),"")</f>
        <v>101.52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193</v>
      </c>
      <c r="X16" cm="1">
        <f t="array" ref="X16">_xlfn.IFS(AND(Q16=1,COUNT($E$7:G16)&gt;hcpng),F16+D16,$A$7=1," ")</f>
        <v>210</v>
      </c>
      <c r="Y16" cm="1">
        <f t="array" ref="Y16">_xlfn.IFS(AND(Q16=1,COUNT($E$7:G16)&gt;hcpng),G16+D16,$A$7=1," ")</f>
        <v>187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101</v>
      </c>
      <c r="D17" s="16" cm="1">
        <f t="array" ref="D17">_xlfn.IFS(Q17&lt;&gt;1,"",Q17=1,TRUNC((230-C17)*0.9))</f>
        <v>116</v>
      </c>
      <c r="E17" s="14">
        <v>94</v>
      </c>
      <c r="F17" s="14">
        <v>101</v>
      </c>
      <c r="G17" s="14">
        <v>88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283</v>
      </c>
      <c r="J17">
        <f t="shared" si="1"/>
        <v>94</v>
      </c>
      <c r="K17" cm="1">
        <f t="array" ref="K17">_xlfn.IFS(Q17&lt;&gt;1,"",Q17=1,I17+(3*D17))</f>
        <v>631</v>
      </c>
      <c r="L17" cm="1">
        <f t="array" ref="L17">_xlfn.IFS(Q17&lt;&gt;1,"",COUNT($E$7:G17)&lt;=hcpng,"",COUNT($E$7:G17)&gt;=hcpng,K17)</f>
        <v>631</v>
      </c>
      <c r="M17" cm="1">
        <f t="array" ref="M17">_xlfn.IFS(Q17=1,SUM($E$7:G17),Q17&lt;&gt;1,"")</f>
        <v>2415</v>
      </c>
      <c r="N17" cm="1">
        <f t="array" ref="N17">_xlfn.IFS(Q17=1,COUNT($E$7:G17),Q17&lt;&gt;1,"")</f>
        <v>24</v>
      </c>
      <c r="O17">
        <f>IF(Q17=1,ROUND(AVERAGE($E$7:G17),2),"")</f>
        <v>100.63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210</v>
      </c>
      <c r="X17" cm="1">
        <f t="array" ref="X17">_xlfn.IFS(AND(Q17=1,COUNT($E$7:G17)&gt;hcpng),F17+D17,$A$7=1," ")</f>
        <v>217</v>
      </c>
      <c r="Y17" cm="1">
        <f t="array" ref="Y17">_xlfn.IFS(AND(Q17=1,COUNT($E$7:G17)&gt;hcpng),G17+D17,$A$7=1," ")</f>
        <v>204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100</v>
      </c>
      <c r="D18" s="16" cm="1">
        <f t="array" ref="D18">_xlfn.IFS(Q18&lt;&gt;1,"",Q18=1,TRUNC((230-C18)*0.9))</f>
        <v>117</v>
      </c>
      <c r="E18" s="14">
        <v>131</v>
      </c>
      <c r="F18" s="14">
        <v>108</v>
      </c>
      <c r="G18" s="14">
        <v>88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327</v>
      </c>
      <c r="J18">
        <f t="shared" si="1"/>
        <v>109</v>
      </c>
      <c r="K18" cm="1">
        <f t="array" ref="K18">_xlfn.IFS(Q18&lt;&gt;1,"",Q18=1,I18+(3*D18))</f>
        <v>678</v>
      </c>
      <c r="L18" cm="1">
        <f t="array" ref="L18">_xlfn.IFS(Q18&lt;&gt;1,"",COUNT($E$7:G18)&lt;=hcpng,"",COUNT($E$7:G18)&gt;=hcpng,K18)</f>
        <v>678</v>
      </c>
      <c r="M18" cm="1">
        <f t="array" ref="M18">_xlfn.IFS(Q18=1,SUM($E$7:G18),Q18&lt;&gt;1,"")</f>
        <v>2742</v>
      </c>
      <c r="N18" cm="1">
        <f t="array" ref="N18">_xlfn.IFS(Q18=1,COUNT($E$7:G18),Q18&lt;&gt;1,"")</f>
        <v>27</v>
      </c>
      <c r="O18">
        <f>IF(Q18=1,ROUND(AVERAGE($E$7:G18),2),"")</f>
        <v>101.56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248</v>
      </c>
      <c r="X18" cm="1">
        <f t="array" ref="X18">_xlfn.IFS(AND(Q18=1,COUNT($E$7:G18)&gt;hcpng),F18+D18,$A$7=1," ")</f>
        <v>225</v>
      </c>
      <c r="Y18" cm="1">
        <f t="array" ref="Y18">_xlfn.IFS(AND(Q18=1,COUNT($E$7:G18)&gt;hcpng),G18+D18,$A$7=1," ")</f>
        <v>205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101</v>
      </c>
      <c r="D19" s="16" cm="1">
        <f t="array" ref="D19">_xlfn.IFS(Q19&lt;&gt;1,"",Q19=1,TRUNC((230-C19)*0.9))</f>
        <v>116</v>
      </c>
      <c r="E19" s="14">
        <v>86</v>
      </c>
      <c r="F19" s="14">
        <v>104</v>
      </c>
      <c r="G19" s="14">
        <v>93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283</v>
      </c>
      <c r="J19">
        <f t="shared" si="1"/>
        <v>94</v>
      </c>
      <c r="K19" cm="1">
        <f t="array" ref="K19">_xlfn.IFS(Q19&lt;&gt;1,"",Q19=1,I19+(3*D19))</f>
        <v>631</v>
      </c>
      <c r="L19" cm="1">
        <f t="array" ref="L19">_xlfn.IFS(Q19&lt;&gt;1,"",COUNT($E$7:G19)&lt;=hcpng,"",COUNT($E$7:G19)&gt;=hcpng,K19)</f>
        <v>631</v>
      </c>
      <c r="M19" cm="1">
        <f t="array" ref="M19">_xlfn.IFS(Q19=1,SUM($E$7:G19),Q19&lt;&gt;1,"")</f>
        <v>3025</v>
      </c>
      <c r="N19" cm="1">
        <f t="array" ref="N19">_xlfn.IFS(Q19=1,COUNT($E$7:G19),Q19&lt;&gt;1,"")</f>
        <v>30</v>
      </c>
      <c r="O19">
        <f>IF(Q19=1,ROUND(AVERAGE($E$7:G19),2),"")</f>
        <v>100.83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202</v>
      </c>
      <c r="X19" cm="1">
        <f t="array" ref="X19">_xlfn.IFS(AND(Q19=1,COUNT($E$7:G19)&gt;hcpng),F19+D19,$A$7=1," ")</f>
        <v>220</v>
      </c>
      <c r="Y19" cm="1">
        <f t="array" ref="Y19">_xlfn.IFS(AND(Q19=1,COUNT($E$7:G19)&gt;hcpng),G19+D19,$A$7=1," ")</f>
        <v>209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100</v>
      </c>
      <c r="D21" s="16" cm="1">
        <f t="array" ref="D21">_xlfn.IFS(Q21&lt;&gt;1,"",Q21=1,TRUNC((230-C21)*0.9))</f>
        <v>117</v>
      </c>
      <c r="E21" s="14">
        <v>81</v>
      </c>
      <c r="F21" s="14">
        <v>98</v>
      </c>
      <c r="G21" s="14">
        <v>91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270</v>
      </c>
      <c r="J21">
        <f t="shared" si="1"/>
        <v>90</v>
      </c>
      <c r="K21" cm="1">
        <f t="array" ref="K21">_xlfn.IFS(Q21&lt;&gt;1,"",Q21=1,I21+(3*D21))</f>
        <v>621</v>
      </c>
      <c r="L21" cm="1">
        <f t="array" ref="L21">_xlfn.IFS(Q21&lt;&gt;1,"",COUNT($E$7:G21)&lt;=hcpng,"",COUNT($E$7:G21)&gt;=hcpng,K21)</f>
        <v>621</v>
      </c>
      <c r="M21" cm="1">
        <f t="array" ref="M21">_xlfn.IFS(Q21=1,SUM($E$7:G21),Q21&lt;&gt;1,"")</f>
        <v>3295</v>
      </c>
      <c r="N21" cm="1">
        <f t="array" ref="N21">_xlfn.IFS(Q21=1,COUNT($E$7:G21),Q21&lt;&gt;1,"")</f>
        <v>33</v>
      </c>
      <c r="O21">
        <f>IF(Q21=1,ROUND(AVERAGE($E$7:G21),2),"")</f>
        <v>99.85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198</v>
      </c>
      <c r="X21" cm="1">
        <f t="array" ref="X21">_xlfn.IFS(AND(Q21=1,COUNT($E$7:G21)&gt;hcpng),F21+D21,$A$7=1," ")</f>
        <v>215</v>
      </c>
      <c r="Y21" cm="1">
        <f t="array" ref="Y21">_xlfn.IFS(AND(Q21=1,COUNT($E$7:G21)&gt;hcpng),G21+D21,$A$7=1," ")</f>
        <v>208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99</v>
      </c>
      <c r="D22" s="16" cm="1">
        <f t="array" ref="D22">_xlfn.IFS(Q22&lt;&gt;1,"",Q22=1,TRUNC((230-C22)*0.9))</f>
        <v>117</v>
      </c>
      <c r="E22" s="14">
        <v>106</v>
      </c>
      <c r="F22" s="14">
        <v>118</v>
      </c>
      <c r="G22" s="14">
        <v>80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304</v>
      </c>
      <c r="J22">
        <f t="shared" si="1"/>
        <v>101</v>
      </c>
      <c r="K22" cm="1">
        <f t="array" ref="K22">_xlfn.IFS(Q22&lt;&gt;1,"",Q22=1,I22+(3*D22))</f>
        <v>655</v>
      </c>
      <c r="L22" cm="1">
        <f t="array" ref="L22">_xlfn.IFS(Q22&lt;&gt;1,"",COUNT($E$7:G22)&lt;=hcpng,"",COUNT($E$7:G22)&gt;=hcpng,K22)</f>
        <v>655</v>
      </c>
      <c r="M22" cm="1">
        <f t="array" ref="M22">_xlfn.IFS(Q22=1,SUM($E$7:G22),Q22&lt;&gt;1,"")</f>
        <v>3599</v>
      </c>
      <c r="N22" cm="1">
        <f t="array" ref="N22">_xlfn.IFS(Q22=1,COUNT($E$7:G22),Q22&lt;&gt;1,"")</f>
        <v>36</v>
      </c>
      <c r="O22">
        <f>IF(Q22=1,ROUND(AVERAGE($E$7:G22),2),"")</f>
        <v>99.97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223</v>
      </c>
      <c r="X22" cm="1">
        <f t="array" ref="X22">_xlfn.IFS(AND(Q22=1,COUNT($E$7:G22)&gt;hcpng),F22+D22,$A$7=1," ")</f>
        <v>235</v>
      </c>
      <c r="Y22" cm="1">
        <f t="array" ref="Y22">_xlfn.IFS(AND(Q22=1,COUNT($E$7:G22)&gt;hcpng),G22+D22,$A$7=1," ")</f>
        <v>197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99</v>
      </c>
      <c r="D23" s="16" cm="1">
        <f t="array" ref="D23">_xlfn.IFS(Q23&lt;&gt;1,"",Q23=1,TRUNC((230-C23)*0.9))</f>
        <v>117</v>
      </c>
      <c r="E23" s="14">
        <v>101</v>
      </c>
      <c r="F23" s="14">
        <v>81</v>
      </c>
      <c r="G23" s="14">
        <v>83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265</v>
      </c>
      <c r="J23">
        <f t="shared" si="1"/>
        <v>88</v>
      </c>
      <c r="K23" cm="1">
        <f t="array" ref="K23">_xlfn.IFS(Q23&lt;&gt;1,"",Q23=1,I23+(3*D23))</f>
        <v>616</v>
      </c>
      <c r="L23" cm="1">
        <f t="array" ref="L23">_xlfn.IFS(Q23&lt;&gt;1,"",COUNT($E$7:G23)&lt;=hcpng,"",COUNT($E$7:G23)&gt;=hcpng,K23)</f>
        <v>616</v>
      </c>
      <c r="M23" cm="1">
        <f t="array" ref="M23">_xlfn.IFS(Q23=1,SUM($E$7:G23),Q23&lt;&gt;1,"")</f>
        <v>3864</v>
      </c>
      <c r="N23" cm="1">
        <f t="array" ref="N23">_xlfn.IFS(Q23=1,COUNT($E$7:G23),Q23&lt;&gt;1,"")</f>
        <v>39</v>
      </c>
      <c r="O23">
        <f>IF(Q23=1,ROUND(AVERAGE($E$7:G23),2),"")</f>
        <v>99.08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218</v>
      </c>
      <c r="X23" cm="1">
        <f t="array" ref="X23">_xlfn.IFS(AND(Q23=1,COUNT($E$7:G23)&gt;hcpng),F23+D23,$A$7=1," ")</f>
        <v>198</v>
      </c>
      <c r="Y23" cm="1">
        <f t="array" ref="Y23">_xlfn.IFS(AND(Q23=1,COUNT($E$7:G23)&gt;hcpng),G23+D23,$A$7=1," ")</f>
        <v>200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99</v>
      </c>
      <c r="D24" s="16" cm="1">
        <f t="array" ref="D24">_xlfn.IFS(Q24&lt;&gt;1,"",Q24=1,TRUNC((230-C24)*0.9))</f>
        <v>117</v>
      </c>
      <c r="E24" s="14">
        <v>95</v>
      </c>
      <c r="F24" s="14">
        <v>100</v>
      </c>
      <c r="G24" s="14">
        <v>111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306</v>
      </c>
      <c r="J24">
        <f t="shared" si="1"/>
        <v>102</v>
      </c>
      <c r="K24" cm="1">
        <f t="array" ref="K24">_xlfn.IFS(Q24&lt;&gt;1,"",Q24=1,I24+(3*D24))</f>
        <v>657</v>
      </c>
      <c r="L24" cm="1">
        <f t="array" ref="L24">_xlfn.IFS(Q24&lt;&gt;1,"",COUNT($E$7:G24)&lt;=hcpng,"",COUNT($E$7:G24)&gt;=hcpng,K24)</f>
        <v>657</v>
      </c>
      <c r="M24" cm="1">
        <f t="array" ref="M24">_xlfn.IFS(Q24=1,SUM($E$7:G24),Q24&lt;&gt;1,"")</f>
        <v>4170</v>
      </c>
      <c r="N24" cm="1">
        <f t="array" ref="N24">_xlfn.IFS(Q24=1,COUNT($E$7:G24),Q24&lt;&gt;1,"")</f>
        <v>42</v>
      </c>
      <c r="O24">
        <f>IF(Q24=1,ROUND(AVERAGE($E$7:G24),2),"")</f>
        <v>99.29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212</v>
      </c>
      <c r="X24" cm="1">
        <f t="array" ref="X24">_xlfn.IFS(AND(Q24=1,COUNT($E$7:G24)&gt;hcpng),F24+D24,$A$7=1," ")</f>
        <v>217</v>
      </c>
      <c r="Y24" cm="1">
        <f t="array" ref="Y24">_xlfn.IFS(AND(Q24=1,COUNT($E$7:G24)&gt;hcpng),G24+D24,$A$7=1," ")</f>
        <v>228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99</v>
      </c>
      <c r="D25" s="16" cm="1">
        <f t="array" ref="D25">_xlfn.IFS(Q25&lt;&gt;1,"",Q25=1,TRUNC((230-C25)*0.9))</f>
        <v>117</v>
      </c>
      <c r="E25" s="14">
        <v>105</v>
      </c>
      <c r="F25" s="14">
        <v>114</v>
      </c>
      <c r="G25" s="14">
        <v>103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322</v>
      </c>
      <c r="J25">
        <f t="shared" si="1"/>
        <v>107</v>
      </c>
      <c r="K25" cm="1">
        <f t="array" ref="K25">_xlfn.IFS(Q25&lt;&gt;1,"",Q25=1,I25+(3*D25))</f>
        <v>673</v>
      </c>
      <c r="L25" cm="1">
        <f t="array" ref="L25">_xlfn.IFS(Q25&lt;&gt;1,"",COUNT($E$7:G25)&lt;=hcpng,"",COUNT($E$7:G25)&gt;=hcpng,K25)</f>
        <v>673</v>
      </c>
      <c r="M25" cm="1">
        <f t="array" ref="M25">_xlfn.IFS(Q25=1,SUM($E$7:G25),Q25&lt;&gt;1,"")</f>
        <v>4492</v>
      </c>
      <c r="N25" cm="1">
        <f t="array" ref="N25">_xlfn.IFS(Q25=1,COUNT($E$7:G25),Q25&lt;&gt;1,"")</f>
        <v>45</v>
      </c>
      <c r="O25">
        <f>IF(Q25=1,ROUND(AVERAGE($E$7:G25),2),"")</f>
        <v>99.82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222</v>
      </c>
      <c r="X25" cm="1">
        <f t="array" ref="X25">_xlfn.IFS(AND(Q25=1,COUNT($E$7:G25)&gt;hcpng),F25+D25,$A$7=1," ")</f>
        <v>231</v>
      </c>
      <c r="Y25" cm="1">
        <f t="array" ref="Y25">_xlfn.IFS(AND(Q25=1,COUNT($E$7:G25)&gt;hcpng),G25+D25,$A$7=1," ")</f>
        <v>220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99</v>
      </c>
      <c r="D26" s="16" cm="1">
        <f t="array" ref="D26">_xlfn.IFS(Q26&lt;&gt;1,"",Q26=1,TRUNC((230-C26)*0.9))</f>
        <v>117</v>
      </c>
      <c r="E26" s="14">
        <v>137</v>
      </c>
      <c r="F26" s="14">
        <v>105</v>
      </c>
      <c r="G26" s="14">
        <v>120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0"/>
        <v>362</v>
      </c>
      <c r="J26">
        <f t="shared" si="1"/>
        <v>120</v>
      </c>
      <c r="K26" cm="1">
        <f t="array" ref="K26">_xlfn.IFS(Q26&lt;&gt;1,"",Q26=1,I26+(3*D26))</f>
        <v>713</v>
      </c>
      <c r="L26" cm="1">
        <f t="array" ref="L26">_xlfn.IFS(Q26&lt;&gt;1,"",COUNT($E$7:G26)&lt;=hcpng,"",COUNT($E$7:G26)&gt;=hcpng,K26)</f>
        <v>713</v>
      </c>
      <c r="M26" cm="1">
        <f t="array" ref="M26">_xlfn.IFS(Q26=1,SUM($E$7:G26),Q26&lt;&gt;1,"")</f>
        <v>4854</v>
      </c>
      <c r="N26" cm="1">
        <f t="array" ref="N26">_xlfn.IFS(Q26=1,COUNT($E$7:G26),Q26&lt;&gt;1,"")</f>
        <v>48</v>
      </c>
      <c r="O26">
        <f>IF(Q26=1,ROUND(AVERAGE($E$7:G26),2),"")</f>
        <v>101.13</v>
      </c>
      <c r="P26" t="str" cm="1">
        <f t="array" ref="P26">_xlfn.IFS(Q26&lt;&gt;1,"",SUM($Q$7:Q26)=1,1,SUM($Q$7:Q26)&lt;&gt;1,"")</f>
        <v/>
      </c>
      <c r="Q26">
        <f t="shared" si="2"/>
        <v>1</v>
      </c>
      <c r="R26">
        <f t="shared" si="3"/>
        <v>362</v>
      </c>
      <c r="S26" t="str" cm="1">
        <f t="array" ref="S26">_xlfn.IFS(E26=$X$5,E26,F26=$X$5,F26,G26=$X$5,G26,$A$7=1,"")</f>
        <v/>
      </c>
      <c r="T26">
        <f t="shared" si="4"/>
        <v>713</v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254</v>
      </c>
      <c r="X26" cm="1">
        <f t="array" ref="X26">_xlfn.IFS(AND(Q26=1,COUNT($E$7:G26)&gt;hcpng),F26+D26,$A$7=1," ")</f>
        <v>222</v>
      </c>
      <c r="Y26" cm="1">
        <f t="array" ref="Y26">_xlfn.IFS(AND(Q26=1,COUNT($E$7:G26)&gt;hcpng),G26+D26,$A$7=1," ")</f>
        <v>237</v>
      </c>
      <c r="Z26">
        <f t="shared" si="5"/>
        <v>20</v>
      </c>
      <c r="AA26" cm="1">
        <f t="array" ref="AA26">_xlfn.IFS(COUNTIFS(H26,"#",H25,"#"),A25,COUNTIFS(H26,2,H25,"#"),A25,$A$7=1,"")</f>
        <v>19</v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101</v>
      </c>
      <c r="D27" s="16" cm="1">
        <f t="array" ref="D27">_xlfn.IFS(Q27&lt;&gt;1,"",Q27=1,TRUNC((230-C27)*0.9))</f>
        <v>116</v>
      </c>
      <c r="E27" s="14">
        <v>72</v>
      </c>
      <c r="F27" s="14">
        <v>109</v>
      </c>
      <c r="G27" s="14">
        <v>90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271</v>
      </c>
      <c r="J27">
        <f t="shared" si="1"/>
        <v>90</v>
      </c>
      <c r="K27" cm="1">
        <f t="array" ref="K27">_xlfn.IFS(Q27&lt;&gt;1,"",Q27=1,I27+(3*D27))</f>
        <v>619</v>
      </c>
      <c r="L27" cm="1">
        <f t="array" ref="L27">_xlfn.IFS(Q27&lt;&gt;1,"",COUNT($E$7:G27)&lt;=hcpng,"",COUNT($E$7:G27)&gt;=hcpng,K27)</f>
        <v>619</v>
      </c>
      <c r="M27" cm="1">
        <f t="array" ref="M27">_xlfn.IFS(Q27=1,SUM($E$7:G27),Q27&lt;&gt;1,"")</f>
        <v>5125</v>
      </c>
      <c r="N27" cm="1">
        <f t="array" ref="N27">_xlfn.IFS(Q27=1,COUNT($E$7:G27),Q27&lt;&gt;1,"")</f>
        <v>51</v>
      </c>
      <c r="O27">
        <f>IF(Q27=1,ROUND(AVERAGE($E$7:G27),2),"")</f>
        <v>100.49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188</v>
      </c>
      <c r="X27" cm="1">
        <f t="array" ref="X27">_xlfn.IFS(AND(Q27=1,COUNT($E$7:G27)&gt;hcpng),F27+D27,$A$7=1," ")</f>
        <v>225</v>
      </c>
      <c r="Y27" cm="1">
        <f t="array" ref="Y27">_xlfn.IFS(AND(Q27=1,COUNT($E$7:G27)&gt;hcpng),G27+D27,$A$7=1," ")</f>
        <v>206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100</v>
      </c>
      <c r="D28" s="16" cm="1">
        <f t="array" ref="D28">_xlfn.IFS(Q28&lt;&gt;1,"",Q28=1,TRUNC((230-C28)*0.9))</f>
        <v>117</v>
      </c>
      <c r="E28" s="14">
        <v>98</v>
      </c>
      <c r="F28" s="14">
        <v>106</v>
      </c>
      <c r="G28" s="14">
        <v>86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290</v>
      </c>
      <c r="J28">
        <f t="shared" si="1"/>
        <v>96</v>
      </c>
      <c r="K28" cm="1">
        <f t="array" ref="K28">_xlfn.IFS(Q28&lt;&gt;1,"",Q28=1,I28+(3*D28))</f>
        <v>641</v>
      </c>
      <c r="L28" cm="1">
        <f t="array" ref="L28">_xlfn.IFS(Q28&lt;&gt;1,"",COUNT($E$7:G28)&lt;=hcpng,"",COUNT($E$7:G28)&gt;=hcpng,K28)</f>
        <v>641</v>
      </c>
      <c r="M28" cm="1">
        <f t="array" ref="M28">_xlfn.IFS(Q28=1,SUM($E$7:G28),Q28&lt;&gt;1,"")</f>
        <v>5415</v>
      </c>
      <c r="N28" cm="1">
        <f t="array" ref="N28">_xlfn.IFS(Q28=1,COUNT($E$7:G28),Q28&lt;&gt;1,"")</f>
        <v>54</v>
      </c>
      <c r="O28">
        <f>IF(Q28=1,ROUND(AVERAGE($E$7:G28),2),"")</f>
        <v>100.28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215</v>
      </c>
      <c r="X28" cm="1">
        <f t="array" ref="X28">_xlfn.IFS(AND(Q28=1,COUNT($E$7:G28)&gt;hcpng),F28+D28,$A$7=1," ")</f>
        <v>223</v>
      </c>
      <c r="Y28" cm="1">
        <f t="array" ref="Y28">_xlfn.IFS(AND(Q28=1,COUNT($E$7:G28)&gt;hcpng),G28+D28,$A$7=1," ")</f>
        <v>203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100</v>
      </c>
      <c r="D29" s="16" cm="1">
        <f t="array" ref="D29">_xlfn.IFS(Q29&lt;&gt;1,"",Q29=1,TRUNC((230-C29)*0.9))</f>
        <v>117</v>
      </c>
      <c r="E29" s="14">
        <v>108</v>
      </c>
      <c r="F29" s="14">
        <v>124</v>
      </c>
      <c r="G29" s="14">
        <v>95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327</v>
      </c>
      <c r="J29">
        <f t="shared" si="1"/>
        <v>109</v>
      </c>
      <c r="K29" cm="1">
        <f t="array" ref="K29">_xlfn.IFS(Q29&lt;&gt;1,"",Q29=1,I29+(3*D29))</f>
        <v>678</v>
      </c>
      <c r="L29" cm="1">
        <f t="array" ref="L29">_xlfn.IFS(Q29&lt;&gt;1,"",COUNT($E$7:G29)&lt;=hcpng,"",COUNT($E$7:G29)&gt;=hcpng,K29)</f>
        <v>678</v>
      </c>
      <c r="M29" cm="1">
        <f t="array" ref="M29">_xlfn.IFS(Q29=1,SUM($E$7:G29),Q29&lt;&gt;1,"")</f>
        <v>5742</v>
      </c>
      <c r="N29" cm="1">
        <f t="array" ref="N29">_xlfn.IFS(Q29=1,COUNT($E$7:G29),Q29&lt;&gt;1,"")</f>
        <v>57</v>
      </c>
      <c r="O29">
        <f>IF(Q29=1,ROUND(AVERAGE($E$7:G29),2),"")</f>
        <v>100.74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241</v>
      </c>
      <c r="Y29" cm="1">
        <f t="array" ref="Y29">_xlfn.IFS(AND(Q29=1,COUNT($E$7:G29)&gt;hcpng),G29+D29,$A$7=1," ")</f>
        <v>212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100</v>
      </c>
      <c r="D30" s="16" cm="1">
        <f t="array" ref="D30">_xlfn.IFS(Q30&lt;&gt;1,"",Q30=1,TRUNC((230-C30)*0.9))</f>
        <v>117</v>
      </c>
      <c r="E30" s="14">
        <v>116</v>
      </c>
      <c r="F30" s="14">
        <v>121</v>
      </c>
      <c r="G30" s="14">
        <v>109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346</v>
      </c>
      <c r="J30">
        <f t="shared" si="1"/>
        <v>115</v>
      </c>
      <c r="K30" cm="1">
        <f t="array" ref="K30">_xlfn.IFS(Q30&lt;&gt;1,"",Q30=1,I30+(3*D30))</f>
        <v>697</v>
      </c>
      <c r="L30" cm="1">
        <f t="array" ref="L30">_xlfn.IFS(Q30&lt;&gt;1,"",COUNT($E$7:G30)&lt;=hcpng,"",COUNT($E$7:G30)&gt;=hcpng,K30)</f>
        <v>697</v>
      </c>
      <c r="M30" cm="1">
        <f t="array" ref="M30">_xlfn.IFS(Q30=1,SUM($E$7:G30),Q30&lt;&gt;1,"")</f>
        <v>6088</v>
      </c>
      <c r="N30" cm="1">
        <f t="array" ref="N30">_xlfn.IFS(Q30=1,COUNT($E$7:G30),Q30&lt;&gt;1,"")</f>
        <v>60</v>
      </c>
      <c r="O30">
        <f>IF(Q30=1,ROUND(AVERAGE($E$7:G30),2),"")</f>
        <v>101.47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233</v>
      </c>
      <c r="X30" cm="1">
        <f t="array" ref="X30">_xlfn.IFS(AND(Q30=1,COUNT($E$7:G30)&gt;hcpng),F30+D30,$A$7=1," ")</f>
        <v>238</v>
      </c>
      <c r="Y30" cm="1">
        <f t="array" ref="Y30">_xlfn.IFS(AND(Q30=1,COUNT($E$7:G30)&gt;hcpng),G30+D30,$A$7=1," ")</f>
        <v>226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101</v>
      </c>
      <c r="D31" s="16" cm="1">
        <f t="array" ref="D31">_xlfn.IFS(Q31&lt;&gt;1,"",Q31=1,TRUNC((230-C31)*0.9))</f>
        <v>116</v>
      </c>
      <c r="E31" s="14">
        <v>95</v>
      </c>
      <c r="F31" s="14">
        <v>111</v>
      </c>
      <c r="G31" s="14">
        <v>89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295</v>
      </c>
      <c r="J31">
        <f t="shared" si="1"/>
        <v>98</v>
      </c>
      <c r="K31" cm="1">
        <f t="array" ref="K31">_xlfn.IFS(Q31&lt;&gt;1,"",Q31=1,I31+(3*D31))</f>
        <v>643</v>
      </c>
      <c r="L31" cm="1">
        <f t="array" ref="L31">_xlfn.IFS(Q31&lt;&gt;1,"",COUNT($E$7:G31)&lt;=hcpng,"",COUNT($E$7:G31)&gt;=hcpng,K31)</f>
        <v>643</v>
      </c>
      <c r="M31" cm="1">
        <f t="array" ref="M31">_xlfn.IFS(Q31=1,SUM($E$7:G31),Q31&lt;&gt;1,"")</f>
        <v>6383</v>
      </c>
      <c r="N31" cm="1">
        <f t="array" ref="N31">_xlfn.IFS(Q31=1,COUNT($E$7:G31),Q31&lt;&gt;1,"")</f>
        <v>63</v>
      </c>
      <c r="O31">
        <f>IF(Q31=1,ROUND(AVERAGE($E$7:G31),2),"")</f>
        <v>101.32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211</v>
      </c>
      <c r="X31" cm="1">
        <f t="array" ref="X31">_xlfn.IFS(AND(Q31=1,COUNT($E$7:G31)&gt;hcpng),F31+D31,$A$7=1," ")</f>
        <v>227</v>
      </c>
      <c r="Y31" cm="1">
        <f t="array" ref="Y31">_xlfn.IFS(AND(Q31=1,COUNT($E$7:G31)&gt;hcpng),G31+D31,$A$7=1," ")</f>
        <v>205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101</v>
      </c>
      <c r="D32" s="16" cm="1">
        <f t="array" ref="D32">_xlfn.IFS(Q32&lt;&gt;1,"",Q32=1,TRUNC((230-C32)*0.9))</f>
        <v>116</v>
      </c>
      <c r="E32" s="14">
        <v>106</v>
      </c>
      <c r="F32" s="14">
        <v>110</v>
      </c>
      <c r="G32" s="14">
        <v>133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349</v>
      </c>
      <c r="J32">
        <f t="shared" si="1"/>
        <v>116</v>
      </c>
      <c r="K32" cm="1">
        <f t="array" ref="K32">_xlfn.IFS(Q32&lt;&gt;1,"",Q32=1,I32+(3*D32))</f>
        <v>697</v>
      </c>
      <c r="L32" cm="1">
        <f t="array" ref="L32">_xlfn.IFS(Q32&lt;&gt;1,"",COUNT($E$7:G32)&lt;=hcpng,"",COUNT($E$7:G32)&gt;=hcpng,K32)</f>
        <v>697</v>
      </c>
      <c r="M32" cm="1">
        <f t="array" ref="M32">_xlfn.IFS(Q32=1,SUM($E$7:G32),Q32&lt;&gt;1,"")</f>
        <v>6732</v>
      </c>
      <c r="N32" cm="1">
        <f t="array" ref="N32">_xlfn.IFS(Q32=1,COUNT($E$7:G32),Q32&lt;&gt;1,"")</f>
        <v>66</v>
      </c>
      <c r="O32">
        <f>IF(Q32=1,ROUND(AVERAGE($E$7:G32),2),"")</f>
        <v>102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222</v>
      </c>
      <c r="X32" cm="1">
        <f t="array" ref="X32">_xlfn.IFS(AND(Q32=1,COUNT($E$7:G32)&gt;hcpng),F32+D32,$A$7=1," ")</f>
        <v>226</v>
      </c>
      <c r="Y32" cm="1">
        <f t="array" ref="Y32">_xlfn.IFS(AND(Q32=1,COUNT($E$7:G32)&gt;hcpng),G32+D32,$A$7=1," ")</f>
        <v>249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102</v>
      </c>
      <c r="D33" s="16" cm="1">
        <f t="array" ref="D33">_xlfn.IFS(Q33&lt;&gt;1,"",Q33=1,TRUNC((230-C33)*0.9))</f>
        <v>115</v>
      </c>
      <c r="E33" s="14">
        <v>106</v>
      </c>
      <c r="F33" s="14">
        <v>112</v>
      </c>
      <c r="G33" s="14">
        <v>117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335</v>
      </c>
      <c r="J33">
        <f t="shared" si="1"/>
        <v>111</v>
      </c>
      <c r="K33" cm="1">
        <f t="array" ref="K33">_xlfn.IFS(Q33&lt;&gt;1,"",Q33=1,I33+(3*D33))</f>
        <v>680</v>
      </c>
      <c r="L33" cm="1">
        <f t="array" ref="L33">_xlfn.IFS(Q33&lt;&gt;1,"",COUNT($E$7:G33)&lt;=hcpng,"",COUNT($E$7:G33)&gt;=hcpng,K33)</f>
        <v>680</v>
      </c>
      <c r="M33" cm="1">
        <f t="array" ref="M33">_xlfn.IFS(Q33=1,SUM($E$7:G33),Q33&lt;&gt;1,"")</f>
        <v>7067</v>
      </c>
      <c r="N33" cm="1">
        <f t="array" ref="N33">_xlfn.IFS(Q33=1,COUNT($E$7:G33),Q33&lt;&gt;1,"")</f>
        <v>69</v>
      </c>
      <c r="O33">
        <f>IF(Q33=1,ROUND(AVERAGE($E$7:G33),2),"")</f>
        <v>102.42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221</v>
      </c>
      <c r="X33" cm="1">
        <f t="array" ref="X33">_xlfn.IFS(AND(Q33=1,COUNT($E$7:G33)&gt;hcpng),F33+D33,$A$7=1," ")</f>
        <v>227</v>
      </c>
      <c r="Y33" cm="1">
        <f t="array" ref="Y33">_xlfn.IFS(AND(Q33=1,COUNT($E$7:G33)&gt;hcpng),G33+D33,$A$7=1," ")</f>
        <v>232</v>
      </c>
      <c r="Z33">
        <f t="shared" si="5"/>
        <v>27</v>
      </c>
      <c r="AA33" cm="1">
        <f t="array" ref="AA33">_xlfn.IFS(COUNTIFS(H33,"#",H32,"#"),A32,COUNTIFS(H33,2,H32,"#"),A32,$A$7=1,"")</f>
        <v>26</v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102</v>
      </c>
      <c r="D35" s="16" cm="1">
        <f t="array" ref="D35">_xlfn.IFS(Q35&lt;&gt;1,"",Q35=1,TRUNC((230-C35)*0.9))</f>
        <v>115</v>
      </c>
      <c r="E35" s="14">
        <v>80</v>
      </c>
      <c r="F35" s="14">
        <v>106</v>
      </c>
      <c r="G35" s="14">
        <v>85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271</v>
      </c>
      <c r="J35">
        <f t="shared" si="1"/>
        <v>90</v>
      </c>
      <c r="K35" cm="1">
        <f t="array" ref="K35">_xlfn.IFS(Q35&lt;&gt;1,"",Q35=1,I35+(3*D35))</f>
        <v>616</v>
      </c>
      <c r="L35" cm="1">
        <f t="array" ref="L35">_xlfn.IFS(Q35&lt;&gt;1,"",COUNT($E$7:G35)&lt;=hcpng,"",COUNT($E$7:G35)&gt;=hcpng,K35)</f>
        <v>616</v>
      </c>
      <c r="M35" cm="1">
        <f t="array" ref="M35">_xlfn.IFS(Q35=1,SUM($E$7:G35),Q35&lt;&gt;1,"")</f>
        <v>7338</v>
      </c>
      <c r="N35" cm="1">
        <f t="array" ref="N35">_xlfn.IFS(Q35=1,COUNT($E$7:G35),Q35&lt;&gt;1,"")</f>
        <v>72</v>
      </c>
      <c r="O35">
        <f>IF(Q35=1,ROUND(AVERAGE($E$7:G35),2),"")</f>
        <v>101.92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195</v>
      </c>
      <c r="X35" cm="1">
        <f t="array" ref="X35">_xlfn.IFS(AND(Q35=1,COUNT($E$7:G35)&gt;hcpng),F35+D35,$A$7=1," ")</f>
        <v>221</v>
      </c>
      <c r="Y35" cm="1">
        <f t="array" ref="Y35">_xlfn.IFS(AND(Q35=1,COUNT($E$7:G35)&gt;hcpng),G35+D35,$A$7=1," ")</f>
        <v>200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101</v>
      </c>
      <c r="D36" s="16" cm="1">
        <f t="array" ref="D36">_xlfn.IFS(Q36&lt;&gt;1,"",Q36=1,TRUNC((230-C36)*0.9))</f>
        <v>116</v>
      </c>
      <c r="E36" s="14">
        <v>81</v>
      </c>
      <c r="F36" s="14">
        <v>87</v>
      </c>
      <c r="G36" s="14">
        <v>99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267</v>
      </c>
      <c r="J36">
        <f t="shared" si="1"/>
        <v>89</v>
      </c>
      <c r="K36" cm="1">
        <f t="array" ref="K36">_xlfn.IFS(Q36&lt;&gt;1,"",Q36=1,I36+(3*D36))</f>
        <v>615</v>
      </c>
      <c r="L36" cm="1">
        <f t="array" ref="L36">_xlfn.IFS(Q36&lt;&gt;1,"",COUNT($E$7:G36)&lt;=hcpng,"",COUNT($E$7:G36)&gt;=hcpng,K36)</f>
        <v>615</v>
      </c>
      <c r="M36" cm="1">
        <f t="array" ref="M36">_xlfn.IFS(Q36=1,SUM($E$7:G36),Q36&lt;&gt;1,"")</f>
        <v>7605</v>
      </c>
      <c r="N36" cm="1">
        <f t="array" ref="N36">_xlfn.IFS(Q36=1,COUNT($E$7:G36),Q36&lt;&gt;1,"")</f>
        <v>75</v>
      </c>
      <c r="O36">
        <f>IF(Q36=1,ROUND(AVERAGE($E$7:G36),2),"")</f>
        <v>101.4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197</v>
      </c>
      <c r="X36" cm="1">
        <f t="array" ref="X36">_xlfn.IFS(AND(Q36=1,COUNT($E$7:G36)&gt;hcpng),F36+D36,$A$7=1," ")</f>
        <v>203</v>
      </c>
      <c r="Y36" cm="1">
        <f t="array" ref="Y36">_xlfn.IFS(AND(Q36=1,COUNT($E$7:G36)&gt;hcpng),G36+D36,$A$7=1," ")</f>
        <v>215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100.88</v>
      </c>
      <c r="F37" s="18">
        <f>IF(COUNT(F7:F36)&gt;=1,ROUND(SUM(F7:F36)/COUNT(F7:F36),2),"")</f>
        <v>105.24</v>
      </c>
      <c r="G37" s="18">
        <f>IF(COUNT(G7:G36)&gt;=1,ROUND(SUM(G7:G36)/COUNT(G7:G36),2),"")</f>
        <v>98.08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8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scale="86"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229B-261E-4DA7-846C-FDC99573BA25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99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476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117</v>
      </c>
      <c r="D7" s="16" cm="1">
        <f t="array" ref="D7">_xlfn.IFS(Q7&lt;&gt;1,"",Q7=1,TRUNC((230-C7)*0.9))</f>
        <v>101</v>
      </c>
      <c r="E7" s="14">
        <v>92</v>
      </c>
      <c r="F7" s="14">
        <v>178</v>
      </c>
      <c r="G7" s="14">
        <v>82</v>
      </c>
      <c r="H7" s="17"/>
      <c r="I7">
        <f>IF(Q7=1,SUM(E7:G7),"")</f>
        <v>352</v>
      </c>
      <c r="J7">
        <f>IF(Q7=1,TRUNC(AVERAGE(E7:G7),0),"")</f>
        <v>117</v>
      </c>
      <c r="K7" cm="1">
        <f t="array" ref="K7">_xlfn.IFS(Q7&lt;&gt;1,"",Q7=1,I7+(3*D7))</f>
        <v>655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352</v>
      </c>
      <c r="N7" cm="1">
        <f t="array" ref="N7">_xlfn.IFS(Q7=1,COUNT($E$7:G7),Q7&lt;&gt;1,"")</f>
        <v>3</v>
      </c>
      <c r="O7">
        <f>IF(Q7=1,ROUND(AVERAGE($E$7:G7),2),"")</f>
        <v>117.33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cm="1">
        <f t="array" ref="S7">_xlfn.IFS(E7=$X$5,E7,F7=$X$5,F7,G7=$X$5,G7,$A$7=1,"")</f>
        <v>178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117</v>
      </c>
      <c r="D8" s="16" cm="1">
        <f t="array" ref="D8">_xlfn.IFS(Q8&lt;&gt;1,"",Q8=1,TRUNC((230-C8)*0.9))</f>
        <v>101</v>
      </c>
      <c r="E8" s="14">
        <v>76</v>
      </c>
      <c r="F8" s="14">
        <v>90</v>
      </c>
      <c r="G8" s="14">
        <v>98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264</v>
      </c>
      <c r="J8">
        <f t="shared" ref="J8:J36" si="1">IF(Q8=1,TRUNC(AVERAGE(E8:G8),0),"")</f>
        <v>88</v>
      </c>
      <c r="K8" cm="1">
        <f t="array" ref="K8">_xlfn.IFS(Q8&lt;&gt;1,"",Q8=1,I8+(3*D8))</f>
        <v>567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616</v>
      </c>
      <c r="N8" cm="1">
        <f t="array" ref="N8">_xlfn.IFS(Q8=1,COUNT($E$7:G8),Q8&lt;&gt;1,"")</f>
        <v>6</v>
      </c>
      <c r="O8">
        <f>IF(Q8=1,ROUND(AVERAGE($E$7:G8),2),"")</f>
        <v>102.67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102</v>
      </c>
      <c r="D9" s="16" cm="1">
        <f t="array" ref="D9">_xlfn.IFS(Q9&lt;&gt;1,"",Q9=1,TRUNC((230-C9)*0.9))</f>
        <v>115</v>
      </c>
      <c r="E9" s="14">
        <v>92</v>
      </c>
      <c r="F9" s="14">
        <v>135</v>
      </c>
      <c r="G9" s="14">
        <v>127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354</v>
      </c>
      <c r="J9">
        <f t="shared" si="1"/>
        <v>118</v>
      </c>
      <c r="K9" cm="1">
        <f t="array" ref="K9">_xlfn.IFS(Q9&lt;&gt;1,"",Q9=1,I9+(3*D9))</f>
        <v>699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970</v>
      </c>
      <c r="N9" cm="1">
        <f t="array" ref="N9">_xlfn.IFS(Q9=1,COUNT($E$7:G9),Q9&lt;&gt;1,"")</f>
        <v>9</v>
      </c>
      <c r="O9">
        <f>IF(Q9=1,ROUND(AVERAGE($E$7:G9),2),"")</f>
        <v>107.78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107</v>
      </c>
      <c r="D10" s="16" cm="1">
        <f t="array" ref="D10">_xlfn.IFS(Q10&lt;&gt;1,"",Q10=1,TRUNC((230-C10)*0.9))</f>
        <v>110</v>
      </c>
      <c r="E10" s="14">
        <v>163</v>
      </c>
      <c r="F10" s="14">
        <v>136</v>
      </c>
      <c r="G10" s="14">
        <v>177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476</v>
      </c>
      <c r="J10">
        <f t="shared" si="1"/>
        <v>158</v>
      </c>
      <c r="K10" cm="1">
        <f t="array" ref="K10">_xlfn.IFS(Q10&lt;&gt;1,"",Q10=1,I10+(3*D10))</f>
        <v>806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1446</v>
      </c>
      <c r="N10" cm="1">
        <f t="array" ref="N10">_xlfn.IFS(Q10=1,COUNT($E$7:G10),Q10&lt;&gt;1,"")</f>
        <v>12</v>
      </c>
      <c r="O10">
        <f>IF(Q10=1,ROUND(AVERAGE($E$7:G10),2),"")</f>
        <v>120.5</v>
      </c>
      <c r="P10" t="str" cm="1">
        <f t="array" ref="P10">_xlfn.IFS(Q10&lt;&gt;1,"",SUM($Q$7:Q10)=1,1,SUM($Q$7:Q10)&lt;&gt;1,"")</f>
        <v/>
      </c>
      <c r="Q10">
        <f t="shared" si="2"/>
        <v>1</v>
      </c>
      <c r="R10">
        <f t="shared" si="3"/>
        <v>476</v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120</v>
      </c>
      <c r="D13" s="16" cm="1">
        <f t="array" ref="D13">_xlfn.IFS(Q13&lt;&gt;1,"",Q13=1,TRUNC((230-C13)*0.9))</f>
        <v>99</v>
      </c>
      <c r="E13" s="14">
        <v>123</v>
      </c>
      <c r="F13" s="14">
        <v>123</v>
      </c>
      <c r="G13" s="14">
        <v>141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387</v>
      </c>
      <c r="J13">
        <f t="shared" si="1"/>
        <v>129</v>
      </c>
      <c r="K13" cm="1">
        <f t="array" ref="K13">_xlfn.IFS(Q13&lt;&gt;1,"",Q13=1,I13+(3*D13))</f>
        <v>684</v>
      </c>
      <c r="L13" cm="1">
        <f t="array" ref="L13">_xlfn.IFS(Q13&lt;&gt;1,"",COUNT($E$7:G13)&lt;=hcpng,"",COUNT($E$7:G13)&gt;=hcpng,K13)</f>
        <v>684</v>
      </c>
      <c r="M13" cm="1">
        <f t="array" ref="M13">_xlfn.IFS(Q13=1,SUM($E$7:G13),Q13&lt;&gt;1,"")</f>
        <v>1833</v>
      </c>
      <c r="N13" cm="1">
        <f t="array" ref="N13">_xlfn.IFS(Q13=1,COUNT($E$7:G13),Q13&lt;&gt;1,"")</f>
        <v>15</v>
      </c>
      <c r="O13">
        <f>IF(Q13=1,ROUND(AVERAGE($E$7:G13),2),"")</f>
        <v>122.2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222</v>
      </c>
      <c r="X13" cm="1">
        <f t="array" ref="X13">_xlfn.IFS(AND(Q13=1,COUNT($E$7:G13)&gt;hcpng),F13+D13,$A$7=1," ")</f>
        <v>222</v>
      </c>
      <c r="Y13" cm="1">
        <f t="array" ref="Y13">_xlfn.IFS(AND(Q13=1,COUNT($E$7:G13)&gt;hcpng),G13+D13,$A$7=1," ")</f>
        <v>240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122</v>
      </c>
      <c r="D14" s="16" cm="1">
        <f t="array" ref="D14">_xlfn.IFS(Q14&lt;&gt;1,"",Q14=1,TRUNC((230-C14)*0.9))</f>
        <v>97</v>
      </c>
      <c r="E14" s="14">
        <v>118</v>
      </c>
      <c r="F14" s="14">
        <v>136</v>
      </c>
      <c r="G14" s="14">
        <v>134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388</v>
      </c>
      <c r="J14">
        <f t="shared" si="1"/>
        <v>129</v>
      </c>
      <c r="K14" cm="1">
        <f t="array" ref="K14">_xlfn.IFS(Q14&lt;&gt;1,"",Q14=1,I14+(3*D14))</f>
        <v>679</v>
      </c>
      <c r="L14" cm="1">
        <f t="array" ref="L14">_xlfn.IFS(Q14&lt;&gt;1,"",COUNT($E$7:G14)&lt;=hcpng,"",COUNT($E$7:G14)&gt;=hcpng,K14)</f>
        <v>679</v>
      </c>
      <c r="M14" cm="1">
        <f t="array" ref="M14">_xlfn.IFS(Q14=1,SUM($E$7:G14),Q14&lt;&gt;1,"")</f>
        <v>2221</v>
      </c>
      <c r="N14" cm="1">
        <f t="array" ref="N14">_xlfn.IFS(Q14=1,COUNT($E$7:G14),Q14&lt;&gt;1,"")</f>
        <v>18</v>
      </c>
      <c r="O14">
        <f>IF(Q14=1,ROUND(AVERAGE($E$7:G14),2),"")</f>
        <v>123.39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215</v>
      </c>
      <c r="X14" cm="1">
        <f t="array" ref="X14">_xlfn.IFS(AND(Q14=1,COUNT($E$7:G14)&gt;hcpng),F14+D14,$A$7=1," ")</f>
        <v>233</v>
      </c>
      <c r="Y14" cm="1">
        <f t="array" ref="Y14">_xlfn.IFS(AND(Q14=1,COUNT($E$7:G14)&gt;hcpng),G14+D14,$A$7=1," ")</f>
        <v>231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123</v>
      </c>
      <c r="D15" s="16" cm="1">
        <f t="array" ref="D15">_xlfn.IFS(Q15&lt;&gt;1,"",Q15=1,TRUNC((230-C15)*0.9))</f>
        <v>96</v>
      </c>
      <c r="E15" s="14">
        <v>116</v>
      </c>
      <c r="F15" s="14">
        <v>120</v>
      </c>
      <c r="G15" s="14">
        <v>125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361</v>
      </c>
      <c r="J15">
        <f t="shared" si="1"/>
        <v>120</v>
      </c>
      <c r="K15" cm="1">
        <f t="array" ref="K15">_xlfn.IFS(Q15&lt;&gt;1,"",Q15=1,I15+(3*D15))</f>
        <v>649</v>
      </c>
      <c r="L15" cm="1">
        <f t="array" ref="L15">_xlfn.IFS(Q15&lt;&gt;1,"",COUNT($E$7:G15)&lt;=hcpng,"",COUNT($E$7:G15)&gt;=hcpng,K15)</f>
        <v>649</v>
      </c>
      <c r="M15" cm="1">
        <f t="array" ref="M15">_xlfn.IFS(Q15=1,SUM($E$7:G15),Q15&lt;&gt;1,"")</f>
        <v>2582</v>
      </c>
      <c r="N15" cm="1">
        <f t="array" ref="N15">_xlfn.IFS(Q15=1,COUNT($E$7:G15),Q15&lt;&gt;1,"")</f>
        <v>21</v>
      </c>
      <c r="O15">
        <f>IF(Q15=1,ROUND(AVERAGE($E$7:G15),2),"")</f>
        <v>122.95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212</v>
      </c>
      <c r="X15" cm="1">
        <f t="array" ref="X15">_xlfn.IFS(AND(Q15=1,COUNT($E$7:G15)&gt;hcpng),F15+D15,$A$7=1," ")</f>
        <v>216</v>
      </c>
      <c r="Y15" cm="1">
        <f t="array" ref="Y15">_xlfn.IFS(AND(Q15=1,COUNT($E$7:G15)&gt;hcpng),G15+D15,$A$7=1," ")</f>
        <v>221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122</v>
      </c>
      <c r="D16" s="16" cm="1">
        <f t="array" ref="D16">_xlfn.IFS(Q16&lt;&gt;1,"",Q16=1,TRUNC((230-C16)*0.9))</f>
        <v>97</v>
      </c>
      <c r="E16" s="14">
        <v>98</v>
      </c>
      <c r="F16" s="14">
        <v>155</v>
      </c>
      <c r="G16" s="14">
        <v>94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347</v>
      </c>
      <c r="J16">
        <f t="shared" si="1"/>
        <v>115</v>
      </c>
      <c r="K16" cm="1">
        <f t="array" ref="K16">_xlfn.IFS(Q16&lt;&gt;1,"",Q16=1,I16+(3*D16))</f>
        <v>638</v>
      </c>
      <c r="L16" cm="1">
        <f t="array" ref="L16">_xlfn.IFS(Q16&lt;&gt;1,"",COUNT($E$7:G16)&lt;=hcpng,"",COUNT($E$7:G16)&gt;=hcpng,K16)</f>
        <v>638</v>
      </c>
      <c r="M16" cm="1">
        <f t="array" ref="M16">_xlfn.IFS(Q16=1,SUM($E$7:G16),Q16&lt;&gt;1,"")</f>
        <v>2929</v>
      </c>
      <c r="N16" cm="1">
        <f t="array" ref="N16">_xlfn.IFS(Q16=1,COUNT($E$7:G16),Q16&lt;&gt;1,"")</f>
        <v>24</v>
      </c>
      <c r="O16">
        <f>IF(Q16=1,ROUND(AVERAGE($E$7:G16),2),"")</f>
        <v>122.04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195</v>
      </c>
      <c r="X16" cm="1">
        <f t="array" ref="X16">_xlfn.IFS(AND(Q16=1,COUNT($E$7:G16)&gt;hcpng),F16+D16,$A$7=1," ")</f>
        <v>252</v>
      </c>
      <c r="Y16" cm="1">
        <f t="array" ref="Y16">_xlfn.IFS(AND(Q16=1,COUNT($E$7:G16)&gt;hcpng),G16+D16,$A$7=1," ")</f>
        <v>191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122</v>
      </c>
      <c r="D17" s="16" cm="1">
        <f t="array" ref="D17">_xlfn.IFS(Q17&lt;&gt;1,"",Q17=1,TRUNC((230-C17)*0.9))</f>
        <v>97</v>
      </c>
      <c r="E17" s="14">
        <v>121</v>
      </c>
      <c r="F17" s="14">
        <v>152</v>
      </c>
      <c r="G17" s="14">
        <v>134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407</v>
      </c>
      <c r="J17">
        <f t="shared" si="1"/>
        <v>135</v>
      </c>
      <c r="K17" cm="1">
        <f t="array" ref="K17">_xlfn.IFS(Q17&lt;&gt;1,"",Q17=1,I17+(3*D17))</f>
        <v>698</v>
      </c>
      <c r="L17" cm="1">
        <f t="array" ref="L17">_xlfn.IFS(Q17&lt;&gt;1,"",COUNT($E$7:G17)&lt;=hcpng,"",COUNT($E$7:G17)&gt;=hcpng,K17)</f>
        <v>698</v>
      </c>
      <c r="M17" cm="1">
        <f t="array" ref="M17">_xlfn.IFS(Q17=1,SUM($E$7:G17),Q17&lt;&gt;1,"")</f>
        <v>3336</v>
      </c>
      <c r="N17" cm="1">
        <f t="array" ref="N17">_xlfn.IFS(Q17=1,COUNT($E$7:G17),Q17&lt;&gt;1,"")</f>
        <v>27</v>
      </c>
      <c r="O17">
        <f>IF(Q17=1,ROUND(AVERAGE($E$7:G17),2),"")</f>
        <v>123.56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218</v>
      </c>
      <c r="X17" cm="1">
        <f t="array" ref="X17">_xlfn.IFS(AND(Q17=1,COUNT($E$7:G17)&gt;hcpng),F17+D17,$A$7=1," ")</f>
        <v>249</v>
      </c>
      <c r="Y17" cm="1">
        <f t="array" ref="Y17">_xlfn.IFS(AND(Q17=1,COUNT($E$7:G17)&gt;hcpng),G17+D17,$A$7=1," ")</f>
        <v>231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123</v>
      </c>
      <c r="D18" s="16" cm="1">
        <f t="array" ref="D18">_xlfn.IFS(Q18&lt;&gt;1,"",Q18=1,TRUNC((230-C18)*0.9))</f>
        <v>96</v>
      </c>
      <c r="E18" s="14">
        <v>127</v>
      </c>
      <c r="F18" s="14">
        <v>157</v>
      </c>
      <c r="G18" s="14">
        <v>109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393</v>
      </c>
      <c r="J18">
        <f t="shared" si="1"/>
        <v>131</v>
      </c>
      <c r="K18" cm="1">
        <f t="array" ref="K18">_xlfn.IFS(Q18&lt;&gt;1,"",Q18=1,I18+(3*D18))</f>
        <v>681</v>
      </c>
      <c r="L18" cm="1">
        <f t="array" ref="L18">_xlfn.IFS(Q18&lt;&gt;1,"",COUNT($E$7:G18)&lt;=hcpng,"",COUNT($E$7:G18)&gt;=hcpng,K18)</f>
        <v>681</v>
      </c>
      <c r="M18" cm="1">
        <f t="array" ref="M18">_xlfn.IFS(Q18=1,SUM($E$7:G18),Q18&lt;&gt;1,"")</f>
        <v>3729</v>
      </c>
      <c r="N18" cm="1">
        <f t="array" ref="N18">_xlfn.IFS(Q18=1,COUNT($E$7:G18),Q18&lt;&gt;1,"")</f>
        <v>30</v>
      </c>
      <c r="O18">
        <f>IF(Q18=1,ROUND(AVERAGE($E$7:G18),2),"")</f>
        <v>124.3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223</v>
      </c>
      <c r="X18" cm="1">
        <f t="array" ref="X18">_xlfn.IFS(AND(Q18=1,COUNT($E$7:G18)&gt;hcpng),F18+D18,$A$7=1," ")</f>
        <v>253</v>
      </c>
      <c r="Y18" cm="1">
        <f t="array" ref="Y18">_xlfn.IFS(AND(Q18=1,COUNT($E$7:G18)&gt;hcpng),G18+D18,$A$7=1," ")</f>
        <v>205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124</v>
      </c>
      <c r="D19" s="16" cm="1">
        <f t="array" ref="D19">_xlfn.IFS(Q19&lt;&gt;1,"",Q19=1,TRUNC((230-C19)*0.9))</f>
        <v>95</v>
      </c>
      <c r="E19" s="14">
        <v>86</v>
      </c>
      <c r="F19" s="14">
        <v>102</v>
      </c>
      <c r="G19" s="14">
        <v>131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319</v>
      </c>
      <c r="J19">
        <f t="shared" si="1"/>
        <v>106</v>
      </c>
      <c r="K19" cm="1">
        <f t="array" ref="K19">_xlfn.IFS(Q19&lt;&gt;1,"",Q19=1,I19+(3*D19))</f>
        <v>604</v>
      </c>
      <c r="L19" cm="1">
        <f t="array" ref="L19">_xlfn.IFS(Q19&lt;&gt;1,"",COUNT($E$7:G19)&lt;=hcpng,"",COUNT($E$7:G19)&gt;=hcpng,K19)</f>
        <v>604</v>
      </c>
      <c r="M19" cm="1">
        <f t="array" ref="M19">_xlfn.IFS(Q19=1,SUM($E$7:G19),Q19&lt;&gt;1,"")</f>
        <v>4048</v>
      </c>
      <c r="N19" cm="1">
        <f t="array" ref="N19">_xlfn.IFS(Q19=1,COUNT($E$7:G19),Q19&lt;&gt;1,"")</f>
        <v>33</v>
      </c>
      <c r="O19">
        <f>IF(Q19=1,ROUND(AVERAGE($E$7:G19),2),"")</f>
        <v>122.67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181</v>
      </c>
      <c r="X19" cm="1">
        <f t="array" ref="X19">_xlfn.IFS(AND(Q19=1,COUNT($E$7:G19)&gt;hcpng),F19+D19,$A$7=1," ")</f>
        <v>197</v>
      </c>
      <c r="Y19" cm="1">
        <f t="array" ref="Y19">_xlfn.IFS(AND(Q19=1,COUNT($E$7:G19)&gt;hcpng),G19+D19,$A$7=1," ")</f>
        <v>226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122</v>
      </c>
      <c r="D20" s="16" cm="1">
        <f t="array" ref="D20">_xlfn.IFS(Q20&lt;&gt;1,"",Q20=1,TRUNC((230-C20)*0.9))</f>
        <v>97</v>
      </c>
      <c r="E20" s="14">
        <v>89</v>
      </c>
      <c r="F20" s="14">
        <v>103</v>
      </c>
      <c r="G20" s="14">
        <v>82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274</v>
      </c>
      <c r="J20">
        <f t="shared" si="1"/>
        <v>91</v>
      </c>
      <c r="K20" cm="1">
        <f t="array" ref="K20">_xlfn.IFS(Q20&lt;&gt;1,"",Q20=1,I20+(3*D20))</f>
        <v>565</v>
      </c>
      <c r="L20" cm="1">
        <f t="array" ref="L20">_xlfn.IFS(Q20&lt;&gt;1,"",COUNT($E$7:G20)&lt;=hcpng,"",COUNT($E$7:G20)&gt;=hcpng,K20)</f>
        <v>565</v>
      </c>
      <c r="M20" cm="1">
        <f t="array" ref="M20">_xlfn.IFS(Q20=1,SUM($E$7:G20),Q20&lt;&gt;1,"")</f>
        <v>4322</v>
      </c>
      <c r="N20" cm="1">
        <f t="array" ref="N20">_xlfn.IFS(Q20=1,COUNT($E$7:G20),Q20&lt;&gt;1,"")</f>
        <v>36</v>
      </c>
      <c r="O20">
        <f>IF(Q20=1,ROUND(AVERAGE($E$7:G20),2),"")</f>
        <v>120.06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186</v>
      </c>
      <c r="X20" cm="1">
        <f t="array" ref="X20">_xlfn.IFS(AND(Q20=1,COUNT($E$7:G20)&gt;hcpng),F20+D20,$A$7=1," ")</f>
        <v>200</v>
      </c>
      <c r="Y20" cm="1">
        <f t="array" ref="Y20">_xlfn.IFS(AND(Q20=1,COUNT($E$7:G20)&gt;hcpng),G20+D20,$A$7=1," ")</f>
        <v>179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120</v>
      </c>
      <c r="D21" s="16" cm="1">
        <f t="array" ref="D21">_xlfn.IFS(Q21&lt;&gt;1,"",Q21=1,TRUNC((230-C21)*0.9))</f>
        <v>99</v>
      </c>
      <c r="E21" s="14">
        <v>88</v>
      </c>
      <c r="F21" s="14">
        <v>120</v>
      </c>
      <c r="G21" s="14">
        <v>132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340</v>
      </c>
      <c r="J21">
        <f t="shared" si="1"/>
        <v>113</v>
      </c>
      <c r="K21" cm="1">
        <f t="array" ref="K21">_xlfn.IFS(Q21&lt;&gt;1,"",Q21=1,I21+(3*D21))</f>
        <v>637</v>
      </c>
      <c r="L21" cm="1">
        <f t="array" ref="L21">_xlfn.IFS(Q21&lt;&gt;1,"",COUNT($E$7:G21)&lt;=hcpng,"",COUNT($E$7:G21)&gt;=hcpng,K21)</f>
        <v>637</v>
      </c>
      <c r="M21" cm="1">
        <f t="array" ref="M21">_xlfn.IFS(Q21=1,SUM($E$7:G21),Q21&lt;&gt;1,"")</f>
        <v>4662</v>
      </c>
      <c r="N21" cm="1">
        <f t="array" ref="N21">_xlfn.IFS(Q21=1,COUNT($E$7:G21),Q21&lt;&gt;1,"")</f>
        <v>39</v>
      </c>
      <c r="O21">
        <f>IF(Q21=1,ROUND(AVERAGE($E$7:G21),2),"")</f>
        <v>119.54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187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231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119</v>
      </c>
      <c r="D22" s="16" cm="1">
        <f t="array" ref="D22">_xlfn.IFS(Q22&lt;&gt;1,"",Q22=1,TRUNC((230-C22)*0.9))</f>
        <v>99</v>
      </c>
      <c r="E22" s="14">
        <v>134</v>
      </c>
      <c r="F22" s="14">
        <v>104</v>
      </c>
      <c r="G22" s="14">
        <v>146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384</v>
      </c>
      <c r="J22">
        <f t="shared" si="1"/>
        <v>128</v>
      </c>
      <c r="K22" cm="1">
        <f t="array" ref="K22">_xlfn.IFS(Q22&lt;&gt;1,"",Q22=1,I22+(3*D22))</f>
        <v>681</v>
      </c>
      <c r="L22" cm="1">
        <f t="array" ref="L22">_xlfn.IFS(Q22&lt;&gt;1,"",COUNT($E$7:G22)&lt;=hcpng,"",COUNT($E$7:G22)&gt;=hcpng,K22)</f>
        <v>681</v>
      </c>
      <c r="M22" cm="1">
        <f t="array" ref="M22">_xlfn.IFS(Q22=1,SUM($E$7:G22),Q22&lt;&gt;1,"")</f>
        <v>5046</v>
      </c>
      <c r="N22" cm="1">
        <f t="array" ref="N22">_xlfn.IFS(Q22=1,COUNT($E$7:G22),Q22&lt;&gt;1,"")</f>
        <v>42</v>
      </c>
      <c r="O22">
        <f>IF(Q22=1,ROUND(AVERAGE($E$7:G22),2),"")</f>
        <v>120.14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233</v>
      </c>
      <c r="X22" cm="1">
        <f t="array" ref="X22">_xlfn.IFS(AND(Q22=1,COUNT($E$7:G22)&gt;hcpng),F22+D22,$A$7=1," ")</f>
        <v>203</v>
      </c>
      <c r="Y22" cm="1">
        <f t="array" ref="Y22">_xlfn.IFS(AND(Q22=1,COUNT($E$7:G22)&gt;hcpng),G22+D22,$A$7=1," ")</f>
        <v>245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120</v>
      </c>
      <c r="D23" s="16" cm="1">
        <f t="array" ref="D23">_xlfn.IFS(Q23&lt;&gt;1,"",Q23=1,TRUNC((230-C23)*0.9))</f>
        <v>99</v>
      </c>
      <c r="E23" s="14">
        <v>106</v>
      </c>
      <c r="F23" s="14">
        <v>112</v>
      </c>
      <c r="G23" s="14">
        <v>107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325</v>
      </c>
      <c r="J23">
        <f t="shared" si="1"/>
        <v>108</v>
      </c>
      <c r="K23" cm="1">
        <f t="array" ref="K23">_xlfn.IFS(Q23&lt;&gt;1,"",Q23=1,I23+(3*D23))</f>
        <v>622</v>
      </c>
      <c r="L23" cm="1">
        <f t="array" ref="L23">_xlfn.IFS(Q23&lt;&gt;1,"",COUNT($E$7:G23)&lt;=hcpng,"",COUNT($E$7:G23)&gt;=hcpng,K23)</f>
        <v>622</v>
      </c>
      <c r="M23" cm="1">
        <f t="array" ref="M23">_xlfn.IFS(Q23=1,SUM($E$7:G23),Q23&lt;&gt;1,"")</f>
        <v>5371</v>
      </c>
      <c r="N23" cm="1">
        <f t="array" ref="N23">_xlfn.IFS(Q23=1,COUNT($E$7:G23),Q23&lt;&gt;1,"")</f>
        <v>45</v>
      </c>
      <c r="O23">
        <f>IF(Q23=1,ROUND(AVERAGE($E$7:G23),2),"")</f>
        <v>119.36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205</v>
      </c>
      <c r="X23" cm="1">
        <f t="array" ref="X23">_xlfn.IFS(AND(Q23=1,COUNT($E$7:G23)&gt;hcpng),F23+D23,$A$7=1," ")</f>
        <v>211</v>
      </c>
      <c r="Y23" cm="1">
        <f t="array" ref="Y23">_xlfn.IFS(AND(Q23=1,COUNT($E$7:G23)&gt;hcpng),G23+D23,$A$7=1," ")</f>
        <v>206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119</v>
      </c>
      <c r="D24" s="16" cm="1">
        <f t="array" ref="D24">_xlfn.IFS(Q24&lt;&gt;1,"",Q24=1,TRUNC((230-C24)*0.9))</f>
        <v>99</v>
      </c>
      <c r="E24" s="14">
        <v>102</v>
      </c>
      <c r="F24" s="14">
        <v>88</v>
      </c>
      <c r="G24" s="14">
        <v>100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290</v>
      </c>
      <c r="J24">
        <f t="shared" si="1"/>
        <v>96</v>
      </c>
      <c r="K24" cm="1">
        <f t="array" ref="K24">_xlfn.IFS(Q24&lt;&gt;1,"",Q24=1,I24+(3*D24))</f>
        <v>587</v>
      </c>
      <c r="L24" cm="1">
        <f t="array" ref="L24">_xlfn.IFS(Q24&lt;&gt;1,"",COUNT($E$7:G24)&lt;=hcpng,"",COUNT($E$7:G24)&gt;=hcpng,K24)</f>
        <v>587</v>
      </c>
      <c r="M24" cm="1">
        <f t="array" ref="M24">_xlfn.IFS(Q24=1,SUM($E$7:G24),Q24&lt;&gt;1,"")</f>
        <v>5661</v>
      </c>
      <c r="N24" cm="1">
        <f t="array" ref="N24">_xlfn.IFS(Q24=1,COUNT($E$7:G24),Q24&lt;&gt;1,"")</f>
        <v>48</v>
      </c>
      <c r="O24">
        <f>IF(Q24=1,ROUND(AVERAGE($E$7:G24),2),"")</f>
        <v>117.94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187</v>
      </c>
      <c r="Y24" cm="1">
        <f t="array" ref="Y24">_xlfn.IFS(AND(Q24=1,COUNT($E$7:G24)&gt;hcpng),G24+D24,$A$7=1," ")</f>
        <v>199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117</v>
      </c>
      <c r="D25" s="16" cm="1">
        <f t="array" ref="D25">_xlfn.IFS(Q25&lt;&gt;1,"",Q25=1,TRUNC((230-C25)*0.9))</f>
        <v>101</v>
      </c>
      <c r="E25" s="14">
        <v>125</v>
      </c>
      <c r="F25" s="14">
        <v>126</v>
      </c>
      <c r="G25" s="14">
        <v>154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405</v>
      </c>
      <c r="J25">
        <f t="shared" si="1"/>
        <v>135</v>
      </c>
      <c r="K25" cm="1">
        <f t="array" ref="K25">_xlfn.IFS(Q25&lt;&gt;1,"",Q25=1,I25+(3*D25))</f>
        <v>708</v>
      </c>
      <c r="L25" cm="1">
        <f t="array" ref="L25">_xlfn.IFS(Q25&lt;&gt;1,"",COUNT($E$7:G25)&lt;=hcpng,"",COUNT($E$7:G25)&gt;=hcpng,K25)</f>
        <v>708</v>
      </c>
      <c r="M25" cm="1">
        <f t="array" ref="M25">_xlfn.IFS(Q25=1,SUM($E$7:G25),Q25&lt;&gt;1,"")</f>
        <v>6066</v>
      </c>
      <c r="N25" cm="1">
        <f t="array" ref="N25">_xlfn.IFS(Q25=1,COUNT($E$7:G25),Q25&lt;&gt;1,"")</f>
        <v>51</v>
      </c>
      <c r="O25">
        <f>IF(Q25=1,ROUND(AVERAGE($E$7:G25),2),"")</f>
        <v>118.94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226</v>
      </c>
      <c r="X25" cm="1">
        <f t="array" ref="X25">_xlfn.IFS(AND(Q25=1,COUNT($E$7:G25)&gt;hcpng),F25+D25,$A$7=1," ")</f>
        <v>227</v>
      </c>
      <c r="Y25" cm="1">
        <f t="array" ref="Y25">_xlfn.IFS(AND(Q25=1,COUNT($E$7:G25)&gt;hcpng),G25+D25,$A$7=1," ")</f>
        <v>255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118</v>
      </c>
      <c r="D26" s="16" cm="1">
        <f t="array" ref="D26">_xlfn.IFS(Q26&lt;&gt;1,"",Q26=1,TRUNC((230-C26)*0.9))</f>
        <v>100</v>
      </c>
      <c r="E26" s="14">
        <v>105</v>
      </c>
      <c r="F26" s="14">
        <v>129</v>
      </c>
      <c r="G26" s="14">
        <v>82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316</v>
      </c>
      <c r="J26">
        <f t="shared" si="1"/>
        <v>105</v>
      </c>
      <c r="K26" cm="1">
        <f t="array" ref="K26">_xlfn.IFS(Q26&lt;&gt;1,"",Q26=1,I26+(3*D26))</f>
        <v>616</v>
      </c>
      <c r="L26" cm="1">
        <f t="array" ref="L26">_xlfn.IFS(Q26&lt;&gt;1,"",COUNT($E$7:G26)&lt;=hcpng,"",COUNT($E$7:G26)&gt;=hcpng,K26)</f>
        <v>616</v>
      </c>
      <c r="M26" cm="1">
        <f t="array" ref="M26">_xlfn.IFS(Q26=1,SUM($E$7:G26),Q26&lt;&gt;1,"")</f>
        <v>6382</v>
      </c>
      <c r="N26" cm="1">
        <f t="array" ref="N26">_xlfn.IFS(Q26=1,COUNT($E$7:G26),Q26&lt;&gt;1,"")</f>
        <v>54</v>
      </c>
      <c r="O26">
        <f>IF(Q26=1,ROUND(AVERAGE($E$7:G26),2),"")</f>
        <v>118.19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205</v>
      </c>
      <c r="X26" cm="1">
        <f t="array" ref="X26">_xlfn.IFS(AND(Q26=1,COUNT($E$7:G26)&gt;hcpng),F26+D26,$A$7=1," ")</f>
        <v>229</v>
      </c>
      <c r="Y26" cm="1">
        <f t="array" ref="Y26">_xlfn.IFS(AND(Q26=1,COUNT($E$7:G26)&gt;hcpng),G26+D26,$A$7=1," ")</f>
        <v>182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118</v>
      </c>
      <c r="D27" s="16" cm="1">
        <f t="array" ref="D27">_xlfn.IFS(Q27&lt;&gt;1,"",Q27=1,TRUNC((230-C27)*0.9))</f>
        <v>100</v>
      </c>
      <c r="E27" s="14">
        <v>113</v>
      </c>
      <c r="F27" s="14">
        <v>115</v>
      </c>
      <c r="G27" s="14">
        <v>121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349</v>
      </c>
      <c r="J27">
        <f t="shared" si="1"/>
        <v>116</v>
      </c>
      <c r="K27" cm="1">
        <f t="array" ref="K27">_xlfn.IFS(Q27&lt;&gt;1,"",Q27=1,I27+(3*D27))</f>
        <v>649</v>
      </c>
      <c r="L27" cm="1">
        <f t="array" ref="L27">_xlfn.IFS(Q27&lt;&gt;1,"",COUNT($E$7:G27)&lt;=hcpng,"",COUNT($E$7:G27)&gt;=hcpng,K27)</f>
        <v>649</v>
      </c>
      <c r="M27" cm="1">
        <f t="array" ref="M27">_xlfn.IFS(Q27=1,SUM($E$7:G27),Q27&lt;&gt;1,"")</f>
        <v>6731</v>
      </c>
      <c r="N27" cm="1">
        <f t="array" ref="N27">_xlfn.IFS(Q27=1,COUNT($E$7:G27),Q27&lt;&gt;1,"")</f>
        <v>57</v>
      </c>
      <c r="O27">
        <f>IF(Q27=1,ROUND(AVERAGE($E$7:G27),2),"")</f>
        <v>118.09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213</v>
      </c>
      <c r="X27" cm="1">
        <f t="array" ref="X27">_xlfn.IFS(AND(Q27=1,COUNT($E$7:G27)&gt;hcpng),F27+D27,$A$7=1," ")</f>
        <v>215</v>
      </c>
      <c r="Y27" cm="1">
        <f t="array" ref="Y27">_xlfn.IFS(AND(Q27=1,COUNT($E$7:G27)&gt;hcpng),G27+D27,$A$7=1," ")</f>
        <v>221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118</v>
      </c>
      <c r="D28" s="16" cm="1">
        <f t="array" ref="D28">_xlfn.IFS(Q28&lt;&gt;1,"",Q28=1,TRUNC((230-C28)*0.9))</f>
        <v>100</v>
      </c>
      <c r="E28" s="14">
        <v>76</v>
      </c>
      <c r="F28" s="14">
        <v>120</v>
      </c>
      <c r="G28" s="14">
        <v>109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305</v>
      </c>
      <c r="J28">
        <f t="shared" si="1"/>
        <v>101</v>
      </c>
      <c r="K28" cm="1">
        <f t="array" ref="K28">_xlfn.IFS(Q28&lt;&gt;1,"",Q28=1,I28+(3*D28))</f>
        <v>605</v>
      </c>
      <c r="L28" cm="1">
        <f t="array" ref="L28">_xlfn.IFS(Q28&lt;&gt;1,"",COUNT($E$7:G28)&lt;=hcpng,"",COUNT($E$7:G28)&gt;=hcpng,K28)</f>
        <v>605</v>
      </c>
      <c r="M28" cm="1">
        <f t="array" ref="M28">_xlfn.IFS(Q28=1,SUM($E$7:G28),Q28&lt;&gt;1,"")</f>
        <v>7036</v>
      </c>
      <c r="N28" cm="1">
        <f t="array" ref="N28">_xlfn.IFS(Q28=1,COUNT($E$7:G28),Q28&lt;&gt;1,"")</f>
        <v>60</v>
      </c>
      <c r="O28">
        <f>IF(Q28=1,ROUND(AVERAGE($E$7:G28),2),"")</f>
        <v>117.27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176</v>
      </c>
      <c r="X28" cm="1">
        <f t="array" ref="X28">_xlfn.IFS(AND(Q28=1,COUNT($E$7:G28)&gt;hcpng),F28+D28,$A$7=1," ")</f>
        <v>220</v>
      </c>
      <c r="Y28" cm="1">
        <f t="array" ref="Y28">_xlfn.IFS(AND(Q28=1,COUNT($E$7:G28)&gt;hcpng),G28+D28,$A$7=1," ")</f>
        <v>209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117</v>
      </c>
      <c r="D29" s="16" cm="1">
        <f t="array" ref="D29">_xlfn.IFS(Q29&lt;&gt;1,"",Q29=1,TRUNC((230-C29)*0.9))</f>
        <v>101</v>
      </c>
      <c r="E29" s="14">
        <v>133</v>
      </c>
      <c r="F29" s="14">
        <v>102</v>
      </c>
      <c r="G29" s="14">
        <v>119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354</v>
      </c>
      <c r="J29">
        <f t="shared" si="1"/>
        <v>118</v>
      </c>
      <c r="K29" cm="1">
        <f t="array" ref="K29">_xlfn.IFS(Q29&lt;&gt;1,"",Q29=1,I29+(3*D29))</f>
        <v>657</v>
      </c>
      <c r="L29" cm="1">
        <f t="array" ref="L29">_xlfn.IFS(Q29&lt;&gt;1,"",COUNT($E$7:G29)&lt;=hcpng,"",COUNT($E$7:G29)&gt;=hcpng,K29)</f>
        <v>657</v>
      </c>
      <c r="M29" cm="1">
        <f t="array" ref="M29">_xlfn.IFS(Q29=1,SUM($E$7:G29),Q29&lt;&gt;1,"")</f>
        <v>7390</v>
      </c>
      <c r="N29" cm="1">
        <f t="array" ref="N29">_xlfn.IFS(Q29=1,COUNT($E$7:G29),Q29&lt;&gt;1,"")</f>
        <v>63</v>
      </c>
      <c r="O29">
        <f>IF(Q29=1,ROUND(AVERAGE($E$7:G29),2),"")</f>
        <v>117.3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234</v>
      </c>
      <c r="X29" cm="1">
        <f t="array" ref="X29">_xlfn.IFS(AND(Q29=1,COUNT($E$7:G29)&gt;hcpng),F29+D29,$A$7=1," ")</f>
        <v>203</v>
      </c>
      <c r="Y29" cm="1">
        <f t="array" ref="Y29">_xlfn.IFS(AND(Q29=1,COUNT($E$7:G29)&gt;hcpng),G29+D29,$A$7=1," ")</f>
        <v>220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117</v>
      </c>
      <c r="D31" s="16" cm="1">
        <f t="array" ref="D31">_xlfn.IFS(Q31&lt;&gt;1,"",Q31=1,TRUNC((230-C31)*0.9))</f>
        <v>101</v>
      </c>
      <c r="E31" s="14">
        <v>139</v>
      </c>
      <c r="F31" s="14">
        <v>126</v>
      </c>
      <c r="G31" s="14">
        <v>108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373</v>
      </c>
      <c r="J31">
        <f t="shared" si="1"/>
        <v>124</v>
      </c>
      <c r="K31" cm="1">
        <f t="array" ref="K31">_xlfn.IFS(Q31&lt;&gt;1,"",Q31=1,I31+(3*D31))</f>
        <v>676</v>
      </c>
      <c r="L31" cm="1">
        <f t="array" ref="L31">_xlfn.IFS(Q31&lt;&gt;1,"",COUNT($E$7:G31)&lt;=hcpng,"",COUNT($E$7:G31)&gt;=hcpng,K31)</f>
        <v>676</v>
      </c>
      <c r="M31" cm="1">
        <f t="array" ref="M31">_xlfn.IFS(Q31=1,SUM($E$7:G31),Q31&lt;&gt;1,"")</f>
        <v>7763</v>
      </c>
      <c r="N31" cm="1">
        <f t="array" ref="N31">_xlfn.IFS(Q31=1,COUNT($E$7:G31),Q31&lt;&gt;1,"")</f>
        <v>66</v>
      </c>
      <c r="O31">
        <f>IF(Q31=1,ROUND(AVERAGE($E$7:G31),2),"")</f>
        <v>117.62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240</v>
      </c>
      <c r="X31" cm="1">
        <f t="array" ref="X31">_xlfn.IFS(AND(Q31=1,COUNT($E$7:G31)&gt;hcpng),F31+D31,$A$7=1," ")</f>
        <v>227</v>
      </c>
      <c r="Y31" cm="1">
        <f t="array" ref="Y31">_xlfn.IFS(AND(Q31=1,COUNT($E$7:G31)&gt;hcpng),G31+D31,$A$7=1," ")</f>
        <v>209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117</v>
      </c>
      <c r="D32" s="16" cm="1">
        <f t="array" ref="D32">_xlfn.IFS(Q32&lt;&gt;1,"",Q32=1,TRUNC((230-C32)*0.9))</f>
        <v>101</v>
      </c>
      <c r="E32" s="14">
        <v>86</v>
      </c>
      <c r="F32" s="14">
        <v>157</v>
      </c>
      <c r="G32" s="14">
        <v>80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323</v>
      </c>
      <c r="J32">
        <f t="shared" si="1"/>
        <v>107</v>
      </c>
      <c r="K32" cm="1">
        <f t="array" ref="K32">_xlfn.IFS(Q32&lt;&gt;1,"",Q32=1,I32+(3*D32))</f>
        <v>626</v>
      </c>
      <c r="L32" cm="1">
        <f t="array" ref="L32">_xlfn.IFS(Q32&lt;&gt;1,"",COUNT($E$7:G32)&lt;=hcpng,"",COUNT($E$7:G32)&gt;=hcpng,K32)</f>
        <v>626</v>
      </c>
      <c r="M32" cm="1">
        <f t="array" ref="M32">_xlfn.IFS(Q32=1,SUM($E$7:G32),Q32&lt;&gt;1,"")</f>
        <v>8086</v>
      </c>
      <c r="N32" cm="1">
        <f t="array" ref="N32">_xlfn.IFS(Q32=1,COUNT($E$7:G32),Q32&lt;&gt;1,"")</f>
        <v>69</v>
      </c>
      <c r="O32">
        <f>IF(Q32=1,ROUND(AVERAGE($E$7:G32),2),"")</f>
        <v>117.19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cm="1">
        <f t="array" ref="U32">_xlfn.IFS(W32=$X$6,W32,X32=$X$6,X32,Y32=$X$6,Y32,$A$7=1,"")</f>
        <v>258</v>
      </c>
      <c r="W32" cm="1">
        <f t="array" ref="W32">_xlfn.IFS(AND(Q32=1,COUNT($E$7:G32)&gt;hcpng),E32+D32,$A$7=1," ")</f>
        <v>187</v>
      </c>
      <c r="X32" cm="1">
        <f t="array" ref="X32">_xlfn.IFS(AND(Q32=1,COUNT($E$7:G32)&gt;hcpng),F32+D32,$A$7=1," ")</f>
        <v>258</v>
      </c>
      <c r="Y32" cm="1">
        <f t="array" ref="Y32">_xlfn.IFS(AND(Q32=1,COUNT($E$7:G32)&gt;hcpng),G32+D32,$A$7=1," ")</f>
        <v>181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117</v>
      </c>
      <c r="D33" s="16" cm="1">
        <f t="array" ref="D33">_xlfn.IFS(Q33&lt;&gt;1,"",Q33=1,TRUNC((230-C33)*0.9))</f>
        <v>101</v>
      </c>
      <c r="E33" s="14">
        <v>109</v>
      </c>
      <c r="F33" s="14">
        <v>135</v>
      </c>
      <c r="G33" s="14">
        <v>127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371</v>
      </c>
      <c r="J33">
        <f t="shared" si="1"/>
        <v>123</v>
      </c>
      <c r="K33" cm="1">
        <f t="array" ref="K33">_xlfn.IFS(Q33&lt;&gt;1,"",Q33=1,I33+(3*D33))</f>
        <v>674</v>
      </c>
      <c r="L33" cm="1">
        <f t="array" ref="L33">_xlfn.IFS(Q33&lt;&gt;1,"",COUNT($E$7:G33)&lt;=hcpng,"",COUNT($E$7:G33)&gt;=hcpng,K33)</f>
        <v>674</v>
      </c>
      <c r="M33" cm="1">
        <f t="array" ref="M33">_xlfn.IFS(Q33=1,SUM($E$7:G33),Q33&lt;&gt;1,"")</f>
        <v>8457</v>
      </c>
      <c r="N33" cm="1">
        <f t="array" ref="N33">_xlfn.IFS(Q33=1,COUNT($E$7:G33),Q33&lt;&gt;1,"")</f>
        <v>72</v>
      </c>
      <c r="O33">
        <f>IF(Q33=1,ROUND(AVERAGE($E$7:G33),2),"")</f>
        <v>117.46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210</v>
      </c>
      <c r="X33" cm="1">
        <f t="array" ref="X33">_xlfn.IFS(AND(Q33=1,COUNT($E$7:G33)&gt;hcpng),F33+D33,$A$7=1," ")</f>
        <v>236</v>
      </c>
      <c r="Y33" cm="1">
        <f t="array" ref="Y33">_xlfn.IFS(AND(Q33=1,COUNT($E$7:G33)&gt;hcpng),G33+D33,$A$7=1," ")</f>
        <v>228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117</v>
      </c>
      <c r="D34" s="16" cm="1">
        <f t="array" ref="D34">_xlfn.IFS(Q34&lt;&gt;1,"",Q34=1,TRUNC((230-C34)*0.9))</f>
        <v>101</v>
      </c>
      <c r="E34" s="14">
        <v>107</v>
      </c>
      <c r="F34" s="14">
        <v>125</v>
      </c>
      <c r="G34" s="14">
        <v>119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351</v>
      </c>
      <c r="J34">
        <f t="shared" si="1"/>
        <v>117</v>
      </c>
      <c r="K34" cm="1">
        <f t="array" ref="K34">_xlfn.IFS(Q34&lt;&gt;1,"",Q34=1,I34+(3*D34))</f>
        <v>654</v>
      </c>
      <c r="L34" cm="1">
        <f t="array" ref="L34">_xlfn.IFS(Q34&lt;&gt;1,"",COUNT($E$7:G34)&lt;=hcpng,"",COUNT($E$7:G34)&gt;=hcpng,K34)</f>
        <v>654</v>
      </c>
      <c r="M34" cm="1">
        <f t="array" ref="M34">_xlfn.IFS(Q34=1,SUM($E$7:G34),Q34&lt;&gt;1,"")</f>
        <v>8808</v>
      </c>
      <c r="N34" cm="1">
        <f t="array" ref="N34">_xlfn.IFS(Q34=1,COUNT($E$7:G34),Q34&lt;&gt;1,"")</f>
        <v>75</v>
      </c>
      <c r="O34">
        <f>IF(Q34=1,ROUND(AVERAGE($E$7:G34),2),"")</f>
        <v>117.44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208</v>
      </c>
      <c r="X34" cm="1">
        <f t="array" ref="X34">_xlfn.IFS(AND(Q34=1,COUNT($E$7:G34)&gt;hcpng),F34+D34,$A$7=1," ")</f>
        <v>226</v>
      </c>
      <c r="Y34" cm="1">
        <f t="array" ref="Y34">_xlfn.IFS(AND(Q34=1,COUNT($E$7:G34)&gt;hcpng),G34+D34,$A$7=1," ")</f>
        <v>220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117</v>
      </c>
      <c r="D35" s="16" cm="1">
        <f t="array" ref="D35">_xlfn.IFS(Q35&lt;&gt;1,"",Q35=1,TRUNC((230-C35)*0.9))</f>
        <v>101</v>
      </c>
      <c r="E35" s="14">
        <v>126</v>
      </c>
      <c r="F35" s="14">
        <v>151</v>
      </c>
      <c r="G35" s="14">
        <v>153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430</v>
      </c>
      <c r="J35">
        <f t="shared" si="1"/>
        <v>143</v>
      </c>
      <c r="K35" cm="1">
        <f t="array" ref="K35">_xlfn.IFS(Q35&lt;&gt;1,"",Q35=1,I35+(3*D35))</f>
        <v>733</v>
      </c>
      <c r="L35" cm="1">
        <f t="array" ref="L35">_xlfn.IFS(Q35&lt;&gt;1,"",COUNT($E$7:G35)&lt;=hcpng,"",COUNT($E$7:G35)&gt;=hcpng,K35)</f>
        <v>733</v>
      </c>
      <c r="M35" cm="1">
        <f t="array" ref="M35">_xlfn.IFS(Q35=1,SUM($E$7:G35),Q35&lt;&gt;1,"")</f>
        <v>9238</v>
      </c>
      <c r="N35" cm="1">
        <f t="array" ref="N35">_xlfn.IFS(Q35=1,COUNT($E$7:G35),Q35&lt;&gt;1,"")</f>
        <v>78</v>
      </c>
      <c r="O35">
        <f>IF(Q35=1,ROUND(AVERAGE($E$7:G35),2),"")</f>
        <v>118.44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>
        <f t="shared" si="4"/>
        <v>733</v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227</v>
      </c>
      <c r="X35" cm="1">
        <f t="array" ref="X35">_xlfn.IFS(AND(Q35=1,COUNT($E$7:G35)&gt;hcpng),F35+D35,$A$7=1," ")</f>
        <v>252</v>
      </c>
      <c r="Y35" cm="1">
        <f t="array" ref="Y35">_xlfn.IFS(AND(Q35=1,COUNT($E$7:G35)&gt;hcpng),G35+D35,$A$7=1," ")</f>
        <v>254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118</v>
      </c>
      <c r="D36" s="16" cm="1">
        <f t="array" ref="D36">_xlfn.IFS(Q36&lt;&gt;1,"",Q36=1,TRUNC((230-C36)*0.9))</f>
        <v>100</v>
      </c>
      <c r="E36" s="14">
        <v>122</v>
      </c>
      <c r="F36" s="14">
        <v>125</v>
      </c>
      <c r="G36" s="14">
        <v>97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344</v>
      </c>
      <c r="J36">
        <f t="shared" si="1"/>
        <v>114</v>
      </c>
      <c r="K36" cm="1">
        <f t="array" ref="K36">_xlfn.IFS(Q36&lt;&gt;1,"",Q36=1,I36+(3*D36))</f>
        <v>644</v>
      </c>
      <c r="L36" cm="1">
        <f t="array" ref="L36">_xlfn.IFS(Q36&lt;&gt;1,"",COUNT($E$7:G36)&lt;=hcpng,"",COUNT($E$7:G36)&gt;=hcpng,K36)</f>
        <v>644</v>
      </c>
      <c r="M36" cm="1">
        <f t="array" ref="M36">_xlfn.IFS(Q36=1,SUM($E$7:G36),Q36&lt;&gt;1,"")</f>
        <v>9582</v>
      </c>
      <c r="N36" cm="1">
        <f t="array" ref="N36">_xlfn.IFS(Q36=1,COUNT($E$7:G36),Q36&lt;&gt;1,"")</f>
        <v>81</v>
      </c>
      <c r="O36">
        <f>IF(Q36=1,ROUND(AVERAGE($E$7:G36),2),"")</f>
        <v>118.3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222</v>
      </c>
      <c r="X36" cm="1">
        <f t="array" ref="X36">_xlfn.IFS(AND(Q36=1,COUNT($E$7:G36)&gt;hcpng),F36+D36,$A$7=1," ")</f>
        <v>225</v>
      </c>
      <c r="Y36" cm="1">
        <f t="array" ref="Y36">_xlfn.IFS(AND(Q36=1,COUNT($E$7:G36)&gt;hcpng),G36+D36,$A$7=1," ")</f>
        <v>197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110.07</v>
      </c>
      <c r="F37" s="18">
        <f>IF(COUNT(F7:F36)&gt;=1,ROUND(SUM(F7:F36)/COUNT(F7:F36),2),"")</f>
        <v>126.74</v>
      </c>
      <c r="G37" s="18">
        <f>IF(COUNT(G7:G36)&gt;=1,ROUND(SUM(G7:G36)/COUNT(G7:G36),2),"")</f>
        <v>118.07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0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84B4-94CC-47A7-92C0-FDC6A6422230}">
  <sheetPr>
    <pageSetUpPr fitToPage="1"/>
  </sheetPr>
  <dimension ref="A1:AA44"/>
  <sheetViews>
    <sheetView topLeftCell="A2" workbookViewId="0">
      <selection activeCell="G37" sqref="G37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7" t="s">
        <v>104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614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226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293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141</v>
      </c>
      <c r="D7" s="16" cm="1">
        <f t="array" ref="D7">_xlfn.IFS(Q7&lt;&gt;1,"",Q7=1,TRUNC((230-C7)*0.9))</f>
        <v>80</v>
      </c>
      <c r="E7" s="14">
        <v>173</v>
      </c>
      <c r="F7" s="14">
        <v>145</v>
      </c>
      <c r="G7" s="14">
        <v>107</v>
      </c>
      <c r="H7" s="17"/>
      <c r="I7">
        <f>IF(Q7=1,SUM(E7:G7),"")</f>
        <v>425</v>
      </c>
      <c r="J7">
        <f>IF(Q7=1,TRUNC(AVERAGE(E7:G7),0),"")</f>
        <v>141</v>
      </c>
      <c r="K7" cm="1">
        <f t="array" ref="K7">_xlfn.IFS(Q7&lt;&gt;1,"",Q7=1,I7+(3*D7))</f>
        <v>665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425</v>
      </c>
      <c r="N7" cm="1">
        <f t="array" ref="N7">_xlfn.IFS(Q7=1,COUNT($E$7:G7),Q7&lt;&gt;1,"")</f>
        <v>3</v>
      </c>
      <c r="O7">
        <f>IF(Q7=1,ROUND(AVERAGE($E$7:G7),2),"")</f>
        <v>141.66999999999999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141</v>
      </c>
      <c r="D8" s="16" cm="1">
        <f t="array" ref="D8">_xlfn.IFS(Q8&lt;&gt;1,"",Q8=1,TRUNC((230-C8)*0.9))</f>
        <v>80</v>
      </c>
      <c r="E8" s="14">
        <v>161</v>
      </c>
      <c r="F8" s="14">
        <v>137</v>
      </c>
      <c r="G8" s="14">
        <v>199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497</v>
      </c>
      <c r="J8">
        <f t="shared" ref="J8:J36" si="1">IF(Q8=1,TRUNC(AVERAGE(E8:G8),0),"")</f>
        <v>165</v>
      </c>
      <c r="K8" cm="1">
        <f t="array" ref="K8">_xlfn.IFS(Q8&lt;&gt;1,"",Q8=1,I8+(3*D8))</f>
        <v>737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922</v>
      </c>
      <c r="N8" cm="1">
        <f t="array" ref="N8">_xlfn.IFS(Q8=1,COUNT($E$7:G8),Q8&lt;&gt;1,"")</f>
        <v>6</v>
      </c>
      <c r="O8">
        <f>IF(Q8=1,ROUND(AVERAGE($E$7:G8),2),"")</f>
        <v>153.66999999999999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153</v>
      </c>
      <c r="D9" s="16" cm="1">
        <f t="array" ref="D9">_xlfn.IFS(Q9&lt;&gt;1,"",Q9=1,TRUNC((230-C9)*0.9))</f>
        <v>69</v>
      </c>
      <c r="E9" s="14">
        <v>200</v>
      </c>
      <c r="F9" s="14">
        <v>152</v>
      </c>
      <c r="G9" s="14">
        <v>152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504</v>
      </c>
      <c r="J9">
        <f t="shared" si="1"/>
        <v>168</v>
      </c>
      <c r="K9" cm="1">
        <f t="array" ref="K9">_xlfn.IFS(Q9&lt;&gt;1,"",Q9=1,I9+(3*D9))</f>
        <v>711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1426</v>
      </c>
      <c r="N9" cm="1">
        <f t="array" ref="N9">_xlfn.IFS(Q9=1,COUNT($E$7:G9),Q9&lt;&gt;1,"")</f>
        <v>9</v>
      </c>
      <c r="O9">
        <f>IF(Q9=1,ROUND(AVERAGE($E$7:G9),2),"")</f>
        <v>158.44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158</v>
      </c>
      <c r="D10" s="16" cm="1">
        <f t="array" ref="D10">_xlfn.IFS(Q10&lt;&gt;1,"",Q10=1,TRUNC((230-C10)*0.9))</f>
        <v>64</v>
      </c>
      <c r="E10" s="14">
        <v>147</v>
      </c>
      <c r="F10" s="14">
        <v>140</v>
      </c>
      <c r="G10" s="14">
        <v>153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440</v>
      </c>
      <c r="J10">
        <f t="shared" si="1"/>
        <v>146</v>
      </c>
      <c r="K10" cm="1">
        <f t="array" ref="K10">_xlfn.IFS(Q10&lt;&gt;1,"",Q10=1,I10+(3*D10))</f>
        <v>632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1866</v>
      </c>
      <c r="N10" cm="1">
        <f t="array" ref="N10">_xlfn.IFS(Q10=1,COUNT($E$7:G10),Q10&lt;&gt;1,"")</f>
        <v>12</v>
      </c>
      <c r="O10">
        <f>IF(Q10=1,ROUND(AVERAGE($E$7:G10),2),"")</f>
        <v>155.5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155</v>
      </c>
      <c r="D11" s="16" cm="1">
        <f t="array" ref="D11">_xlfn.IFS(Q11&lt;&gt;1,"",Q11=1,TRUNC((230-C11)*0.9))</f>
        <v>67</v>
      </c>
      <c r="E11" s="14">
        <v>180</v>
      </c>
      <c r="F11" s="14">
        <v>191</v>
      </c>
      <c r="G11" s="14">
        <v>164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0"/>
        <v>535</v>
      </c>
      <c r="J11">
        <f t="shared" si="1"/>
        <v>178</v>
      </c>
      <c r="K11" cm="1">
        <f t="array" ref="K11">_xlfn.IFS(Q11&lt;&gt;1,"",Q11=1,I11+(3*D11))</f>
        <v>736</v>
      </c>
      <c r="L11" cm="1">
        <f t="array" ref="L11">_xlfn.IFS(Q11&lt;&gt;1,"",COUNT($E$7:G11)&lt;=hcpng,"",COUNT($E$7:G11)&gt;=hcpng,K11)</f>
        <v>736</v>
      </c>
      <c r="M11" cm="1">
        <f t="array" ref="M11">_xlfn.IFS(Q11=1,SUM($E$7:G11),Q11&lt;&gt;1,"")</f>
        <v>2401</v>
      </c>
      <c r="N11" cm="1">
        <f t="array" ref="N11">_xlfn.IFS(Q11=1,COUNT($E$7:G11),Q11&lt;&gt;1,"")</f>
        <v>15</v>
      </c>
      <c r="O11">
        <f>IF(Q11=1,ROUND(AVERAGE($E$7:G11),2),"")</f>
        <v>160.07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247</v>
      </c>
      <c r="X11" cm="1">
        <f t="array" ref="X11">_xlfn.IFS(AND(Q11=1,COUNT($E$7:G11)&gt;hcpng),F11+D11,$A$7=1," ")</f>
        <v>258</v>
      </c>
      <c r="Y11" cm="1">
        <f t="array" ref="Y11">_xlfn.IFS(AND(Q11=1,COUNT($E$7:G11)&gt;hcpng),G11+D11,$A$7=1," ")</f>
        <v>231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160</v>
      </c>
      <c r="D12" s="16" cm="1">
        <f t="array" ref="D12">_xlfn.IFS(Q12&lt;&gt;1,"",Q12=1,TRUNC((230-C12)*0.9))</f>
        <v>63</v>
      </c>
      <c r="E12" s="14">
        <v>124</v>
      </c>
      <c r="F12" s="14">
        <v>111</v>
      </c>
      <c r="G12" s="14">
        <v>142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377</v>
      </c>
      <c r="J12">
        <f t="shared" si="1"/>
        <v>125</v>
      </c>
      <c r="K12" cm="1">
        <f t="array" ref="K12">_xlfn.IFS(Q12&lt;&gt;1,"",Q12=1,I12+(3*D12))</f>
        <v>566</v>
      </c>
      <c r="L12" cm="1">
        <f t="array" ref="L12">_xlfn.IFS(Q12&lt;&gt;1,"",COUNT($E$7:G12)&lt;=hcpng,"",COUNT($E$7:G12)&gt;=hcpng,K12)</f>
        <v>566</v>
      </c>
      <c r="M12" cm="1">
        <f t="array" ref="M12">_xlfn.IFS(Q12=1,SUM($E$7:G12),Q12&lt;&gt;1,"")</f>
        <v>2778</v>
      </c>
      <c r="N12" cm="1">
        <f t="array" ref="N12">_xlfn.IFS(Q12=1,COUNT($E$7:G12),Q12&lt;&gt;1,"")</f>
        <v>18</v>
      </c>
      <c r="O12">
        <f>IF(Q12=1,ROUND(AVERAGE($E$7:G12),2),"")</f>
        <v>154.33000000000001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187</v>
      </c>
      <c r="X12" cm="1">
        <f t="array" ref="X12">_xlfn.IFS(AND(Q12=1,COUNT($E$7:G12)&gt;hcpng),F12+D12,$A$7=1," ")</f>
        <v>174</v>
      </c>
      <c r="Y12" cm="1">
        <f t="array" ref="Y12">_xlfn.IFS(AND(Q12=1,COUNT($E$7:G12)&gt;hcpng),G12+D12,$A$7=1," ")</f>
        <v>205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154</v>
      </c>
      <c r="D13" s="16" cm="1">
        <f t="array" ref="D13">_xlfn.IFS(Q13&lt;&gt;1,"",Q13=1,TRUNC((230-C13)*0.9))</f>
        <v>68</v>
      </c>
      <c r="E13" s="14">
        <v>162</v>
      </c>
      <c r="F13" s="14">
        <v>158</v>
      </c>
      <c r="G13" s="14">
        <v>141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461</v>
      </c>
      <c r="J13">
        <f t="shared" si="1"/>
        <v>153</v>
      </c>
      <c r="K13" cm="1">
        <f t="array" ref="K13">_xlfn.IFS(Q13&lt;&gt;1,"",Q13=1,I13+(3*D13))</f>
        <v>665</v>
      </c>
      <c r="L13" cm="1">
        <f t="array" ref="L13">_xlfn.IFS(Q13&lt;&gt;1,"",COUNT($E$7:G13)&lt;=hcpng,"",COUNT($E$7:G13)&gt;=hcpng,K13)</f>
        <v>665</v>
      </c>
      <c r="M13" cm="1">
        <f t="array" ref="M13">_xlfn.IFS(Q13=1,SUM($E$7:G13),Q13&lt;&gt;1,"")</f>
        <v>3239</v>
      </c>
      <c r="N13" cm="1">
        <f t="array" ref="N13">_xlfn.IFS(Q13=1,COUNT($E$7:G13),Q13&lt;&gt;1,"")</f>
        <v>21</v>
      </c>
      <c r="O13">
        <f>IF(Q13=1,ROUND(AVERAGE($E$7:G13),2),"")</f>
        <v>154.24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230</v>
      </c>
      <c r="X13" cm="1">
        <f t="array" ref="X13">_xlfn.IFS(AND(Q13=1,COUNT($E$7:G13)&gt;hcpng),F13+D13,$A$7=1," ")</f>
        <v>226</v>
      </c>
      <c r="Y13" cm="1">
        <f t="array" ref="Y13">_xlfn.IFS(AND(Q13=1,COUNT($E$7:G13)&gt;hcpng),G13+D13,$A$7=1," ")</f>
        <v>209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154</v>
      </c>
      <c r="D14" s="16" cm="1">
        <f t="array" ref="D14">_xlfn.IFS(Q14&lt;&gt;1,"",Q14=1,TRUNC((230-C14)*0.9))</f>
        <v>68</v>
      </c>
      <c r="E14" s="14">
        <v>162</v>
      </c>
      <c r="F14" s="14">
        <v>169</v>
      </c>
      <c r="G14" s="14">
        <v>159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490</v>
      </c>
      <c r="J14">
        <f t="shared" si="1"/>
        <v>163</v>
      </c>
      <c r="K14" cm="1">
        <f t="array" ref="K14">_xlfn.IFS(Q14&lt;&gt;1,"",Q14=1,I14+(3*D14))</f>
        <v>694</v>
      </c>
      <c r="L14" cm="1">
        <f t="array" ref="L14">_xlfn.IFS(Q14&lt;&gt;1,"",COUNT($E$7:G14)&lt;=hcpng,"",COUNT($E$7:G14)&gt;=hcpng,K14)</f>
        <v>694</v>
      </c>
      <c r="M14" cm="1">
        <f t="array" ref="M14">_xlfn.IFS(Q14=1,SUM($E$7:G14),Q14&lt;&gt;1,"")</f>
        <v>3729</v>
      </c>
      <c r="N14" cm="1">
        <f t="array" ref="N14">_xlfn.IFS(Q14=1,COUNT($E$7:G14),Q14&lt;&gt;1,"")</f>
        <v>24</v>
      </c>
      <c r="O14">
        <f>IF(Q14=1,ROUND(AVERAGE($E$7:G14),2),"")</f>
        <v>155.38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230</v>
      </c>
      <c r="X14" cm="1">
        <f t="array" ref="X14">_xlfn.IFS(AND(Q14=1,COUNT($E$7:G14)&gt;hcpng),F14+D14,$A$7=1," ")</f>
        <v>237</v>
      </c>
      <c r="Y14" cm="1">
        <f t="array" ref="Y14">_xlfn.IFS(AND(Q14=1,COUNT($E$7:G14)&gt;hcpng),G14+D14,$A$7=1," ")</f>
        <v>227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155</v>
      </c>
      <c r="D15" s="16" cm="1">
        <f t="array" ref="D15">_xlfn.IFS(Q15&lt;&gt;1,"",Q15=1,TRUNC((230-C15)*0.9))</f>
        <v>67</v>
      </c>
      <c r="E15" s="14">
        <v>110</v>
      </c>
      <c r="F15" s="14">
        <v>206</v>
      </c>
      <c r="G15" s="14">
        <v>185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501</v>
      </c>
      <c r="J15">
        <f t="shared" si="1"/>
        <v>167</v>
      </c>
      <c r="K15" cm="1">
        <f t="array" ref="K15">_xlfn.IFS(Q15&lt;&gt;1,"",Q15=1,I15+(3*D15))</f>
        <v>702</v>
      </c>
      <c r="L15" cm="1">
        <f t="array" ref="L15">_xlfn.IFS(Q15&lt;&gt;1,"",COUNT($E$7:G15)&lt;=hcpng,"",COUNT($E$7:G15)&gt;=hcpng,K15)</f>
        <v>702</v>
      </c>
      <c r="M15" cm="1">
        <f t="array" ref="M15">_xlfn.IFS(Q15=1,SUM($E$7:G15),Q15&lt;&gt;1,"")</f>
        <v>4230</v>
      </c>
      <c r="N15" cm="1">
        <f t="array" ref="N15">_xlfn.IFS(Q15=1,COUNT($E$7:G15),Q15&lt;&gt;1,"")</f>
        <v>27</v>
      </c>
      <c r="O15">
        <f>IF(Q15=1,ROUND(AVERAGE($E$7:G15),2),"")</f>
        <v>156.66999999999999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177</v>
      </c>
      <c r="X15" cm="1">
        <f t="array" ref="X15">_xlfn.IFS(AND(Q15=1,COUNT($E$7:G15)&gt;hcpng),F15+D15,$A$7=1," ")</f>
        <v>273</v>
      </c>
      <c r="Y15" cm="1">
        <f t="array" ref="Y15">_xlfn.IFS(AND(Q15=1,COUNT($E$7:G15)&gt;hcpng),G15+D15,$A$7=1," ")</f>
        <v>252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156</v>
      </c>
      <c r="D16" s="16" cm="1">
        <f t="array" ref="D16">_xlfn.IFS(Q16&lt;&gt;1,"",Q16=1,TRUNC((230-C16)*0.9))</f>
        <v>66</v>
      </c>
      <c r="E16" s="14">
        <v>144</v>
      </c>
      <c r="F16" s="14">
        <v>126</v>
      </c>
      <c r="G16" s="14">
        <v>135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405</v>
      </c>
      <c r="J16">
        <f t="shared" si="1"/>
        <v>135</v>
      </c>
      <c r="K16" cm="1">
        <f t="array" ref="K16">_xlfn.IFS(Q16&lt;&gt;1,"",Q16=1,I16+(3*D16))</f>
        <v>603</v>
      </c>
      <c r="L16" cm="1">
        <f t="array" ref="L16">_xlfn.IFS(Q16&lt;&gt;1,"",COUNT($E$7:G16)&lt;=hcpng,"",COUNT($E$7:G16)&gt;=hcpng,K16)</f>
        <v>603</v>
      </c>
      <c r="M16" cm="1">
        <f t="array" ref="M16">_xlfn.IFS(Q16=1,SUM($E$7:G16),Q16&lt;&gt;1,"")</f>
        <v>4635</v>
      </c>
      <c r="N16" cm="1">
        <f t="array" ref="N16">_xlfn.IFS(Q16=1,COUNT($E$7:G16),Q16&lt;&gt;1,"")</f>
        <v>30</v>
      </c>
      <c r="O16">
        <f>IF(Q16=1,ROUND(AVERAGE($E$7:G16),2),"")</f>
        <v>154.5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210</v>
      </c>
      <c r="X16" cm="1">
        <f t="array" ref="X16">_xlfn.IFS(AND(Q16=1,COUNT($E$7:G16)&gt;hcpng),F16+D16,$A$7=1," ")</f>
        <v>192</v>
      </c>
      <c r="Y16" cm="1">
        <f t="array" ref="Y16">_xlfn.IFS(AND(Q16=1,COUNT($E$7:G16)&gt;hcpng),G16+D16,$A$7=1," ")</f>
        <v>201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154</v>
      </c>
      <c r="D17" s="16" cm="1">
        <f t="array" ref="D17">_xlfn.IFS(Q17&lt;&gt;1,"",Q17=1,TRUNC((230-C17)*0.9))</f>
        <v>68</v>
      </c>
      <c r="E17" s="14">
        <v>170</v>
      </c>
      <c r="F17" s="14">
        <v>131</v>
      </c>
      <c r="G17" s="14">
        <v>161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462</v>
      </c>
      <c r="J17">
        <f t="shared" si="1"/>
        <v>154</v>
      </c>
      <c r="K17" cm="1">
        <f t="array" ref="K17">_xlfn.IFS(Q17&lt;&gt;1,"",Q17=1,I17+(3*D17))</f>
        <v>666</v>
      </c>
      <c r="L17" cm="1">
        <f t="array" ref="L17">_xlfn.IFS(Q17&lt;&gt;1,"",COUNT($E$7:G17)&lt;=hcpng,"",COUNT($E$7:G17)&gt;=hcpng,K17)</f>
        <v>666</v>
      </c>
      <c r="M17" cm="1">
        <f t="array" ref="M17">_xlfn.IFS(Q17=1,SUM($E$7:G17),Q17&lt;&gt;1,"")</f>
        <v>5097</v>
      </c>
      <c r="N17" cm="1">
        <f t="array" ref="N17">_xlfn.IFS(Q17=1,COUNT($E$7:G17),Q17&lt;&gt;1,"")</f>
        <v>33</v>
      </c>
      <c r="O17">
        <f>IF(Q17=1,ROUND(AVERAGE($E$7:G17),2),"")</f>
        <v>154.44999999999999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238</v>
      </c>
      <c r="X17" cm="1">
        <f t="array" ref="X17">_xlfn.IFS(AND(Q17=1,COUNT($E$7:G17)&gt;hcpng),F17+D17,$A$7=1," ")</f>
        <v>199</v>
      </c>
      <c r="Y17" cm="1">
        <f t="array" ref="Y17">_xlfn.IFS(AND(Q17=1,COUNT($E$7:G17)&gt;hcpng),G17+D17,$A$7=1," ")</f>
        <v>229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154</v>
      </c>
      <c r="D18" s="16" cm="1">
        <f t="array" ref="D18">_xlfn.IFS(Q18&lt;&gt;1,"",Q18=1,TRUNC((230-C18)*0.9))</f>
        <v>68</v>
      </c>
      <c r="E18" s="14">
        <v>143</v>
      </c>
      <c r="F18" s="14">
        <v>161</v>
      </c>
      <c r="G18" s="14">
        <v>128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432</v>
      </c>
      <c r="J18">
        <f t="shared" si="1"/>
        <v>144</v>
      </c>
      <c r="K18" cm="1">
        <f t="array" ref="K18">_xlfn.IFS(Q18&lt;&gt;1,"",Q18=1,I18+(3*D18))</f>
        <v>636</v>
      </c>
      <c r="L18" cm="1">
        <f t="array" ref="L18">_xlfn.IFS(Q18&lt;&gt;1,"",COUNT($E$7:G18)&lt;=hcpng,"",COUNT($E$7:G18)&gt;=hcpng,K18)</f>
        <v>636</v>
      </c>
      <c r="M18" cm="1">
        <f t="array" ref="M18">_xlfn.IFS(Q18=1,SUM($E$7:G18),Q18&lt;&gt;1,"")</f>
        <v>5529</v>
      </c>
      <c r="N18" cm="1">
        <f t="array" ref="N18">_xlfn.IFS(Q18=1,COUNT($E$7:G18),Q18&lt;&gt;1,"")</f>
        <v>36</v>
      </c>
      <c r="O18">
        <f>IF(Q18=1,ROUND(AVERAGE($E$7:G18),2),"")</f>
        <v>153.58000000000001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211</v>
      </c>
      <c r="X18" cm="1">
        <f t="array" ref="X18">_xlfn.IFS(AND(Q18=1,COUNT($E$7:G18)&gt;hcpng),F18+D18,$A$7=1," ")</f>
        <v>229</v>
      </c>
      <c r="Y18" cm="1">
        <f t="array" ref="Y18">_xlfn.IFS(AND(Q18=1,COUNT($E$7:G18)&gt;hcpng),G18+D18,$A$7=1," ")</f>
        <v>196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153</v>
      </c>
      <c r="D19" s="16" cm="1">
        <f t="array" ref="D19">_xlfn.IFS(Q19&lt;&gt;1,"",Q19=1,TRUNC((230-C19)*0.9))</f>
        <v>69</v>
      </c>
      <c r="E19" s="14">
        <v>180</v>
      </c>
      <c r="F19" s="14">
        <v>164</v>
      </c>
      <c r="G19" s="14">
        <v>152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496</v>
      </c>
      <c r="J19">
        <f t="shared" si="1"/>
        <v>165</v>
      </c>
      <c r="K19" cm="1">
        <f t="array" ref="K19">_xlfn.IFS(Q19&lt;&gt;1,"",Q19=1,I19+(3*D19))</f>
        <v>703</v>
      </c>
      <c r="L19" cm="1">
        <f t="array" ref="L19">_xlfn.IFS(Q19&lt;&gt;1,"",COUNT($E$7:G19)&lt;=hcpng,"",COUNT($E$7:G19)&gt;=hcpng,K19)</f>
        <v>703</v>
      </c>
      <c r="M19" cm="1">
        <f t="array" ref="M19">_xlfn.IFS(Q19=1,SUM($E$7:G19),Q19&lt;&gt;1,"")</f>
        <v>6025</v>
      </c>
      <c r="N19" cm="1">
        <f t="array" ref="N19">_xlfn.IFS(Q19=1,COUNT($E$7:G19),Q19&lt;&gt;1,"")</f>
        <v>39</v>
      </c>
      <c r="O19">
        <f>IF(Q19=1,ROUND(AVERAGE($E$7:G19),2),"")</f>
        <v>154.49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249</v>
      </c>
      <c r="X19" cm="1">
        <f t="array" ref="X19">_xlfn.IFS(AND(Q19=1,COUNT($E$7:G19)&gt;hcpng),F19+D19,$A$7=1," ")</f>
        <v>233</v>
      </c>
      <c r="Y19" cm="1">
        <f t="array" ref="Y19">_xlfn.IFS(AND(Q19=1,COUNT($E$7:G19)&gt;hcpng),G19+D19,$A$7=1," ")</f>
        <v>221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6" cm="1">
        <f t="array" ref="D20">_xlfn.IFS(Q20&lt;&gt;1,"",Q20=1,TRUNC((230-C20)*0.9))</f>
        <v>68</v>
      </c>
      <c r="E20" s="14">
        <v>154</v>
      </c>
      <c r="F20" s="14">
        <v>169</v>
      </c>
      <c r="G20" s="14">
        <v>153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476</v>
      </c>
      <c r="J20">
        <f t="shared" si="1"/>
        <v>158</v>
      </c>
      <c r="K20" cm="1">
        <f t="array" ref="K20">_xlfn.IFS(Q20&lt;&gt;1,"",Q20=1,I20+(3*D20))</f>
        <v>680</v>
      </c>
      <c r="L20" cm="1">
        <f t="array" ref="L20">_xlfn.IFS(Q20&lt;&gt;1,"",COUNT($E$7:G20)&lt;=hcpng,"",COUNT($E$7:G20)&gt;=hcpng,K20)</f>
        <v>680</v>
      </c>
      <c r="M20" cm="1">
        <f t="array" ref="M20">_xlfn.IFS(Q20=1,SUM($E$7:G20),Q20&lt;&gt;1,"")</f>
        <v>6501</v>
      </c>
      <c r="N20" cm="1">
        <f t="array" ref="N20">_xlfn.IFS(Q20=1,COUNT($E$7:G20),Q20&lt;&gt;1,"")</f>
        <v>42</v>
      </c>
      <c r="O20">
        <f>IF(Q20=1,ROUND(AVERAGE($E$7:G20),2),"")</f>
        <v>154.79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222</v>
      </c>
      <c r="X20" cm="1">
        <f t="array" ref="X20">_xlfn.IFS(AND(Q20=1,COUNT($E$7:G20)&gt;hcpng),F20+D20,$A$7=1," ")</f>
        <v>237</v>
      </c>
      <c r="Y20" cm="1">
        <f t="array" ref="Y20">_xlfn.IFS(AND(Q20=1,COUNT($E$7:G20)&gt;hcpng),G20+D20,$A$7=1," ")</f>
        <v>221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154</v>
      </c>
      <c r="D21" s="16" cm="1">
        <f t="array" ref="D21">_xlfn.IFS(Q21&lt;&gt;1,"",Q21=1,TRUNC((230-C21)*0.9))</f>
        <v>68</v>
      </c>
      <c r="E21" s="14">
        <v>152</v>
      </c>
      <c r="F21" s="14">
        <v>168</v>
      </c>
      <c r="G21" s="14">
        <v>213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533</v>
      </c>
      <c r="J21">
        <f t="shared" si="1"/>
        <v>177</v>
      </c>
      <c r="K21" cm="1">
        <f t="array" ref="K21">_xlfn.IFS(Q21&lt;&gt;1,"",Q21=1,I21+(3*D21))</f>
        <v>737</v>
      </c>
      <c r="L21" cm="1">
        <f t="array" ref="L21">_xlfn.IFS(Q21&lt;&gt;1,"",COUNT($E$7:G21)&lt;=hcpng,"",COUNT($E$7:G21)&gt;=hcpng,K21)</f>
        <v>737</v>
      </c>
      <c r="M21" cm="1">
        <f t="array" ref="M21">_xlfn.IFS(Q21=1,SUM($E$7:G21),Q21&lt;&gt;1,"")</f>
        <v>7034</v>
      </c>
      <c r="N21" cm="1">
        <f t="array" ref="N21">_xlfn.IFS(Q21=1,COUNT($E$7:G21),Q21&lt;&gt;1,"")</f>
        <v>45</v>
      </c>
      <c r="O21">
        <f>IF(Q21=1,ROUND(AVERAGE($E$7:G21),2),"")</f>
        <v>156.31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220</v>
      </c>
      <c r="X21" cm="1">
        <f t="array" ref="X21">_xlfn.IFS(AND(Q21=1,COUNT($E$7:G21)&gt;hcpng),F21+D21,$A$7=1," ")</f>
        <v>236</v>
      </c>
      <c r="Y21" cm="1">
        <f t="array" ref="Y21">_xlfn.IFS(AND(Q21=1,COUNT($E$7:G21)&gt;hcpng),G21+D21,$A$7=1," ")</f>
        <v>281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156</v>
      </c>
      <c r="D22" s="16" cm="1">
        <f t="array" ref="D22">_xlfn.IFS(Q22&lt;&gt;1,"",Q22=1,TRUNC((230-C22)*0.9))</f>
        <v>66</v>
      </c>
      <c r="E22" s="14">
        <v>195</v>
      </c>
      <c r="F22" s="14">
        <v>142</v>
      </c>
      <c r="G22" s="14">
        <v>194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531</v>
      </c>
      <c r="J22">
        <f t="shared" si="1"/>
        <v>177</v>
      </c>
      <c r="K22" cm="1">
        <f t="array" ref="K22">_xlfn.IFS(Q22&lt;&gt;1,"",Q22=1,I22+(3*D22))</f>
        <v>729</v>
      </c>
      <c r="L22" cm="1">
        <f t="array" ref="L22">_xlfn.IFS(Q22&lt;&gt;1,"",COUNT($E$7:G22)&lt;=hcpng,"",COUNT($E$7:G22)&gt;=hcpng,K22)</f>
        <v>729</v>
      </c>
      <c r="M22" cm="1">
        <f t="array" ref="M22">_xlfn.IFS(Q22=1,SUM($E$7:G22),Q22&lt;&gt;1,"")</f>
        <v>7565</v>
      </c>
      <c r="N22" cm="1">
        <f t="array" ref="N22">_xlfn.IFS(Q22=1,COUNT($E$7:G22),Q22&lt;&gt;1,"")</f>
        <v>48</v>
      </c>
      <c r="O22">
        <f>IF(Q22=1,ROUND(AVERAGE($E$7:G22),2),"")</f>
        <v>157.6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261</v>
      </c>
      <c r="X22" cm="1">
        <f t="array" ref="X22">_xlfn.IFS(AND(Q22=1,COUNT($E$7:G22)&gt;hcpng),F22+D22,$A$7=1," ")</f>
        <v>208</v>
      </c>
      <c r="Y22" cm="1">
        <f t="array" ref="Y22">_xlfn.IFS(AND(Q22=1,COUNT($E$7:G22)&gt;hcpng),G22+D22,$A$7=1," ")</f>
        <v>260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157</v>
      </c>
      <c r="D23" s="16" cm="1">
        <f t="array" ref="D23">_xlfn.IFS(Q23&lt;&gt;1,"",Q23=1,TRUNC((230-C23)*0.9))</f>
        <v>65</v>
      </c>
      <c r="E23" s="14">
        <v>113</v>
      </c>
      <c r="F23" s="14">
        <v>118</v>
      </c>
      <c r="G23" s="14">
        <v>187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418</v>
      </c>
      <c r="J23">
        <f t="shared" si="1"/>
        <v>139</v>
      </c>
      <c r="K23" cm="1">
        <f t="array" ref="K23">_xlfn.IFS(Q23&lt;&gt;1,"",Q23=1,I23+(3*D23))</f>
        <v>613</v>
      </c>
      <c r="L23" cm="1">
        <f t="array" ref="L23">_xlfn.IFS(Q23&lt;&gt;1,"",COUNT($E$7:G23)&lt;=hcpng,"",COUNT($E$7:G23)&gt;=hcpng,K23)</f>
        <v>613</v>
      </c>
      <c r="M23" cm="1">
        <f t="array" ref="M23">_xlfn.IFS(Q23=1,SUM($E$7:G23),Q23&lt;&gt;1,"")</f>
        <v>7983</v>
      </c>
      <c r="N23" cm="1">
        <f t="array" ref="N23">_xlfn.IFS(Q23=1,COUNT($E$7:G23),Q23&lt;&gt;1,"")</f>
        <v>51</v>
      </c>
      <c r="O23">
        <f>IF(Q23=1,ROUND(AVERAGE($E$7:G23),2),"")</f>
        <v>156.53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178</v>
      </c>
      <c r="X23" cm="1">
        <f t="array" ref="X23">_xlfn.IFS(AND(Q23=1,COUNT($E$7:G23)&gt;hcpng),F23+D23,$A$7=1," ")</f>
        <v>183</v>
      </c>
      <c r="Y23" cm="1">
        <f t="array" ref="Y23">_xlfn.IFS(AND(Q23=1,COUNT($E$7:G23)&gt;hcpng),G23+D23,$A$7=1," ")</f>
        <v>252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156</v>
      </c>
      <c r="D24" s="16" cm="1">
        <f t="array" ref="D24">_xlfn.IFS(Q24&lt;&gt;1,"",Q24=1,TRUNC((230-C24)*0.9))</f>
        <v>66</v>
      </c>
      <c r="E24" s="14">
        <v>136</v>
      </c>
      <c r="F24" s="14">
        <v>125</v>
      </c>
      <c r="G24" s="14">
        <v>121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382</v>
      </c>
      <c r="J24">
        <f t="shared" si="1"/>
        <v>127</v>
      </c>
      <c r="K24" cm="1">
        <f t="array" ref="K24">_xlfn.IFS(Q24&lt;&gt;1,"",Q24=1,I24+(3*D24))</f>
        <v>580</v>
      </c>
      <c r="L24" cm="1">
        <f t="array" ref="L24">_xlfn.IFS(Q24&lt;&gt;1,"",COUNT($E$7:G24)&lt;=hcpng,"",COUNT($E$7:G24)&gt;=hcpng,K24)</f>
        <v>580</v>
      </c>
      <c r="M24" cm="1">
        <f t="array" ref="M24">_xlfn.IFS(Q24=1,SUM($E$7:G24),Q24&lt;&gt;1,"")</f>
        <v>8365</v>
      </c>
      <c r="N24" cm="1">
        <f t="array" ref="N24">_xlfn.IFS(Q24=1,COUNT($E$7:G24),Q24&lt;&gt;1,"")</f>
        <v>54</v>
      </c>
      <c r="O24">
        <f>IF(Q24=1,ROUND(AVERAGE($E$7:G24),2),"")</f>
        <v>154.91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202</v>
      </c>
      <c r="X24" cm="1">
        <f t="array" ref="X24">_xlfn.IFS(AND(Q24=1,COUNT($E$7:G24)&gt;hcpng),F24+D24,$A$7=1," ")</f>
        <v>191</v>
      </c>
      <c r="Y24" cm="1">
        <f t="array" ref="Y24">_xlfn.IFS(AND(Q24=1,COUNT($E$7:G24)&gt;hcpng),G24+D24,$A$7=1," ")</f>
        <v>187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6" cm="1">
        <f t="array" ref="D27">_xlfn.IFS(Q27&lt;&gt;1,"",Q27=1,TRUNC((230-C27)*0.9))</f>
        <v>68</v>
      </c>
      <c r="E27" s="14">
        <v>211</v>
      </c>
      <c r="F27" s="14">
        <v>146</v>
      </c>
      <c r="G27" s="14">
        <v>163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520</v>
      </c>
      <c r="J27">
        <f t="shared" si="1"/>
        <v>173</v>
      </c>
      <c r="K27" cm="1">
        <f t="array" ref="K27">_xlfn.IFS(Q27&lt;&gt;1,"",Q27=1,I27+(3*D27))</f>
        <v>724</v>
      </c>
      <c r="L27" cm="1">
        <f t="array" ref="L27">_xlfn.IFS(Q27&lt;&gt;1,"",COUNT($E$7:G27)&lt;=hcpng,"",COUNT($E$7:G27)&gt;=hcpng,K27)</f>
        <v>724</v>
      </c>
      <c r="M27" cm="1">
        <f t="array" ref="M27">_xlfn.IFS(Q27=1,SUM($E$7:G27),Q27&lt;&gt;1,"")</f>
        <v>8885</v>
      </c>
      <c r="N27" cm="1">
        <f t="array" ref="N27">_xlfn.IFS(Q27=1,COUNT($E$7:G27),Q27&lt;&gt;1,"")</f>
        <v>57</v>
      </c>
      <c r="O27">
        <f>IF(Q27=1,ROUND(AVERAGE($E$7:G27),2),"")</f>
        <v>155.88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279</v>
      </c>
      <c r="X27" cm="1">
        <f t="array" ref="X27">_xlfn.IFS(AND(Q27=1,COUNT($E$7:G27)&gt;hcpng),F27+D27,$A$7=1," ")</f>
        <v>214</v>
      </c>
      <c r="Y27" cm="1">
        <f t="array" ref="Y27">_xlfn.IFS(AND(Q27=1,COUNT($E$7:G27)&gt;hcpng),G27+D27,$A$7=1," ")</f>
        <v>231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155</v>
      </c>
      <c r="D28" s="16" cm="1">
        <f t="array" ref="D28">_xlfn.IFS(Q28&lt;&gt;1,"",Q28=1,TRUNC((230-C28)*0.9))</f>
        <v>67</v>
      </c>
      <c r="E28" s="14">
        <v>226</v>
      </c>
      <c r="F28" s="14">
        <v>181</v>
      </c>
      <c r="G28" s="14">
        <v>136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543</v>
      </c>
      <c r="J28">
        <f t="shared" si="1"/>
        <v>181</v>
      </c>
      <c r="K28" cm="1">
        <f t="array" ref="K28">_xlfn.IFS(Q28&lt;&gt;1,"",Q28=1,I28+(3*D28))</f>
        <v>744</v>
      </c>
      <c r="L28" cm="1">
        <f t="array" ref="L28">_xlfn.IFS(Q28&lt;&gt;1,"",COUNT($E$7:G28)&lt;=hcpng,"",COUNT($E$7:G28)&gt;=hcpng,K28)</f>
        <v>744</v>
      </c>
      <c r="M28" cm="1">
        <f t="array" ref="M28">_xlfn.IFS(Q28=1,SUM($E$7:G28),Q28&lt;&gt;1,"")</f>
        <v>9428</v>
      </c>
      <c r="N28" cm="1">
        <f t="array" ref="N28">_xlfn.IFS(Q28=1,COUNT($E$7:G28),Q28&lt;&gt;1,"")</f>
        <v>60</v>
      </c>
      <c r="O28">
        <f>IF(Q28=1,ROUND(AVERAGE($E$7:G28),2),"")</f>
        <v>157.13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cm="1">
        <f t="array" ref="S28">_xlfn.IFS(E28=$X$5,E28,F28=$X$5,F28,G28=$X$5,G28,$A$7=1,"")</f>
        <v>226</v>
      </c>
      <c r="T28" t="str">
        <f t="shared" si="4"/>
        <v/>
      </c>
      <c r="U28" cm="1">
        <f t="array" ref="U28">_xlfn.IFS(W28=$X$6,W28,X28=$X$6,X28,Y28=$X$6,Y28,$A$7=1,"")</f>
        <v>293</v>
      </c>
      <c r="W28" cm="1">
        <f t="array" ref="W28">_xlfn.IFS(AND(Q28=1,COUNT($E$7:G28)&gt;hcpng),E28+D28,$A$7=1," ")</f>
        <v>293</v>
      </c>
      <c r="X28" cm="1">
        <f t="array" ref="X28">_xlfn.IFS(AND(Q28=1,COUNT($E$7:G28)&gt;hcpng),F28+D28,$A$7=1," ")</f>
        <v>248</v>
      </c>
      <c r="Y28" cm="1">
        <f t="array" ref="Y28">_xlfn.IFS(AND(Q28=1,COUNT($E$7:G28)&gt;hcpng),G28+D28,$A$7=1," ")</f>
        <v>203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157</v>
      </c>
      <c r="D29" s="16" cm="1">
        <f t="array" ref="D29">_xlfn.IFS(Q29&lt;&gt;1,"",Q29=1,TRUNC((230-C29)*0.9))</f>
        <v>65</v>
      </c>
      <c r="E29" s="14">
        <v>211</v>
      </c>
      <c r="F29" s="14">
        <v>179</v>
      </c>
      <c r="G29" s="14">
        <v>117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507</v>
      </c>
      <c r="J29">
        <f t="shared" si="1"/>
        <v>169</v>
      </c>
      <c r="K29" cm="1">
        <f t="array" ref="K29">_xlfn.IFS(Q29&lt;&gt;1,"",Q29=1,I29+(3*D29))</f>
        <v>702</v>
      </c>
      <c r="L29" cm="1">
        <f t="array" ref="L29">_xlfn.IFS(Q29&lt;&gt;1,"",COUNT($E$7:G29)&lt;=hcpng,"",COUNT($E$7:G29)&gt;=hcpng,K29)</f>
        <v>702</v>
      </c>
      <c r="M29" cm="1">
        <f t="array" ref="M29">_xlfn.IFS(Q29=1,SUM($E$7:G29),Q29&lt;&gt;1,"")</f>
        <v>9935</v>
      </c>
      <c r="N29" cm="1">
        <f t="array" ref="N29">_xlfn.IFS(Q29=1,COUNT($E$7:G29),Q29&lt;&gt;1,"")</f>
        <v>63</v>
      </c>
      <c r="O29">
        <f>IF(Q29=1,ROUND(AVERAGE($E$7:G29),2),"")</f>
        <v>157.69999999999999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276</v>
      </c>
      <c r="X29" cm="1">
        <f t="array" ref="X29">_xlfn.IFS(AND(Q29=1,COUNT($E$7:G29)&gt;hcpng),F29+D29,$A$7=1," ")</f>
        <v>244</v>
      </c>
      <c r="Y29" cm="1">
        <f t="array" ref="Y29">_xlfn.IFS(AND(Q29=1,COUNT($E$7:G29)&gt;hcpng),G29+D29,$A$7=1," ")</f>
        <v>182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157</v>
      </c>
      <c r="D30" s="16" cm="1">
        <f t="array" ref="D30">_xlfn.IFS(Q30&lt;&gt;1,"",Q30=1,TRUNC((230-C30)*0.9))</f>
        <v>65</v>
      </c>
      <c r="E30" s="14">
        <v>148</v>
      </c>
      <c r="F30" s="14">
        <v>143</v>
      </c>
      <c r="G30" s="14">
        <v>127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418</v>
      </c>
      <c r="J30">
        <f t="shared" si="1"/>
        <v>139</v>
      </c>
      <c r="K30" cm="1">
        <f t="array" ref="K30">_xlfn.IFS(Q30&lt;&gt;1,"",Q30=1,I30+(3*D30))</f>
        <v>613</v>
      </c>
      <c r="L30" cm="1">
        <f t="array" ref="L30">_xlfn.IFS(Q30&lt;&gt;1,"",COUNT($E$7:G30)&lt;=hcpng,"",COUNT($E$7:G30)&gt;=hcpng,K30)</f>
        <v>613</v>
      </c>
      <c r="M30" cm="1">
        <f t="array" ref="M30">_xlfn.IFS(Q30=1,SUM($E$7:G30),Q30&lt;&gt;1,"")</f>
        <v>10353</v>
      </c>
      <c r="N30" cm="1">
        <f t="array" ref="N30">_xlfn.IFS(Q30=1,COUNT($E$7:G30),Q30&lt;&gt;1,"")</f>
        <v>66</v>
      </c>
      <c r="O30">
        <f>IF(Q30=1,ROUND(AVERAGE($E$7:G30),2),"")</f>
        <v>156.86000000000001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213</v>
      </c>
      <c r="X30" cm="1">
        <f t="array" ref="X30">_xlfn.IFS(AND(Q30=1,COUNT($E$7:G30)&gt;hcpng),F30+D30,$A$7=1," ")</f>
        <v>208</v>
      </c>
      <c r="Y30" cm="1">
        <f t="array" ref="Y30">_xlfn.IFS(AND(Q30=1,COUNT($E$7:G30)&gt;hcpng),G30+D30,$A$7=1," ")</f>
        <v>192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156</v>
      </c>
      <c r="D32" s="16" cm="1">
        <f t="array" ref="D32">_xlfn.IFS(Q32&lt;&gt;1,"",Q32=1,TRUNC((230-C32)*0.9))</f>
        <v>66</v>
      </c>
      <c r="E32" s="14">
        <v>197</v>
      </c>
      <c r="F32" s="14">
        <v>149</v>
      </c>
      <c r="G32" s="14">
        <v>151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497</v>
      </c>
      <c r="J32">
        <f t="shared" si="1"/>
        <v>165</v>
      </c>
      <c r="K32" cm="1">
        <f t="array" ref="K32">_xlfn.IFS(Q32&lt;&gt;1,"",Q32=1,I32+(3*D32))</f>
        <v>695</v>
      </c>
      <c r="L32" cm="1">
        <f t="array" ref="L32">_xlfn.IFS(Q32&lt;&gt;1,"",COUNT($E$7:G32)&lt;=hcpng,"",COUNT($E$7:G32)&gt;=hcpng,K32)</f>
        <v>695</v>
      </c>
      <c r="M32" cm="1">
        <f t="array" ref="M32">_xlfn.IFS(Q32=1,SUM($E$7:G32),Q32&lt;&gt;1,"")</f>
        <v>10850</v>
      </c>
      <c r="N32" cm="1">
        <f t="array" ref="N32">_xlfn.IFS(Q32=1,COUNT($E$7:G32),Q32&lt;&gt;1,"")</f>
        <v>69</v>
      </c>
      <c r="O32">
        <f>IF(Q32=1,ROUND(AVERAGE($E$7:G32),2),"")</f>
        <v>157.25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263</v>
      </c>
      <c r="X32" cm="1">
        <f t="array" ref="X32">_xlfn.IFS(AND(Q32=1,COUNT($E$7:G32)&gt;hcpng),F32+D32,$A$7=1," ")</f>
        <v>215</v>
      </c>
      <c r="Y32" cm="1">
        <f t="array" ref="Y32">_xlfn.IFS(AND(Q32=1,COUNT($E$7:G32)&gt;hcpng),G32+D32,$A$7=1," ")</f>
        <v>217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157</v>
      </c>
      <c r="D34" s="16" cm="1">
        <f t="array" ref="D34">_xlfn.IFS(Q34&lt;&gt;1,"",Q34=1,TRUNC((230-C34)*0.9))</f>
        <v>65</v>
      </c>
      <c r="E34" s="14">
        <v>203</v>
      </c>
      <c r="F34" s="14">
        <v>188</v>
      </c>
      <c r="G34" s="14">
        <v>223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614</v>
      </c>
      <c r="J34">
        <f t="shared" si="1"/>
        <v>204</v>
      </c>
      <c r="K34" cm="1">
        <f t="array" ref="K34">_xlfn.IFS(Q34&lt;&gt;1,"",Q34=1,I34+(3*D34))</f>
        <v>809</v>
      </c>
      <c r="L34" cm="1">
        <f t="array" ref="L34">_xlfn.IFS(Q34&lt;&gt;1,"",COUNT($E$7:G34)&lt;=hcpng,"",COUNT($E$7:G34)&gt;=hcpng,K34)</f>
        <v>809</v>
      </c>
      <c r="M34" cm="1">
        <f t="array" ref="M34">_xlfn.IFS(Q34=1,SUM($E$7:G34),Q34&lt;&gt;1,"")</f>
        <v>11464</v>
      </c>
      <c r="N34" cm="1">
        <f t="array" ref="N34">_xlfn.IFS(Q34=1,COUNT($E$7:G34),Q34&lt;&gt;1,"")</f>
        <v>72</v>
      </c>
      <c r="O34">
        <f>IF(Q34=1,ROUND(AVERAGE($E$7:G34),2),"")</f>
        <v>159.22</v>
      </c>
      <c r="P34" t="str" cm="1">
        <f t="array" ref="P34">_xlfn.IFS(Q34&lt;&gt;1,"",SUM($Q$7:Q34)=1,1,SUM($Q$7:Q34)&lt;&gt;1,"")</f>
        <v/>
      </c>
      <c r="Q34">
        <f t="shared" si="2"/>
        <v>1</v>
      </c>
      <c r="R34">
        <f t="shared" si="3"/>
        <v>614</v>
      </c>
      <c r="S34" t="str" cm="1">
        <f t="array" ref="S34">_xlfn.IFS(E34=$X$5,E34,F34=$X$5,F34,G34=$X$5,G34,$A$7=1,"")</f>
        <v/>
      </c>
      <c r="T34">
        <f t="shared" si="4"/>
        <v>809</v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268</v>
      </c>
      <c r="X34" cm="1">
        <f t="array" ref="X34">_xlfn.IFS(AND(Q34=1,COUNT($E$7:G34)&gt;hcpng),F34+D34,$A$7=1," ")</f>
        <v>253</v>
      </c>
      <c r="Y34" cm="1">
        <f t="array" ref="Y34">_xlfn.IFS(AND(Q34=1,COUNT($E$7:G34)&gt;hcpng),G34+D34,$A$7=1," ")</f>
        <v>288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159</v>
      </c>
      <c r="D36" s="16" cm="1">
        <f t="array" ref="D36">_xlfn.IFS(Q36&lt;&gt;1,"",Q36=1,TRUNC((230-C36)*0.9))</f>
        <v>63</v>
      </c>
      <c r="E36" s="14">
        <v>162</v>
      </c>
      <c r="F36" s="14">
        <v>170</v>
      </c>
      <c r="G36" s="14">
        <v>152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484</v>
      </c>
      <c r="J36">
        <f t="shared" si="1"/>
        <v>161</v>
      </c>
      <c r="K36" cm="1">
        <f t="array" ref="K36">_xlfn.IFS(Q36&lt;&gt;1,"",Q36=1,I36+(3*D36))</f>
        <v>673</v>
      </c>
      <c r="L36" cm="1">
        <f t="array" ref="L36">_xlfn.IFS(Q36&lt;&gt;1,"",COUNT($E$7:G36)&lt;=hcpng,"",COUNT($E$7:G36)&gt;=hcpng,K36)</f>
        <v>673</v>
      </c>
      <c r="M36" cm="1">
        <f t="array" ref="M36">_xlfn.IFS(Q36=1,SUM($E$7:G36),Q36&lt;&gt;1,"")</f>
        <v>11948</v>
      </c>
      <c r="N36" cm="1">
        <f t="array" ref="N36">_xlfn.IFS(Q36=1,COUNT($E$7:G36),Q36&lt;&gt;1,"")</f>
        <v>75</v>
      </c>
      <c r="O36">
        <f>IF(Q36=1,ROUND(AVERAGE($E$7:G36),2),"")</f>
        <v>159.31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225</v>
      </c>
      <c r="X36" cm="1">
        <f t="array" ref="X36">_xlfn.IFS(AND(Q36=1,COUNT($E$7:G36)&gt;hcpng),F36+D36,$A$7=1," ")</f>
        <v>233</v>
      </c>
      <c r="Y36" cm="1">
        <f t="array" ref="Y36">_xlfn.IFS(AND(Q36=1,COUNT($E$7:G36)&gt;hcpng),G36+D36,$A$7=1," ")</f>
        <v>215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166.56</v>
      </c>
      <c r="F37" s="18">
        <f>IF(COUNT(F7:F36)&gt;=1,ROUND(SUM(F7:F36)/COUNT(F7:F36),2),"")</f>
        <v>154.76</v>
      </c>
      <c r="G37" s="18">
        <f>IF(COUNT(G7:G36)&gt;=1,ROUND(SUM(G7:G36)/COUNT(G7:G36),2),"")</f>
        <v>156.6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9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2CE2-9606-4ECB-9E89-8328756746D5}">
  <sheetPr>
    <pageSetUpPr fitToPage="1"/>
  </sheetPr>
  <dimension ref="A1:AA44"/>
  <sheetViews>
    <sheetView topLeftCell="A3" workbookViewId="0">
      <selection activeCell="G37" sqref="G37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7" t="s">
        <v>107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134</v>
      </c>
      <c r="C4" s="7"/>
      <c r="D4" s="7"/>
      <c r="E4" s="7"/>
      <c r="F4" s="7"/>
      <c r="G4" s="7"/>
      <c r="W4" s="3" t="s">
        <v>34</v>
      </c>
      <c r="X4">
        <f>MAX(I7:I36)</f>
        <v>500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134</v>
      </c>
      <c r="D25" s="16" cm="1">
        <f t="array" ref="D25">_xlfn.IFS(Q25&lt;&gt;1,"",Q25=1,TRUNC((230-C25)*0.9))</f>
        <v>86</v>
      </c>
      <c r="E25" s="14">
        <v>131</v>
      </c>
      <c r="F25" s="14">
        <v>155</v>
      </c>
      <c r="G25" s="14">
        <v>111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397</v>
      </c>
      <c r="J25">
        <f t="shared" si="1"/>
        <v>132</v>
      </c>
      <c r="K25" cm="1">
        <f t="array" ref="K25">_xlfn.IFS(Q25&lt;&gt;1,"",Q25=1,I25+(3*D25))</f>
        <v>655</v>
      </c>
      <c r="L25" t="str" cm="1">
        <f t="array" ref="L25">_xlfn.IFS(Q25&lt;&gt;1,"",COUNT($E$7:G25)&lt;=hcpng,"",COUNT($E$7:G25)&gt;=hcpng,K25)</f>
        <v/>
      </c>
      <c r="M25" cm="1">
        <f t="array" ref="M25">_xlfn.IFS(Q25=1,SUM($E$7:G25),Q25&lt;&gt;1,"")</f>
        <v>397</v>
      </c>
      <c r="N25" cm="1">
        <f t="array" ref="N25">_xlfn.IFS(Q25=1,COUNT($E$7:G25),Q25&lt;&gt;1,"")</f>
        <v>3</v>
      </c>
      <c r="O25">
        <f>IF(Q25=1,ROUND(AVERAGE($E$7:G25),2),"")</f>
        <v>132.33000000000001</v>
      </c>
      <c r="P25" cm="1">
        <f t="array" ref="P25">_xlfn.IFS(Q25&lt;&gt;1,"",SUM($Q$7:Q25)=1,1,SUM($Q$7:Q25)&lt;&gt;1,"")</f>
        <v>1</v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134</v>
      </c>
      <c r="D26" s="16" cm="1">
        <f t="array" ref="D26">_xlfn.IFS(Q26&lt;&gt;1,"",Q26=1,TRUNC((230-C26)*0.9))</f>
        <v>86</v>
      </c>
      <c r="E26" s="14">
        <v>123</v>
      </c>
      <c r="F26" s="14">
        <v>104</v>
      </c>
      <c r="G26" s="14">
        <v>155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382</v>
      </c>
      <c r="J26">
        <f t="shared" si="1"/>
        <v>127</v>
      </c>
      <c r="K26" cm="1">
        <f t="array" ref="K26">_xlfn.IFS(Q26&lt;&gt;1,"",Q26=1,I26+(3*D26))</f>
        <v>640</v>
      </c>
      <c r="L26" t="str" cm="1">
        <f t="array" ref="L26">_xlfn.IFS(Q26&lt;&gt;1,"",COUNT($E$7:G26)&lt;=hcpng,"",COUNT($E$7:G26)&gt;=hcpng,K26)</f>
        <v/>
      </c>
      <c r="M26" cm="1">
        <f t="array" ref="M26">_xlfn.IFS(Q26=1,SUM($E$7:G26),Q26&lt;&gt;1,"")</f>
        <v>779</v>
      </c>
      <c r="N26" cm="1">
        <f t="array" ref="N26">_xlfn.IFS(Q26=1,COUNT($E$7:G26),Q26&lt;&gt;1,"")</f>
        <v>6</v>
      </c>
      <c r="O26">
        <f>IF(Q26=1,ROUND(AVERAGE($E$7:G26),2),"")</f>
        <v>129.83000000000001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134</v>
      </c>
      <c r="D29" s="16" cm="1">
        <f t="array" ref="D29">_xlfn.IFS(Q29&lt;&gt;1,"",Q29=1,TRUNC((230-C29)*0.9))</f>
        <v>86</v>
      </c>
      <c r="E29" s="14">
        <v>143</v>
      </c>
      <c r="F29" s="14">
        <v>122</v>
      </c>
      <c r="G29" s="14">
        <v>103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368</v>
      </c>
      <c r="J29">
        <f t="shared" si="1"/>
        <v>122</v>
      </c>
      <c r="K29" cm="1">
        <f t="array" ref="K29">_xlfn.IFS(Q29&lt;&gt;1,"",Q29=1,I29+(3*D29))</f>
        <v>626</v>
      </c>
      <c r="L29" t="str" cm="1">
        <f t="array" ref="L29">_xlfn.IFS(Q29&lt;&gt;1,"",COUNT($E$7:G29)&lt;=hcpng,"",COUNT($E$7:G29)&gt;=hcpng,K29)</f>
        <v/>
      </c>
      <c r="M29" cm="1">
        <f t="array" ref="M29">_xlfn.IFS(Q29=1,SUM($E$7:G29),Q29&lt;&gt;1,"")</f>
        <v>1147</v>
      </c>
      <c r="N29" cm="1">
        <f t="array" ref="N29">_xlfn.IFS(Q29=1,COUNT($E$7:G29),Q29&lt;&gt;1,"")</f>
        <v>9</v>
      </c>
      <c r="O29">
        <f>IF(Q29=1,ROUND(AVERAGE($E$7:G29),2),"")</f>
        <v>127.44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127</v>
      </c>
      <c r="D30" s="16" cm="1">
        <f t="array" ref="D30">_xlfn.IFS(Q30&lt;&gt;1,"",Q30=1,TRUNC((230-C30)*0.9))</f>
        <v>92</v>
      </c>
      <c r="E30" s="14">
        <v>142</v>
      </c>
      <c r="F30" s="14">
        <v>112</v>
      </c>
      <c r="G30" s="14">
        <v>179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433</v>
      </c>
      <c r="J30">
        <f t="shared" si="1"/>
        <v>144</v>
      </c>
      <c r="K30" cm="1">
        <f t="array" ref="K30">_xlfn.IFS(Q30&lt;&gt;1,"",Q30=1,I30+(3*D30))</f>
        <v>709</v>
      </c>
      <c r="L30" t="str" cm="1">
        <f t="array" ref="L30">_xlfn.IFS(Q30&lt;&gt;1,"",COUNT($E$7:G30)&lt;=hcpng,"",COUNT($E$7:G30)&gt;=hcpng,K30)</f>
        <v/>
      </c>
      <c r="M30" cm="1">
        <f t="array" ref="M30">_xlfn.IFS(Q30=1,SUM($E$7:G30),Q30&lt;&gt;1,"")</f>
        <v>1580</v>
      </c>
      <c r="N30" cm="1">
        <f t="array" ref="N30">_xlfn.IFS(Q30=1,COUNT($E$7:G30),Q30&lt;&gt;1,"")</f>
        <v>12</v>
      </c>
      <c r="O30">
        <f>IF(Q30=1,ROUND(AVERAGE($E$7:G30),2),"")</f>
        <v>131.66999999999999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131</v>
      </c>
      <c r="D31" s="16" cm="1">
        <f t="array" ref="D31">_xlfn.IFS(Q31&lt;&gt;1,"",Q31=1,TRUNC((230-C31)*0.9))</f>
        <v>89</v>
      </c>
      <c r="E31" s="14">
        <v>142</v>
      </c>
      <c r="F31" s="14">
        <v>165</v>
      </c>
      <c r="G31" s="14">
        <v>193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500</v>
      </c>
      <c r="J31">
        <f t="shared" si="1"/>
        <v>166</v>
      </c>
      <c r="K31" cm="1">
        <f t="array" ref="K31">_xlfn.IFS(Q31&lt;&gt;1,"",Q31=1,I31+(3*D31))</f>
        <v>767</v>
      </c>
      <c r="L31" cm="1">
        <f t="array" ref="L31">_xlfn.IFS(Q31&lt;&gt;1,"",COUNT($E$7:G31)&lt;=hcpng,"",COUNT($E$7:G31)&gt;=hcpng,K31)</f>
        <v>767</v>
      </c>
      <c r="M31" cm="1">
        <f t="array" ref="M31">_xlfn.IFS(Q31=1,SUM($E$7:G31),Q31&lt;&gt;1,"")</f>
        <v>2080</v>
      </c>
      <c r="N31" cm="1">
        <f t="array" ref="N31">_xlfn.IFS(Q31=1,COUNT($E$7:G31),Q31&lt;&gt;1,"")</f>
        <v>15</v>
      </c>
      <c r="O31">
        <f>IF(Q31=1,ROUND(AVERAGE($E$7:G31),2),"")</f>
        <v>138.66999999999999</v>
      </c>
      <c r="P31" t="str" cm="1">
        <f t="array" ref="P31">_xlfn.IFS(Q31&lt;&gt;1,"",SUM($Q$7:Q31)=1,1,SUM($Q$7:Q31)&lt;&gt;1,"")</f>
        <v/>
      </c>
      <c r="Q31">
        <f t="shared" si="2"/>
        <v>1</v>
      </c>
      <c r="R31">
        <f t="shared" si="3"/>
        <v>500</v>
      </c>
      <c r="S31" cm="1">
        <f t="array" ref="S31">_xlfn.IFS(E31=$X$5,E31,F31=$X$5,F31,G31=$X$5,G31,$A$7=1,"")</f>
        <v>193</v>
      </c>
      <c r="T31">
        <f t="shared" si="4"/>
        <v>767</v>
      </c>
      <c r="U31" cm="1">
        <f t="array" ref="U31">_xlfn.IFS(W31=$X$6,W31,X31=$X$6,X31,Y31=$X$6,Y31,$A$7=1,"")</f>
        <v>282</v>
      </c>
      <c r="W31" cm="1">
        <f t="array" ref="W31">_xlfn.IFS(AND(Q31=1,COUNT($E$7:G31)&gt;hcpng),E31+D31,$A$7=1," ")</f>
        <v>231</v>
      </c>
      <c r="X31" cm="1">
        <f t="array" ref="X31">_xlfn.IFS(AND(Q31=1,COUNT($E$7:G31)&gt;hcpng),F31+D31,$A$7=1," ")</f>
        <v>254</v>
      </c>
      <c r="Y31" cm="1">
        <f t="array" ref="Y31">_xlfn.IFS(AND(Q31=1,COUNT($E$7:G31)&gt;hcpng),G31+D31,$A$7=1," ")</f>
        <v>282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138</v>
      </c>
      <c r="D33" s="16" cm="1">
        <f t="array" ref="D33">_xlfn.IFS(Q33&lt;&gt;1,"",Q33=1,TRUNC((230-C33)*0.9))</f>
        <v>82</v>
      </c>
      <c r="E33" s="14">
        <v>145</v>
      </c>
      <c r="F33" s="14">
        <v>124</v>
      </c>
      <c r="G33" s="14">
        <v>137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406</v>
      </c>
      <c r="J33">
        <f t="shared" si="1"/>
        <v>135</v>
      </c>
      <c r="K33" cm="1">
        <f t="array" ref="K33">_xlfn.IFS(Q33&lt;&gt;1,"",Q33=1,I33+(3*D33))</f>
        <v>652</v>
      </c>
      <c r="L33" cm="1">
        <f t="array" ref="L33">_xlfn.IFS(Q33&lt;&gt;1,"",COUNT($E$7:G33)&lt;=hcpng,"",COUNT($E$7:G33)&gt;=hcpng,K33)</f>
        <v>652</v>
      </c>
      <c r="M33" cm="1">
        <f t="array" ref="M33">_xlfn.IFS(Q33=1,SUM($E$7:G33),Q33&lt;&gt;1,"")</f>
        <v>2486</v>
      </c>
      <c r="N33" cm="1">
        <f t="array" ref="N33">_xlfn.IFS(Q33=1,COUNT($E$7:G33),Q33&lt;&gt;1,"")</f>
        <v>18</v>
      </c>
      <c r="O33">
        <f>IF(Q33=1,ROUND(AVERAGE($E$7:G33),2),"")</f>
        <v>138.11000000000001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227</v>
      </c>
      <c r="X33" cm="1">
        <f t="array" ref="X33">_xlfn.IFS(AND(Q33=1,COUNT($E$7:G33)&gt;hcpng),F33+D33,$A$7=1," ")</f>
        <v>206</v>
      </c>
      <c r="Y33" cm="1">
        <f t="array" ref="Y33">_xlfn.IFS(AND(Q33=1,COUNT($E$7:G33)&gt;hcpng),G33+D33,$A$7=1," ")</f>
        <v>219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138</v>
      </c>
      <c r="D35" s="16" cm="1">
        <f t="array" ref="D35">_xlfn.IFS(Q35&lt;&gt;1,"",Q35=1,TRUNC((230-C35)*0.9))</f>
        <v>82</v>
      </c>
      <c r="E35" s="14">
        <v>139</v>
      </c>
      <c r="F35" s="14">
        <v>131</v>
      </c>
      <c r="G35" s="14">
        <v>120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390</v>
      </c>
      <c r="J35">
        <f t="shared" si="1"/>
        <v>130</v>
      </c>
      <c r="K35" cm="1">
        <f t="array" ref="K35">_xlfn.IFS(Q35&lt;&gt;1,"",Q35=1,I35+(3*D35))</f>
        <v>636</v>
      </c>
      <c r="L35" cm="1">
        <f t="array" ref="L35">_xlfn.IFS(Q35&lt;&gt;1,"",COUNT($E$7:G35)&lt;=hcpng,"",COUNT($E$7:G35)&gt;=hcpng,K35)</f>
        <v>636</v>
      </c>
      <c r="M35" cm="1">
        <f t="array" ref="M35">_xlfn.IFS(Q35=1,SUM($E$7:G35),Q35&lt;&gt;1,"")</f>
        <v>2876</v>
      </c>
      <c r="N35" cm="1">
        <f t="array" ref="N35">_xlfn.IFS(Q35=1,COUNT($E$7:G35),Q35&lt;&gt;1,"")</f>
        <v>21</v>
      </c>
      <c r="O35">
        <f>IF(Q35=1,ROUND(AVERAGE($E$7:G35),2),"")</f>
        <v>136.94999999999999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221</v>
      </c>
      <c r="X35" cm="1">
        <f t="array" ref="X35">_xlfn.IFS(AND(Q35=1,COUNT($E$7:G35)&gt;hcpng),F35+D35,$A$7=1," ")</f>
        <v>213</v>
      </c>
      <c r="Y35" cm="1">
        <f t="array" ref="Y35">_xlfn.IFS(AND(Q35=1,COUNT($E$7:G35)&gt;hcpng),G35+D35,$A$7=1," ")</f>
        <v>202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136</v>
      </c>
      <c r="D36" s="16" cm="1">
        <f t="array" ref="D36">_xlfn.IFS(Q36&lt;&gt;1,"",Q36=1,TRUNC((230-C36)*0.9))</f>
        <v>84</v>
      </c>
      <c r="E36" s="14">
        <v>148</v>
      </c>
      <c r="F36" s="14">
        <v>162</v>
      </c>
      <c r="G36" s="14">
        <v>145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0"/>
        <v>455</v>
      </c>
      <c r="J36">
        <f t="shared" si="1"/>
        <v>151</v>
      </c>
      <c r="K36" cm="1">
        <f t="array" ref="K36">_xlfn.IFS(Q36&lt;&gt;1,"",Q36=1,I36+(3*D36))</f>
        <v>707</v>
      </c>
      <c r="L36" cm="1">
        <f t="array" ref="L36">_xlfn.IFS(Q36&lt;&gt;1,"",COUNT($E$7:G36)&lt;=hcpng,"",COUNT($E$7:G36)&gt;=hcpng,K36)</f>
        <v>707</v>
      </c>
      <c r="M36" cm="1">
        <f t="array" ref="M36">_xlfn.IFS(Q36=1,SUM($E$7:G36),Q36&lt;&gt;1,"")</f>
        <v>3331</v>
      </c>
      <c r="N36" cm="1">
        <f t="array" ref="N36">_xlfn.IFS(Q36=1,COUNT($E$7:G36),Q36&lt;&gt;1,"")</f>
        <v>24</v>
      </c>
      <c r="O36">
        <f>IF(Q36=1,ROUND(AVERAGE($E$7:G36),2),"")</f>
        <v>138.79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232</v>
      </c>
      <c r="X36" cm="1">
        <f t="array" ref="X36">_xlfn.IFS(AND(Q36=1,COUNT($E$7:G36)&gt;hcpng),F36+D36,$A$7=1," ")</f>
        <v>246</v>
      </c>
      <c r="Y36" cm="1">
        <f t="array" ref="Y36">_xlfn.IFS(AND(Q36=1,COUNT($E$7:G36)&gt;hcpng),G36+D36,$A$7=1," ")</f>
        <v>229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139.13</v>
      </c>
      <c r="F37" s="18">
        <f>IF(COUNT(F7:F36)&gt;=1,ROUND(SUM(F7:F36)/COUNT(F7:F36),2),"")</f>
        <v>134.38</v>
      </c>
      <c r="G37" s="18">
        <f>IF(COUNT(G7:G36)&gt;=1,ROUND(SUM(G7:G36)/COUNT(G7:G36),2),"")</f>
        <v>142.88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8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9D9D-DD85-4CC3-80FE-9C6B910E39E2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6</v>
      </c>
    </row>
    <row r="3" spans="1:27" ht="14.45" customHeight="1" x14ac:dyDescent="0.25">
      <c r="A3" s="7" t="s">
        <v>7</v>
      </c>
      <c r="B3" s="27" t="s">
        <v>52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124</v>
      </c>
      <c r="C4" s="7"/>
      <c r="D4" s="7"/>
      <c r="E4" s="7"/>
      <c r="F4" s="7"/>
      <c r="G4" s="7"/>
      <c r="W4" s="3" t="s">
        <v>34</v>
      </c>
      <c r="X4">
        <f>MAX(I7:I36)</f>
        <v>484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186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124</v>
      </c>
      <c r="D7" s="16" cm="1">
        <f t="array" ref="D7">_xlfn.IFS(Q7&lt;&gt;1,"",Q7=1,TRUNC((230-C7)*0.9))</f>
        <v>95</v>
      </c>
      <c r="E7" s="14">
        <v>137</v>
      </c>
      <c r="F7" s="14">
        <v>75</v>
      </c>
      <c r="G7" s="14">
        <v>103</v>
      </c>
      <c r="H7" s="17"/>
      <c r="I7">
        <f>IF(Q7=1,SUM(E7:G7),"")</f>
        <v>315</v>
      </c>
      <c r="J7">
        <f>IF(Q7=1,TRUNC(AVERAGE(E7:G7),0),"")</f>
        <v>105</v>
      </c>
      <c r="K7" cm="1">
        <f t="array" ref="K7">_xlfn.IFS(Q7&lt;&gt;1,"",Q7=1,I7+(3*D7))</f>
        <v>600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315</v>
      </c>
      <c r="N7" cm="1">
        <f t="array" ref="N7">_xlfn.IFS(Q7=1,COUNT($E$7:G7),Q7&lt;&gt;1,"")</f>
        <v>3</v>
      </c>
      <c r="O7">
        <f>IF(Q7=1,ROUND(AVERAGE($E$7:G7),2),"")</f>
        <v>105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124</v>
      </c>
      <c r="D9" s="16" cm="1">
        <f t="array" ref="D9">_xlfn.IFS(Q9&lt;&gt;1,"",Q9=1,TRUNC((230-C9)*0.9))</f>
        <v>95</v>
      </c>
      <c r="E9" s="14">
        <v>80</v>
      </c>
      <c r="F9" s="14">
        <v>176</v>
      </c>
      <c r="G9" s="14">
        <v>161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417</v>
      </c>
      <c r="J9">
        <f t="shared" si="1"/>
        <v>139</v>
      </c>
      <c r="K9" cm="1">
        <f t="array" ref="K9">_xlfn.IFS(Q9&lt;&gt;1,"",Q9=1,I9+(3*D9))</f>
        <v>702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732</v>
      </c>
      <c r="N9" cm="1">
        <f t="array" ref="N9">_xlfn.IFS(Q9=1,COUNT($E$7:G9),Q9&lt;&gt;1,"")</f>
        <v>6</v>
      </c>
      <c r="O9">
        <f>IF(Q9=1,ROUND(AVERAGE($E$7:G9),2),"")</f>
        <v>122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124</v>
      </c>
      <c r="D10" s="16" cm="1">
        <f t="array" ref="D10">_xlfn.IFS(Q10&lt;&gt;1,"",Q10=1,TRUNC((230-C10)*0.9))</f>
        <v>95</v>
      </c>
      <c r="E10" s="14">
        <v>157</v>
      </c>
      <c r="F10" s="14">
        <v>112</v>
      </c>
      <c r="G10" s="14">
        <v>138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407</v>
      </c>
      <c r="J10">
        <f t="shared" si="1"/>
        <v>135</v>
      </c>
      <c r="K10" cm="1">
        <f t="array" ref="K10">_xlfn.IFS(Q10&lt;&gt;1,"",Q10=1,I10+(3*D10))</f>
        <v>692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1139</v>
      </c>
      <c r="N10" cm="1">
        <f t="array" ref="N10">_xlfn.IFS(Q10=1,COUNT($E$7:G10),Q10&lt;&gt;1,"")</f>
        <v>9</v>
      </c>
      <c r="O10">
        <f>IF(Q10=1,ROUND(AVERAGE($E$7:G10),2),"")</f>
        <v>126.56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126</v>
      </c>
      <c r="D11" s="16" cm="1">
        <f t="array" ref="D11">_xlfn.IFS(Q11&lt;&gt;1,"",Q11=1,TRUNC((230-C11)*0.9))</f>
        <v>93</v>
      </c>
      <c r="E11" s="14">
        <v>86</v>
      </c>
      <c r="F11" s="14">
        <v>86</v>
      </c>
      <c r="G11" s="14">
        <v>119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291</v>
      </c>
      <c r="J11">
        <f t="shared" si="1"/>
        <v>97</v>
      </c>
      <c r="K11" cm="1">
        <f t="array" ref="K11">_xlfn.IFS(Q11&lt;&gt;1,"",Q11=1,I11+(3*D11))</f>
        <v>570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1430</v>
      </c>
      <c r="N11" cm="1">
        <f t="array" ref="N11">_xlfn.IFS(Q11=1,COUNT($E$7:G11),Q11&lt;&gt;1,"")</f>
        <v>12</v>
      </c>
      <c r="O11">
        <f>IF(Q11=1,ROUND(AVERAGE($E$7:G11),2),"")</f>
        <v>119.17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119</v>
      </c>
      <c r="D12" s="16" cm="1">
        <f t="array" ref="D12">_xlfn.IFS(Q12&lt;&gt;1,"",Q12=1,TRUNC((230-C12)*0.9))</f>
        <v>99</v>
      </c>
      <c r="E12" s="14">
        <v>128</v>
      </c>
      <c r="F12" s="14">
        <v>170</v>
      </c>
      <c r="G12" s="14">
        <v>186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484</v>
      </c>
      <c r="J12">
        <f t="shared" si="1"/>
        <v>161</v>
      </c>
      <c r="K12" cm="1">
        <f t="array" ref="K12">_xlfn.IFS(Q12&lt;&gt;1,"",Q12=1,I12+(3*D12))</f>
        <v>781</v>
      </c>
      <c r="L12" cm="1">
        <f t="array" ref="L12">_xlfn.IFS(Q12&lt;&gt;1,"",COUNT($E$7:G12)&lt;=hcpng,"",COUNT($E$7:G12)&gt;=hcpng,K12)</f>
        <v>781</v>
      </c>
      <c r="M12" cm="1">
        <f t="array" ref="M12">_xlfn.IFS(Q12=1,SUM($E$7:G12),Q12&lt;&gt;1,"")</f>
        <v>1914</v>
      </c>
      <c r="N12" cm="1">
        <f t="array" ref="N12">_xlfn.IFS(Q12=1,COUNT($E$7:G12),Q12&lt;&gt;1,"")</f>
        <v>15</v>
      </c>
      <c r="O12">
        <f>IF(Q12=1,ROUND(AVERAGE($E$7:G12),2),"")</f>
        <v>127.6</v>
      </c>
      <c r="P12" t="str" cm="1">
        <f t="array" ref="P12">_xlfn.IFS(Q12&lt;&gt;1,"",SUM($Q$7:Q12)=1,1,SUM($Q$7:Q12)&lt;&gt;1,"")</f>
        <v/>
      </c>
      <c r="Q12">
        <f t="shared" si="2"/>
        <v>1</v>
      </c>
      <c r="R12">
        <f t="shared" si="3"/>
        <v>484</v>
      </c>
      <c r="S12" cm="1">
        <f t="array" ref="S12">_xlfn.IFS(E12=$X$5,E12,F12=$X$5,F12,G12=$X$5,G12,$A$7=1,"")</f>
        <v>186</v>
      </c>
      <c r="T12">
        <f t="shared" si="4"/>
        <v>781</v>
      </c>
      <c r="U12" cm="1">
        <f t="array" ref="U12">_xlfn.IFS(W12=$X$6,W12,X12=$X$6,X12,Y12=$X$6,Y12,$A$7=1,"")</f>
        <v>285</v>
      </c>
      <c r="W12" cm="1">
        <f t="array" ref="W12">_xlfn.IFS(AND(Q12=1,COUNT($E$7:G12)&gt;hcpng),E12+D12,$A$7=1," ")</f>
        <v>227</v>
      </c>
      <c r="X12" cm="1">
        <f t="array" ref="X12">_xlfn.IFS(AND(Q12=1,COUNT($E$7:G12)&gt;hcpng),F12+D12,$A$7=1," ")</f>
        <v>269</v>
      </c>
      <c r="Y12" cm="1">
        <f t="array" ref="Y12">_xlfn.IFS(AND(Q12=1,COUNT($E$7:G12)&gt;hcpng),G12+D12,$A$7=1," ")</f>
        <v>285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127</v>
      </c>
      <c r="D13" s="16" cm="1">
        <f t="array" ref="D13">_xlfn.IFS(Q13&lt;&gt;1,"",Q13=1,TRUNC((230-C13)*0.9))</f>
        <v>92</v>
      </c>
      <c r="E13" s="14">
        <v>146</v>
      </c>
      <c r="F13" s="14">
        <v>165</v>
      </c>
      <c r="G13" s="14">
        <v>124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2</v>
      </c>
      <c r="I13">
        <f t="shared" si="0"/>
        <v>435</v>
      </c>
      <c r="J13">
        <f t="shared" si="1"/>
        <v>145</v>
      </c>
      <c r="K13" cm="1">
        <f t="array" ref="K13">_xlfn.IFS(Q13&lt;&gt;1,"",Q13=1,I13+(3*D13))</f>
        <v>711</v>
      </c>
      <c r="L13" cm="1">
        <f t="array" ref="L13">_xlfn.IFS(Q13&lt;&gt;1,"",COUNT($E$7:G13)&lt;=hcpng,"",COUNT($E$7:G13)&gt;=hcpng,K13)</f>
        <v>711</v>
      </c>
      <c r="M13" cm="1">
        <f t="array" ref="M13">_xlfn.IFS(Q13=1,SUM($E$7:G13),Q13&lt;&gt;1,"")</f>
        <v>2349</v>
      </c>
      <c r="N13" cm="1">
        <f t="array" ref="N13">_xlfn.IFS(Q13=1,COUNT($E$7:G13),Q13&lt;&gt;1,"")</f>
        <v>18</v>
      </c>
      <c r="O13">
        <f>IF(Q13=1,ROUND(AVERAGE($E$7:G13),2),"")</f>
        <v>130.5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238</v>
      </c>
      <c r="X13" cm="1">
        <f t="array" ref="X13">_xlfn.IFS(AND(Q13=1,COUNT($E$7:G13)&gt;hcpng),F13+D13,$A$7=1," ")</f>
        <v>257</v>
      </c>
      <c r="Y13" cm="1">
        <f t="array" ref="Y13">_xlfn.IFS(AND(Q13=1,COUNT($E$7:G13)&gt;hcpng),G13+D13,$A$7=1," ")</f>
        <v>216</v>
      </c>
      <c r="Z13">
        <f t="shared" si="5"/>
        <v>7</v>
      </c>
      <c r="AA13" cm="1">
        <f t="array" ref="AA13">_xlfn.IFS(COUNTIFS(H13,"#",H12,"#"),A12,COUNTIFS(H13,2,H12,"#"),A12,$A$7=1,"")</f>
        <v>6</v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130</v>
      </c>
      <c r="D14" s="16" cm="1">
        <f t="array" ref="D14">_xlfn.IFS(Q14&lt;&gt;1,"",Q14=1,TRUNC((230-C14)*0.9))</f>
        <v>90</v>
      </c>
      <c r="E14" s="14">
        <v>121</v>
      </c>
      <c r="F14" s="14">
        <v>108</v>
      </c>
      <c r="G14" s="14">
        <v>91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320</v>
      </c>
      <c r="J14">
        <f t="shared" si="1"/>
        <v>106</v>
      </c>
      <c r="K14" cm="1">
        <f t="array" ref="K14">_xlfn.IFS(Q14&lt;&gt;1,"",Q14=1,I14+(3*D14))</f>
        <v>590</v>
      </c>
      <c r="L14" cm="1">
        <f t="array" ref="L14">_xlfn.IFS(Q14&lt;&gt;1,"",COUNT($E$7:G14)&lt;=hcpng,"",COUNT($E$7:G14)&gt;=hcpng,K14)</f>
        <v>590</v>
      </c>
      <c r="M14" cm="1">
        <f t="array" ref="M14">_xlfn.IFS(Q14=1,SUM($E$7:G14),Q14&lt;&gt;1,"")</f>
        <v>2669</v>
      </c>
      <c r="N14" cm="1">
        <f t="array" ref="N14">_xlfn.IFS(Q14=1,COUNT($E$7:G14),Q14&lt;&gt;1,"")</f>
        <v>21</v>
      </c>
      <c r="O14">
        <f>IF(Q14=1,ROUND(AVERAGE($E$7:G14),2),"")</f>
        <v>127.1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211</v>
      </c>
      <c r="X14" cm="1">
        <f t="array" ref="X14">_xlfn.IFS(AND(Q14=1,COUNT($E$7:G14)&gt;hcpng),F14+D14,$A$7=1," ")</f>
        <v>198</v>
      </c>
      <c r="Y14" cm="1">
        <f t="array" ref="Y14">_xlfn.IFS(AND(Q14=1,COUNT($E$7:G14)&gt;hcpng),G14+D14,$A$7=1," ")</f>
        <v>181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127</v>
      </c>
      <c r="D16" s="16" cm="1">
        <f t="array" ref="D16">_xlfn.IFS(Q16&lt;&gt;1,"",Q16=1,TRUNC((230-C16)*0.9))</f>
        <v>92</v>
      </c>
      <c r="E16" s="14">
        <v>94</v>
      </c>
      <c r="F16" s="14">
        <v>95</v>
      </c>
      <c r="G16" s="14">
        <v>128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317</v>
      </c>
      <c r="J16">
        <f t="shared" si="1"/>
        <v>105</v>
      </c>
      <c r="K16" cm="1">
        <f t="array" ref="K16">_xlfn.IFS(Q16&lt;&gt;1,"",Q16=1,I16+(3*D16))</f>
        <v>593</v>
      </c>
      <c r="L16" cm="1">
        <f t="array" ref="L16">_xlfn.IFS(Q16&lt;&gt;1,"",COUNT($E$7:G16)&lt;=hcpng,"",COUNT($E$7:G16)&gt;=hcpng,K16)</f>
        <v>593</v>
      </c>
      <c r="M16" cm="1">
        <f t="array" ref="M16">_xlfn.IFS(Q16=1,SUM($E$7:G16),Q16&lt;&gt;1,"")</f>
        <v>2986</v>
      </c>
      <c r="N16" cm="1">
        <f t="array" ref="N16">_xlfn.IFS(Q16=1,COUNT($E$7:G16),Q16&lt;&gt;1,"")</f>
        <v>24</v>
      </c>
      <c r="O16">
        <f>IF(Q16=1,ROUND(AVERAGE($E$7:G16),2),"")</f>
        <v>124.42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186</v>
      </c>
      <c r="X16" cm="1">
        <f t="array" ref="X16">_xlfn.IFS(AND(Q16=1,COUNT($E$7:G16)&gt;hcpng),F16+D16,$A$7=1," ")</f>
        <v>187</v>
      </c>
      <c r="Y16" cm="1">
        <f t="array" ref="Y16">_xlfn.IFS(AND(Q16=1,COUNT($E$7:G16)&gt;hcpng),G16+D16,$A$7=1," ")</f>
        <v>220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124</v>
      </c>
      <c r="D18" s="16" cm="1">
        <f t="array" ref="D18">_xlfn.IFS(Q18&lt;&gt;1,"",Q18=1,TRUNC((230-C18)*0.9))</f>
        <v>95</v>
      </c>
      <c r="E18" s="14">
        <v>126</v>
      </c>
      <c r="F18" s="14">
        <v>122</v>
      </c>
      <c r="G18" s="14">
        <v>135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383</v>
      </c>
      <c r="J18">
        <f t="shared" si="1"/>
        <v>127</v>
      </c>
      <c r="K18" cm="1">
        <f t="array" ref="K18">_xlfn.IFS(Q18&lt;&gt;1,"",Q18=1,I18+(3*D18))</f>
        <v>668</v>
      </c>
      <c r="L18" cm="1">
        <f t="array" ref="L18">_xlfn.IFS(Q18&lt;&gt;1,"",COUNT($E$7:G18)&lt;=hcpng,"",COUNT($E$7:G18)&gt;=hcpng,K18)</f>
        <v>668</v>
      </c>
      <c r="M18" cm="1">
        <f t="array" ref="M18">_xlfn.IFS(Q18=1,SUM($E$7:G18),Q18&lt;&gt;1,"")</f>
        <v>3369</v>
      </c>
      <c r="N18" cm="1">
        <f t="array" ref="N18">_xlfn.IFS(Q18=1,COUNT($E$7:G18),Q18&lt;&gt;1,"")</f>
        <v>27</v>
      </c>
      <c r="O18">
        <f>IF(Q18=1,ROUND(AVERAGE($E$7:G18),2),"")</f>
        <v>124.78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221</v>
      </c>
      <c r="X18" cm="1">
        <f t="array" ref="X18">_xlfn.IFS(AND(Q18=1,COUNT($E$7:G18)&gt;hcpng),F18+D18,$A$7=1," ")</f>
        <v>217</v>
      </c>
      <c r="Y18" cm="1">
        <f t="array" ref="Y18">_xlfn.IFS(AND(Q18=1,COUNT($E$7:G18)&gt;hcpng),G18+D18,$A$7=1," ")</f>
        <v>230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124</v>
      </c>
      <c r="D19" s="16" cm="1">
        <f t="array" ref="D19">_xlfn.IFS(Q19&lt;&gt;1,"",Q19=1,TRUNC((230-C19)*0.9))</f>
        <v>95</v>
      </c>
      <c r="E19" s="14">
        <v>92</v>
      </c>
      <c r="F19" s="14">
        <v>140</v>
      </c>
      <c r="G19" s="14">
        <v>114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346</v>
      </c>
      <c r="J19">
        <f t="shared" si="1"/>
        <v>115</v>
      </c>
      <c r="K19" cm="1">
        <f t="array" ref="K19">_xlfn.IFS(Q19&lt;&gt;1,"",Q19=1,I19+(3*D19))</f>
        <v>631</v>
      </c>
      <c r="L19" cm="1">
        <f t="array" ref="L19">_xlfn.IFS(Q19&lt;&gt;1,"",COUNT($E$7:G19)&lt;=hcpng,"",COUNT($E$7:G19)&gt;=hcpng,K19)</f>
        <v>631</v>
      </c>
      <c r="M19" cm="1">
        <f t="array" ref="M19">_xlfn.IFS(Q19=1,SUM($E$7:G19),Q19&lt;&gt;1,"")</f>
        <v>3715</v>
      </c>
      <c r="N19" cm="1">
        <f t="array" ref="N19">_xlfn.IFS(Q19=1,COUNT($E$7:G19),Q19&lt;&gt;1,"")</f>
        <v>30</v>
      </c>
      <c r="O19">
        <f>IF(Q19=1,ROUND(AVERAGE($E$7:G19),2),"")</f>
        <v>123.83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187</v>
      </c>
      <c r="X19" cm="1">
        <f t="array" ref="X19">_xlfn.IFS(AND(Q19=1,COUNT($E$7:G19)&gt;hcpng),F19+D19,$A$7=1," ")</f>
        <v>235</v>
      </c>
      <c r="Y19" cm="1">
        <f t="array" ref="Y19">_xlfn.IFS(AND(Q19=1,COUNT($E$7:G19)&gt;hcpng),G19+D19,$A$7=1," ")</f>
        <v>209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123</v>
      </c>
      <c r="D20" s="16" cm="1">
        <f t="array" ref="D20">_xlfn.IFS(Q20&lt;&gt;1,"",Q20=1,TRUNC((230-C20)*0.9))</f>
        <v>96</v>
      </c>
      <c r="E20" s="14">
        <v>127</v>
      </c>
      <c r="F20" s="14">
        <v>129</v>
      </c>
      <c r="G20" s="14">
        <v>110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366</v>
      </c>
      <c r="J20">
        <f t="shared" si="1"/>
        <v>122</v>
      </c>
      <c r="K20" cm="1">
        <f t="array" ref="K20">_xlfn.IFS(Q20&lt;&gt;1,"",Q20=1,I20+(3*D20))</f>
        <v>654</v>
      </c>
      <c r="L20" cm="1">
        <f t="array" ref="L20">_xlfn.IFS(Q20&lt;&gt;1,"",COUNT($E$7:G20)&lt;=hcpng,"",COUNT($E$7:G20)&gt;=hcpng,K20)</f>
        <v>654</v>
      </c>
      <c r="M20" cm="1">
        <f t="array" ref="M20">_xlfn.IFS(Q20=1,SUM($E$7:G20),Q20&lt;&gt;1,"")</f>
        <v>4081</v>
      </c>
      <c r="N20" cm="1">
        <f t="array" ref="N20">_xlfn.IFS(Q20=1,COUNT($E$7:G20),Q20&lt;&gt;1,"")</f>
        <v>33</v>
      </c>
      <c r="O20">
        <f>IF(Q20=1,ROUND(AVERAGE($E$7:G20),2),"")</f>
        <v>123.67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225</v>
      </c>
      <c r="Y20" cm="1">
        <f t="array" ref="Y20">_xlfn.IFS(AND(Q20=1,COUNT($E$7:G20)&gt;hcpng),G20+D20,$A$7=1," ")</f>
        <v>206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123</v>
      </c>
      <c r="D21" s="16" cm="1">
        <f t="array" ref="D21">_xlfn.IFS(Q21&lt;&gt;1,"",Q21=1,TRUNC((230-C21)*0.9))</f>
        <v>96</v>
      </c>
      <c r="E21" s="14">
        <v>101</v>
      </c>
      <c r="F21" s="14">
        <v>116</v>
      </c>
      <c r="G21" s="14">
        <v>134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351</v>
      </c>
      <c r="J21">
        <f t="shared" si="1"/>
        <v>117</v>
      </c>
      <c r="K21" cm="1">
        <f t="array" ref="K21">_xlfn.IFS(Q21&lt;&gt;1,"",Q21=1,I21+(3*D21))</f>
        <v>639</v>
      </c>
      <c r="L21" cm="1">
        <f t="array" ref="L21">_xlfn.IFS(Q21&lt;&gt;1,"",COUNT($E$7:G21)&lt;=hcpng,"",COUNT($E$7:G21)&gt;=hcpng,K21)</f>
        <v>639</v>
      </c>
      <c r="M21" cm="1">
        <f t="array" ref="M21">_xlfn.IFS(Q21=1,SUM($E$7:G21),Q21&lt;&gt;1,"")</f>
        <v>4432</v>
      </c>
      <c r="N21" cm="1">
        <f t="array" ref="N21">_xlfn.IFS(Q21=1,COUNT($E$7:G21),Q21&lt;&gt;1,"")</f>
        <v>36</v>
      </c>
      <c r="O21">
        <f>IF(Q21=1,ROUND(AVERAGE($E$7:G21),2),"")</f>
        <v>123.11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197</v>
      </c>
      <c r="X21" cm="1">
        <f t="array" ref="X21">_xlfn.IFS(AND(Q21=1,COUNT($E$7:G21)&gt;hcpng),F21+D21,$A$7=1," ")</f>
        <v>212</v>
      </c>
      <c r="Y21" cm="1">
        <f t="array" ref="Y21">_xlfn.IFS(AND(Q21=1,COUNT($E$7:G21)&gt;hcpng),G21+D21,$A$7=1," ")</f>
        <v>230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123</v>
      </c>
      <c r="D22" s="16" cm="1">
        <f t="array" ref="D22">_xlfn.IFS(Q22&lt;&gt;1,"",Q22=1,TRUNC((230-C22)*0.9))</f>
        <v>96</v>
      </c>
      <c r="E22" s="14">
        <v>150</v>
      </c>
      <c r="F22" s="14">
        <v>124</v>
      </c>
      <c r="G22" s="14">
        <v>91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365</v>
      </c>
      <c r="J22">
        <f t="shared" si="1"/>
        <v>121</v>
      </c>
      <c r="K22" cm="1">
        <f t="array" ref="K22">_xlfn.IFS(Q22&lt;&gt;1,"",Q22=1,I22+(3*D22))</f>
        <v>653</v>
      </c>
      <c r="L22" cm="1">
        <f t="array" ref="L22">_xlfn.IFS(Q22&lt;&gt;1,"",COUNT($E$7:G22)&lt;=hcpng,"",COUNT($E$7:G22)&gt;=hcpng,K22)</f>
        <v>653</v>
      </c>
      <c r="M22" cm="1">
        <f t="array" ref="M22">_xlfn.IFS(Q22=1,SUM($E$7:G22),Q22&lt;&gt;1,"")</f>
        <v>4797</v>
      </c>
      <c r="N22" cm="1">
        <f t="array" ref="N22">_xlfn.IFS(Q22=1,COUNT($E$7:G22),Q22&lt;&gt;1,"")</f>
        <v>39</v>
      </c>
      <c r="O22">
        <f>IF(Q22=1,ROUND(AVERAGE($E$7:G22),2),"")</f>
        <v>123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246</v>
      </c>
      <c r="X22" cm="1">
        <f t="array" ref="X22">_xlfn.IFS(AND(Q22=1,COUNT($E$7:G22)&gt;hcpng),F22+D22,$A$7=1," ")</f>
        <v>220</v>
      </c>
      <c r="Y22" cm="1">
        <f t="array" ref="Y22">_xlfn.IFS(AND(Q22=1,COUNT($E$7:G22)&gt;hcpng),G22+D22,$A$7=1," ")</f>
        <v>187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123</v>
      </c>
      <c r="D23" s="16" cm="1">
        <f t="array" ref="D23">_xlfn.IFS(Q23&lt;&gt;1,"",Q23=1,TRUNC((230-C23)*0.9))</f>
        <v>96</v>
      </c>
      <c r="E23" s="14">
        <v>136</v>
      </c>
      <c r="F23" s="14">
        <v>96</v>
      </c>
      <c r="G23" s="14">
        <v>101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333</v>
      </c>
      <c r="J23">
        <f t="shared" si="1"/>
        <v>111</v>
      </c>
      <c r="K23" cm="1">
        <f t="array" ref="K23">_xlfn.IFS(Q23&lt;&gt;1,"",Q23=1,I23+(3*D23))</f>
        <v>621</v>
      </c>
      <c r="L23" cm="1">
        <f t="array" ref="L23">_xlfn.IFS(Q23&lt;&gt;1,"",COUNT($E$7:G23)&lt;=hcpng,"",COUNT($E$7:G23)&gt;=hcpng,K23)</f>
        <v>621</v>
      </c>
      <c r="M23" cm="1">
        <f t="array" ref="M23">_xlfn.IFS(Q23=1,SUM($E$7:G23),Q23&lt;&gt;1,"")</f>
        <v>5130</v>
      </c>
      <c r="N23" cm="1">
        <f t="array" ref="N23">_xlfn.IFS(Q23=1,COUNT($E$7:G23),Q23&lt;&gt;1,"")</f>
        <v>42</v>
      </c>
      <c r="O23">
        <f>IF(Q23=1,ROUND(AVERAGE($E$7:G23),2),"")</f>
        <v>122.14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232</v>
      </c>
      <c r="X23" cm="1">
        <f t="array" ref="X23">_xlfn.IFS(AND(Q23=1,COUNT($E$7:G23)&gt;hcpng),F23+D23,$A$7=1," ")</f>
        <v>192</v>
      </c>
      <c r="Y23" cm="1">
        <f t="array" ref="Y23">_xlfn.IFS(AND(Q23=1,COUNT($E$7:G23)&gt;hcpng),G23+D23,$A$7=1," ")</f>
        <v>197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122</v>
      </c>
      <c r="D24" s="16" cm="1">
        <f t="array" ref="D24">_xlfn.IFS(Q24&lt;&gt;1,"",Q24=1,TRUNC((230-C24)*0.9))</f>
        <v>97</v>
      </c>
      <c r="E24" s="14">
        <v>113</v>
      </c>
      <c r="F24" s="14">
        <v>102</v>
      </c>
      <c r="G24" s="14">
        <v>97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312</v>
      </c>
      <c r="J24">
        <f t="shared" si="1"/>
        <v>104</v>
      </c>
      <c r="K24" cm="1">
        <f t="array" ref="K24">_xlfn.IFS(Q24&lt;&gt;1,"",Q24=1,I24+(3*D24))</f>
        <v>603</v>
      </c>
      <c r="L24" cm="1">
        <f t="array" ref="L24">_xlfn.IFS(Q24&lt;&gt;1,"",COUNT($E$7:G24)&lt;=hcpng,"",COUNT($E$7:G24)&gt;=hcpng,K24)</f>
        <v>603</v>
      </c>
      <c r="M24" cm="1">
        <f t="array" ref="M24">_xlfn.IFS(Q24=1,SUM($E$7:G24),Q24&lt;&gt;1,"")</f>
        <v>5442</v>
      </c>
      <c r="N24" cm="1">
        <f t="array" ref="N24">_xlfn.IFS(Q24=1,COUNT($E$7:G24),Q24&lt;&gt;1,"")</f>
        <v>45</v>
      </c>
      <c r="O24">
        <f>IF(Q24=1,ROUND(AVERAGE($E$7:G24),2),"")</f>
        <v>120.93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210</v>
      </c>
      <c r="X24" cm="1">
        <f t="array" ref="X24">_xlfn.IFS(AND(Q24=1,COUNT($E$7:G24)&gt;hcpng),F24+D24,$A$7=1," ")</f>
        <v>199</v>
      </c>
      <c r="Y24" cm="1">
        <f t="array" ref="Y24">_xlfn.IFS(AND(Q24=1,COUNT($E$7:G24)&gt;hcpng),G24+D24,$A$7=1," ")</f>
        <v>194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120</v>
      </c>
      <c r="D25" s="16" cm="1">
        <f t="array" ref="D25">_xlfn.IFS(Q25&lt;&gt;1,"",Q25=1,TRUNC((230-C25)*0.9))</f>
        <v>99</v>
      </c>
      <c r="E25" s="14">
        <v>128</v>
      </c>
      <c r="F25" s="14">
        <v>147</v>
      </c>
      <c r="G25" s="14">
        <v>106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381</v>
      </c>
      <c r="J25">
        <f t="shared" si="1"/>
        <v>127</v>
      </c>
      <c r="K25" cm="1">
        <f t="array" ref="K25">_xlfn.IFS(Q25&lt;&gt;1,"",Q25=1,I25+(3*D25))</f>
        <v>678</v>
      </c>
      <c r="L25" cm="1">
        <f t="array" ref="L25">_xlfn.IFS(Q25&lt;&gt;1,"",COUNT($E$7:G25)&lt;=hcpng,"",COUNT($E$7:G25)&gt;=hcpng,K25)</f>
        <v>678</v>
      </c>
      <c r="M25" cm="1">
        <f t="array" ref="M25">_xlfn.IFS(Q25=1,SUM($E$7:G25),Q25&lt;&gt;1,"")</f>
        <v>5823</v>
      </c>
      <c r="N25" cm="1">
        <f t="array" ref="N25">_xlfn.IFS(Q25=1,COUNT($E$7:G25),Q25&lt;&gt;1,"")</f>
        <v>48</v>
      </c>
      <c r="O25">
        <f>IF(Q25=1,ROUND(AVERAGE($E$7:G25),2),"")</f>
        <v>121.31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227</v>
      </c>
      <c r="X25" cm="1">
        <f t="array" ref="X25">_xlfn.IFS(AND(Q25=1,COUNT($E$7:G25)&gt;hcpng),F25+D25,$A$7=1," ")</f>
        <v>246</v>
      </c>
      <c r="Y25" cm="1">
        <f t="array" ref="Y25">_xlfn.IFS(AND(Q25=1,COUNT($E$7:G25)&gt;hcpng),G25+D25,$A$7=1," ")</f>
        <v>205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121</v>
      </c>
      <c r="D26" s="16" cm="1">
        <f t="array" ref="D26">_xlfn.IFS(Q26&lt;&gt;1,"",Q26=1,TRUNC((230-C26)*0.9))</f>
        <v>98</v>
      </c>
      <c r="E26" s="14">
        <v>105</v>
      </c>
      <c r="F26" s="14">
        <v>98</v>
      </c>
      <c r="G26" s="14">
        <v>119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322</v>
      </c>
      <c r="J26">
        <f t="shared" si="1"/>
        <v>107</v>
      </c>
      <c r="K26" cm="1">
        <f t="array" ref="K26">_xlfn.IFS(Q26&lt;&gt;1,"",Q26=1,I26+(3*D26))</f>
        <v>616</v>
      </c>
      <c r="L26" cm="1">
        <f t="array" ref="L26">_xlfn.IFS(Q26&lt;&gt;1,"",COUNT($E$7:G26)&lt;=hcpng,"",COUNT($E$7:G26)&gt;=hcpng,K26)</f>
        <v>616</v>
      </c>
      <c r="M26" cm="1">
        <f t="array" ref="M26">_xlfn.IFS(Q26=1,SUM($E$7:G26),Q26&lt;&gt;1,"")</f>
        <v>6145</v>
      </c>
      <c r="N26" cm="1">
        <f t="array" ref="N26">_xlfn.IFS(Q26=1,COUNT($E$7:G26),Q26&lt;&gt;1,"")</f>
        <v>51</v>
      </c>
      <c r="O26">
        <f>IF(Q26=1,ROUND(AVERAGE($E$7:G26),2),"")</f>
        <v>120.49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203</v>
      </c>
      <c r="X26" cm="1">
        <f t="array" ref="X26">_xlfn.IFS(AND(Q26=1,COUNT($E$7:G26)&gt;hcpng),F26+D26,$A$7=1," ")</f>
        <v>196</v>
      </c>
      <c r="Y26" cm="1">
        <f t="array" ref="Y26">_xlfn.IFS(AND(Q26=1,COUNT($E$7:G26)&gt;hcpng),G26+D26,$A$7=1," ")</f>
        <v>217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120</v>
      </c>
      <c r="D27" s="16" cm="1">
        <f t="array" ref="D27">_xlfn.IFS(Q27&lt;&gt;1,"",Q27=1,TRUNC((230-C27)*0.9))</f>
        <v>99</v>
      </c>
      <c r="E27" s="14">
        <v>103</v>
      </c>
      <c r="F27" s="14">
        <v>119</v>
      </c>
      <c r="G27" s="14">
        <v>128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350</v>
      </c>
      <c r="J27">
        <f t="shared" si="1"/>
        <v>116</v>
      </c>
      <c r="K27" cm="1">
        <f t="array" ref="K27">_xlfn.IFS(Q27&lt;&gt;1,"",Q27=1,I27+(3*D27))</f>
        <v>647</v>
      </c>
      <c r="L27" cm="1">
        <f t="array" ref="L27">_xlfn.IFS(Q27&lt;&gt;1,"",COUNT($E$7:G27)&lt;=hcpng,"",COUNT($E$7:G27)&gt;=hcpng,K27)</f>
        <v>647</v>
      </c>
      <c r="M27" cm="1">
        <f t="array" ref="M27">_xlfn.IFS(Q27=1,SUM($E$7:G27),Q27&lt;&gt;1,"")</f>
        <v>6495</v>
      </c>
      <c r="N27" cm="1">
        <f t="array" ref="N27">_xlfn.IFS(Q27=1,COUNT($E$7:G27),Q27&lt;&gt;1,"")</f>
        <v>54</v>
      </c>
      <c r="O27">
        <f>IF(Q27=1,ROUND(AVERAGE($E$7:G27),2),"")</f>
        <v>120.28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202</v>
      </c>
      <c r="X27" cm="1">
        <f t="array" ref="X27">_xlfn.IFS(AND(Q27=1,COUNT($E$7:G27)&gt;hcpng),F27+D27,$A$7=1," ")</f>
        <v>218</v>
      </c>
      <c r="Y27" cm="1">
        <f t="array" ref="Y27">_xlfn.IFS(AND(Q27=1,COUNT($E$7:G27)&gt;hcpng),G27+D27,$A$7=1," ")</f>
        <v>227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120</v>
      </c>
      <c r="D28" s="16" cm="1">
        <f t="array" ref="D28">_xlfn.IFS(Q28&lt;&gt;1,"",Q28=1,TRUNC((230-C28)*0.9))</f>
        <v>99</v>
      </c>
      <c r="E28" s="14">
        <v>124</v>
      </c>
      <c r="F28" s="14">
        <v>91</v>
      </c>
      <c r="G28" s="14">
        <v>162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377</v>
      </c>
      <c r="J28">
        <f t="shared" si="1"/>
        <v>125</v>
      </c>
      <c r="K28" cm="1">
        <f t="array" ref="K28">_xlfn.IFS(Q28&lt;&gt;1,"",Q28=1,I28+(3*D28))</f>
        <v>674</v>
      </c>
      <c r="L28" cm="1">
        <f t="array" ref="L28">_xlfn.IFS(Q28&lt;&gt;1,"",COUNT($E$7:G28)&lt;=hcpng,"",COUNT($E$7:G28)&gt;=hcpng,K28)</f>
        <v>674</v>
      </c>
      <c r="M28" cm="1">
        <f t="array" ref="M28">_xlfn.IFS(Q28=1,SUM($E$7:G28),Q28&lt;&gt;1,"")</f>
        <v>6872</v>
      </c>
      <c r="N28" cm="1">
        <f t="array" ref="N28">_xlfn.IFS(Q28=1,COUNT($E$7:G28),Q28&lt;&gt;1,"")</f>
        <v>57</v>
      </c>
      <c r="O28">
        <f>IF(Q28=1,ROUND(AVERAGE($E$7:G28),2),"")</f>
        <v>120.56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223</v>
      </c>
      <c r="X28" cm="1">
        <f t="array" ref="X28">_xlfn.IFS(AND(Q28=1,COUNT($E$7:G28)&gt;hcpng),F28+D28,$A$7=1," ")</f>
        <v>190</v>
      </c>
      <c r="Y28" cm="1">
        <f t="array" ref="Y28">_xlfn.IFS(AND(Q28=1,COUNT($E$7:G28)&gt;hcpng),G28+D28,$A$7=1," ")</f>
        <v>261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120</v>
      </c>
      <c r="D29" s="16" cm="1">
        <f t="array" ref="D29">_xlfn.IFS(Q29&lt;&gt;1,"",Q29=1,TRUNC((230-C29)*0.9))</f>
        <v>99</v>
      </c>
      <c r="E29" s="14">
        <v>150</v>
      </c>
      <c r="F29" s="14">
        <v>139</v>
      </c>
      <c r="G29" s="14">
        <v>124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413</v>
      </c>
      <c r="J29">
        <f t="shared" si="1"/>
        <v>137</v>
      </c>
      <c r="K29" cm="1">
        <f t="array" ref="K29">_xlfn.IFS(Q29&lt;&gt;1,"",Q29=1,I29+(3*D29))</f>
        <v>710</v>
      </c>
      <c r="L29" cm="1">
        <f t="array" ref="L29">_xlfn.IFS(Q29&lt;&gt;1,"",COUNT($E$7:G29)&lt;=hcpng,"",COUNT($E$7:G29)&gt;=hcpng,K29)</f>
        <v>710</v>
      </c>
      <c r="M29" cm="1">
        <f t="array" ref="M29">_xlfn.IFS(Q29=1,SUM($E$7:G29),Q29&lt;&gt;1,"")</f>
        <v>7285</v>
      </c>
      <c r="N29" cm="1">
        <f t="array" ref="N29">_xlfn.IFS(Q29=1,COUNT($E$7:G29),Q29&lt;&gt;1,"")</f>
        <v>60</v>
      </c>
      <c r="O29">
        <f>IF(Q29=1,ROUND(AVERAGE($E$7:G29),2),"")</f>
        <v>121.42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249</v>
      </c>
      <c r="X29" cm="1">
        <f t="array" ref="X29">_xlfn.IFS(AND(Q29=1,COUNT($E$7:G29)&gt;hcpng),F29+D29,$A$7=1," ")</f>
        <v>238</v>
      </c>
      <c r="Y29" cm="1">
        <f t="array" ref="Y29">_xlfn.IFS(AND(Q29=1,COUNT($E$7:G29)&gt;hcpng),G29+D29,$A$7=1," ")</f>
        <v>223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121</v>
      </c>
      <c r="D30" s="16" cm="1">
        <f t="array" ref="D30">_xlfn.IFS(Q30&lt;&gt;1,"",Q30=1,TRUNC((230-C30)*0.9))</f>
        <v>98</v>
      </c>
      <c r="E30" s="14">
        <v>111</v>
      </c>
      <c r="F30" s="14">
        <v>93</v>
      </c>
      <c r="G30" s="14">
        <v>126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330</v>
      </c>
      <c r="J30">
        <f t="shared" si="1"/>
        <v>110</v>
      </c>
      <c r="K30" cm="1">
        <f t="array" ref="K30">_xlfn.IFS(Q30&lt;&gt;1,"",Q30=1,I30+(3*D30))</f>
        <v>624</v>
      </c>
      <c r="L30" cm="1">
        <f t="array" ref="L30">_xlfn.IFS(Q30&lt;&gt;1,"",COUNT($E$7:G30)&lt;=hcpng,"",COUNT($E$7:G30)&gt;=hcpng,K30)</f>
        <v>624</v>
      </c>
      <c r="M30" cm="1">
        <f t="array" ref="M30">_xlfn.IFS(Q30=1,SUM($E$7:G30),Q30&lt;&gt;1,"")</f>
        <v>7615</v>
      </c>
      <c r="N30" cm="1">
        <f t="array" ref="N30">_xlfn.IFS(Q30=1,COUNT($E$7:G30),Q30&lt;&gt;1,"")</f>
        <v>63</v>
      </c>
      <c r="O30">
        <f>IF(Q30=1,ROUND(AVERAGE($E$7:G30),2),"")</f>
        <v>120.87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209</v>
      </c>
      <c r="X30" cm="1">
        <f t="array" ref="X30">_xlfn.IFS(AND(Q30=1,COUNT($E$7:G30)&gt;hcpng),F30+D30,$A$7=1," ")</f>
        <v>191</v>
      </c>
      <c r="Y30" cm="1">
        <f t="array" ref="Y30">_xlfn.IFS(AND(Q30=1,COUNT($E$7:G30)&gt;hcpng),G30+D30,$A$7=1," ")</f>
        <v>224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120</v>
      </c>
      <c r="D31" s="16" cm="1">
        <f t="array" ref="D31">_xlfn.IFS(Q31&lt;&gt;1,"",Q31=1,TRUNC((230-C31)*0.9))</f>
        <v>99</v>
      </c>
      <c r="E31" s="14">
        <v>107</v>
      </c>
      <c r="F31" s="14">
        <v>108</v>
      </c>
      <c r="G31" s="14">
        <v>85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300</v>
      </c>
      <c r="J31">
        <f t="shared" si="1"/>
        <v>100</v>
      </c>
      <c r="K31" cm="1">
        <f t="array" ref="K31">_xlfn.IFS(Q31&lt;&gt;1,"",Q31=1,I31+(3*D31))</f>
        <v>597</v>
      </c>
      <c r="L31" cm="1">
        <f t="array" ref="L31">_xlfn.IFS(Q31&lt;&gt;1,"",COUNT($E$7:G31)&lt;=hcpng,"",COUNT($E$7:G31)&gt;=hcpng,K31)</f>
        <v>597</v>
      </c>
      <c r="M31" cm="1">
        <f t="array" ref="M31">_xlfn.IFS(Q31=1,SUM($E$7:G31),Q31&lt;&gt;1,"")</f>
        <v>7915</v>
      </c>
      <c r="N31" cm="1">
        <f t="array" ref="N31">_xlfn.IFS(Q31=1,COUNT($E$7:G31),Q31&lt;&gt;1,"")</f>
        <v>66</v>
      </c>
      <c r="O31">
        <f>IF(Q31=1,ROUND(AVERAGE($E$7:G31),2),"")</f>
        <v>119.92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206</v>
      </c>
      <c r="X31" cm="1">
        <f t="array" ref="X31">_xlfn.IFS(AND(Q31=1,COUNT($E$7:G31)&gt;hcpng),F31+D31,$A$7=1," ")</f>
        <v>207</v>
      </c>
      <c r="Y31" cm="1">
        <f t="array" ref="Y31">_xlfn.IFS(AND(Q31=1,COUNT($E$7:G31)&gt;hcpng),G31+D31,$A$7=1," ")</f>
        <v>184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119</v>
      </c>
      <c r="D32" s="16" cm="1">
        <f t="array" ref="D32">_xlfn.IFS(Q32&lt;&gt;1,"",Q32=1,TRUNC((230-C32)*0.9))</f>
        <v>99</v>
      </c>
      <c r="E32" s="14">
        <v>123</v>
      </c>
      <c r="F32" s="14">
        <v>127</v>
      </c>
      <c r="G32" s="14">
        <v>122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372</v>
      </c>
      <c r="J32">
        <f t="shared" si="1"/>
        <v>124</v>
      </c>
      <c r="K32" cm="1">
        <f t="array" ref="K32">_xlfn.IFS(Q32&lt;&gt;1,"",Q32=1,I32+(3*D32))</f>
        <v>669</v>
      </c>
      <c r="L32" cm="1">
        <f t="array" ref="L32">_xlfn.IFS(Q32&lt;&gt;1,"",COUNT($E$7:G32)&lt;=hcpng,"",COUNT($E$7:G32)&gt;=hcpng,K32)</f>
        <v>669</v>
      </c>
      <c r="M32" cm="1">
        <f t="array" ref="M32">_xlfn.IFS(Q32=1,SUM($E$7:G32),Q32&lt;&gt;1,"")</f>
        <v>8287</v>
      </c>
      <c r="N32" cm="1">
        <f t="array" ref="N32">_xlfn.IFS(Q32=1,COUNT($E$7:G32),Q32&lt;&gt;1,"")</f>
        <v>69</v>
      </c>
      <c r="O32">
        <f>IF(Q32=1,ROUND(AVERAGE($E$7:G32),2),"")</f>
        <v>120.1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222</v>
      </c>
      <c r="X32" cm="1">
        <f t="array" ref="X32">_xlfn.IFS(AND(Q32=1,COUNT($E$7:G32)&gt;hcpng),F32+D32,$A$7=1," ")</f>
        <v>226</v>
      </c>
      <c r="Y32" cm="1">
        <f t="array" ref="Y32">_xlfn.IFS(AND(Q32=1,COUNT($E$7:G32)&gt;hcpng),G32+D32,$A$7=1," ")</f>
        <v>221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120</v>
      </c>
      <c r="D33" s="16" cm="1">
        <f t="array" ref="D33">_xlfn.IFS(Q33&lt;&gt;1,"",Q33=1,TRUNC((230-C33)*0.9))</f>
        <v>99</v>
      </c>
      <c r="E33" s="14">
        <v>110</v>
      </c>
      <c r="F33" s="14">
        <v>122</v>
      </c>
      <c r="G33" s="14">
        <v>152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384</v>
      </c>
      <c r="J33">
        <f t="shared" si="1"/>
        <v>128</v>
      </c>
      <c r="K33" cm="1">
        <f t="array" ref="K33">_xlfn.IFS(Q33&lt;&gt;1,"",Q33=1,I33+(3*D33))</f>
        <v>681</v>
      </c>
      <c r="L33" cm="1">
        <f t="array" ref="L33">_xlfn.IFS(Q33&lt;&gt;1,"",COUNT($E$7:G33)&lt;=hcpng,"",COUNT($E$7:G33)&gt;=hcpng,K33)</f>
        <v>681</v>
      </c>
      <c r="M33" cm="1">
        <f t="array" ref="M33">_xlfn.IFS(Q33=1,SUM($E$7:G33),Q33&lt;&gt;1,"")</f>
        <v>8671</v>
      </c>
      <c r="N33" cm="1">
        <f t="array" ref="N33">_xlfn.IFS(Q33=1,COUNT($E$7:G33),Q33&lt;&gt;1,"")</f>
        <v>72</v>
      </c>
      <c r="O33">
        <f>IF(Q33=1,ROUND(AVERAGE($E$7:G33),2),"")</f>
        <v>120.43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209</v>
      </c>
      <c r="X33" cm="1">
        <f t="array" ref="X33">_xlfn.IFS(AND(Q33=1,COUNT($E$7:G33)&gt;hcpng),F33+D33,$A$7=1," ")</f>
        <v>221</v>
      </c>
      <c r="Y33" cm="1">
        <f t="array" ref="Y33">_xlfn.IFS(AND(Q33=1,COUNT($E$7:G33)&gt;hcpng),G33+D33,$A$7=1," ")</f>
        <v>251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120</v>
      </c>
      <c r="D34" s="16" cm="1">
        <f t="array" ref="D34">_xlfn.IFS(Q34&lt;&gt;1,"",Q34=1,TRUNC((230-C34)*0.9))</f>
        <v>99</v>
      </c>
      <c r="E34" s="14">
        <v>121</v>
      </c>
      <c r="F34" s="14">
        <v>120</v>
      </c>
      <c r="G34" s="14">
        <v>120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361</v>
      </c>
      <c r="J34">
        <f t="shared" si="1"/>
        <v>120</v>
      </c>
      <c r="K34" cm="1">
        <f t="array" ref="K34">_xlfn.IFS(Q34&lt;&gt;1,"",Q34=1,I34+(3*D34))</f>
        <v>658</v>
      </c>
      <c r="L34" cm="1">
        <f t="array" ref="L34">_xlfn.IFS(Q34&lt;&gt;1,"",COUNT($E$7:G34)&lt;=hcpng,"",COUNT($E$7:G34)&gt;=hcpng,K34)</f>
        <v>658</v>
      </c>
      <c r="M34" cm="1">
        <f t="array" ref="M34">_xlfn.IFS(Q34=1,SUM($E$7:G34),Q34&lt;&gt;1,"")</f>
        <v>9032</v>
      </c>
      <c r="N34" cm="1">
        <f t="array" ref="N34">_xlfn.IFS(Q34=1,COUNT($E$7:G34),Q34&lt;&gt;1,"")</f>
        <v>75</v>
      </c>
      <c r="O34">
        <f>IF(Q34=1,ROUND(AVERAGE($E$7:G34),2),"")</f>
        <v>120.43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220</v>
      </c>
      <c r="X34" cm="1">
        <f t="array" ref="X34">_xlfn.IFS(AND(Q34=1,COUNT($E$7:G34)&gt;hcpng),F34+D34,$A$7=1," ")</f>
        <v>219</v>
      </c>
      <c r="Y34" cm="1">
        <f t="array" ref="Y34">_xlfn.IFS(AND(Q34=1,COUNT($E$7:G34)&gt;hcpng),G34+D34,$A$7=1," ")</f>
        <v>219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120</v>
      </c>
      <c r="D35" s="16" cm="1">
        <f t="array" ref="D35">_xlfn.IFS(Q35&lt;&gt;1,"",Q35=1,TRUNC((230-C35)*0.9))</f>
        <v>99</v>
      </c>
      <c r="E35" s="14">
        <v>124</v>
      </c>
      <c r="F35" s="14">
        <v>104</v>
      </c>
      <c r="G35" s="14">
        <v>100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328</v>
      </c>
      <c r="J35">
        <f t="shared" si="1"/>
        <v>109</v>
      </c>
      <c r="K35" cm="1">
        <f t="array" ref="K35">_xlfn.IFS(Q35&lt;&gt;1,"",Q35=1,I35+(3*D35))</f>
        <v>625</v>
      </c>
      <c r="L35" cm="1">
        <f t="array" ref="L35">_xlfn.IFS(Q35&lt;&gt;1,"",COUNT($E$7:G35)&lt;=hcpng,"",COUNT($E$7:G35)&gt;=hcpng,K35)</f>
        <v>625</v>
      </c>
      <c r="M35" cm="1">
        <f t="array" ref="M35">_xlfn.IFS(Q35=1,SUM($E$7:G35),Q35&lt;&gt;1,"")</f>
        <v>9360</v>
      </c>
      <c r="N35" cm="1">
        <f t="array" ref="N35">_xlfn.IFS(Q35=1,COUNT($E$7:G35),Q35&lt;&gt;1,"")</f>
        <v>78</v>
      </c>
      <c r="O35">
        <f>IF(Q35=1,ROUND(AVERAGE($E$7:G35),2),"")</f>
        <v>120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223</v>
      </c>
      <c r="X35" cm="1">
        <f t="array" ref="X35">_xlfn.IFS(AND(Q35=1,COUNT($E$7:G35)&gt;hcpng),F35+D35,$A$7=1," ")</f>
        <v>203</v>
      </c>
      <c r="Y35" cm="1">
        <f t="array" ref="Y35">_xlfn.IFS(AND(Q35=1,COUNT($E$7:G35)&gt;hcpng),G35+D35,$A$7=1," ")</f>
        <v>199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120</v>
      </c>
      <c r="D36" s="16" cm="1">
        <f t="array" ref="D36">_xlfn.IFS(Q36&lt;&gt;1,"",Q36=1,TRUNC((230-C36)*0.9))</f>
        <v>99</v>
      </c>
      <c r="E36" s="14">
        <v>100</v>
      </c>
      <c r="F36" s="14">
        <v>91</v>
      </c>
      <c r="G36" s="14">
        <v>79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270</v>
      </c>
      <c r="J36">
        <f t="shared" si="1"/>
        <v>90</v>
      </c>
      <c r="K36" cm="1">
        <f t="array" ref="K36">_xlfn.IFS(Q36&lt;&gt;1,"",Q36=1,I36+(3*D36))</f>
        <v>567</v>
      </c>
      <c r="L36" cm="1">
        <f t="array" ref="L36">_xlfn.IFS(Q36&lt;&gt;1,"",COUNT($E$7:G36)&lt;=hcpng,"",COUNT($E$7:G36)&gt;=hcpng,K36)</f>
        <v>567</v>
      </c>
      <c r="M36" cm="1">
        <f t="array" ref="M36">_xlfn.IFS(Q36=1,SUM($E$7:G36),Q36&lt;&gt;1,"")</f>
        <v>9630</v>
      </c>
      <c r="N36" cm="1">
        <f t="array" ref="N36">_xlfn.IFS(Q36=1,COUNT($E$7:G36),Q36&lt;&gt;1,"")</f>
        <v>81</v>
      </c>
      <c r="O36">
        <f>IF(Q36=1,ROUND(AVERAGE($E$7:G36),2),"")</f>
        <v>118.89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199</v>
      </c>
      <c r="X36" cm="1">
        <f t="array" ref="X36">_xlfn.IFS(AND(Q36=1,COUNT($E$7:G36)&gt;hcpng),F36+D36,$A$7=1," ")</f>
        <v>190</v>
      </c>
      <c r="Y36" cm="1">
        <f t="array" ref="Y36">_xlfn.IFS(AND(Q36=1,COUNT($E$7:G36)&gt;hcpng),G36+D36,$A$7=1," ")</f>
        <v>178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118.52</v>
      </c>
      <c r="F37" s="18">
        <f>IF(COUNT(F7:F36)&gt;=1,ROUND(SUM(F7:F36)/COUNT(F7:F36),2),"")</f>
        <v>117.59</v>
      </c>
      <c r="G37" s="18">
        <f>IF(COUNT(G7:G36)&gt;=1,ROUND(SUM(G7:G36)/COUNT(G7:G36),2),"")</f>
        <v>120.56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7B67-AFCF-49B6-A1C9-62B4B89EDD0E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54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155</v>
      </c>
      <c r="C4" s="7"/>
      <c r="D4" s="7"/>
      <c r="E4" s="7"/>
      <c r="F4" s="7"/>
      <c r="G4" s="7"/>
      <c r="W4" s="3" t="s">
        <v>34</v>
      </c>
      <c r="X4">
        <f>MAX(I7:I36)</f>
        <v>584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257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315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155</v>
      </c>
      <c r="D7" s="16" cm="1">
        <f t="array" ref="D7">_xlfn.IFS(Q7&lt;&gt;1,"",Q7=1,TRUNC((230-C7)*0.9))</f>
        <v>67</v>
      </c>
      <c r="E7" s="14">
        <v>171</v>
      </c>
      <c r="F7" s="14">
        <v>158</v>
      </c>
      <c r="G7" s="14">
        <v>152</v>
      </c>
      <c r="H7" s="17"/>
      <c r="I7">
        <f>IF(Q7=1,SUM(E7:G7),"")</f>
        <v>481</v>
      </c>
      <c r="J7">
        <f>IF(Q7=1,TRUNC(AVERAGE(E7:G7),0),"")</f>
        <v>160</v>
      </c>
      <c r="K7" cm="1">
        <f t="array" ref="K7">_xlfn.IFS(Q7&lt;&gt;1,"",Q7=1,I7+(3*D7))</f>
        <v>682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481</v>
      </c>
      <c r="N7" cm="1">
        <f t="array" ref="N7">_xlfn.IFS(Q7=1,COUNT($E$7:G7),Q7&lt;&gt;1,"")</f>
        <v>3</v>
      </c>
      <c r="O7">
        <f>IF(Q7=1,ROUND(AVERAGE($E$7:G7),2),"")</f>
        <v>160.33000000000001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6" cm="1">
        <f t="array" ref="D8">_xlfn.IFS(Q8&lt;&gt;1,"",Q8=1,TRUNC((230-C8)*0.9))</f>
        <v>67</v>
      </c>
      <c r="E8" s="14">
        <v>160</v>
      </c>
      <c r="F8" s="14">
        <v>130</v>
      </c>
      <c r="G8" s="14">
        <v>155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445</v>
      </c>
      <c r="J8">
        <f t="shared" ref="J8:J36" si="1">IF(Q8=1,TRUNC(AVERAGE(E8:G8),0),"")</f>
        <v>148</v>
      </c>
      <c r="K8" cm="1">
        <f t="array" ref="K8">_xlfn.IFS(Q8&lt;&gt;1,"",Q8=1,I8+(3*D8))</f>
        <v>646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926</v>
      </c>
      <c r="N8" cm="1">
        <f t="array" ref="N8">_xlfn.IFS(Q8=1,COUNT($E$7:G8),Q8&lt;&gt;1,"")</f>
        <v>6</v>
      </c>
      <c r="O8">
        <f>IF(Q8=1,ROUND(AVERAGE($E$7:G8),2),"")</f>
        <v>154.33000000000001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6" cm="1">
        <f t="array" ref="D9">_xlfn.IFS(Q9&lt;&gt;1,"",Q9=1,TRUNC((230-C9)*0.9))</f>
        <v>67</v>
      </c>
      <c r="E9" s="14">
        <v>182</v>
      </c>
      <c r="F9" s="14">
        <v>222</v>
      </c>
      <c r="G9" s="14">
        <v>150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554</v>
      </c>
      <c r="J9">
        <f t="shared" si="1"/>
        <v>184</v>
      </c>
      <c r="K9" cm="1">
        <f t="array" ref="K9">_xlfn.IFS(Q9&lt;&gt;1,"",Q9=1,I9+(3*D9))</f>
        <v>755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1480</v>
      </c>
      <c r="N9" cm="1">
        <f t="array" ref="N9">_xlfn.IFS(Q9=1,COUNT($E$7:G9),Q9&lt;&gt;1,"")</f>
        <v>9</v>
      </c>
      <c r="O9">
        <f>IF(Q9=1,ROUND(AVERAGE($E$7:G9),2),"")</f>
        <v>164.44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164</v>
      </c>
      <c r="D10" s="16" cm="1">
        <f t="array" ref="D10">_xlfn.IFS(Q10&lt;&gt;1,"",Q10=1,TRUNC((230-C10)*0.9))</f>
        <v>59</v>
      </c>
      <c r="E10" s="14">
        <v>193</v>
      </c>
      <c r="F10" s="14">
        <v>139</v>
      </c>
      <c r="G10" s="14">
        <v>171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503</v>
      </c>
      <c r="J10">
        <f t="shared" si="1"/>
        <v>167</v>
      </c>
      <c r="K10" cm="1">
        <f t="array" ref="K10">_xlfn.IFS(Q10&lt;&gt;1,"",Q10=1,I10+(3*D10))</f>
        <v>680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1983</v>
      </c>
      <c r="N10" cm="1">
        <f t="array" ref="N10">_xlfn.IFS(Q10=1,COUNT($E$7:G10),Q10&lt;&gt;1,"")</f>
        <v>12</v>
      </c>
      <c r="O10">
        <f>IF(Q10=1,ROUND(AVERAGE($E$7:G10),2),"")</f>
        <v>165.25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165</v>
      </c>
      <c r="D14" s="16" cm="1">
        <f t="array" ref="D14">_xlfn.IFS(Q14&lt;&gt;1,"",Q14=1,TRUNC((230-C14)*0.9))</f>
        <v>58</v>
      </c>
      <c r="E14" s="14">
        <v>136</v>
      </c>
      <c r="F14" s="14">
        <v>257</v>
      </c>
      <c r="G14" s="14">
        <v>191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584</v>
      </c>
      <c r="J14">
        <f t="shared" si="1"/>
        <v>194</v>
      </c>
      <c r="K14" cm="1">
        <f t="array" ref="K14">_xlfn.IFS(Q14&lt;&gt;1,"",Q14=1,I14+(3*D14))</f>
        <v>758</v>
      </c>
      <c r="L14" cm="1">
        <f t="array" ref="L14">_xlfn.IFS(Q14&lt;&gt;1,"",COUNT($E$7:G14)&lt;=hcpng,"",COUNT($E$7:G14)&gt;=hcpng,K14)</f>
        <v>758</v>
      </c>
      <c r="M14" cm="1">
        <f t="array" ref="M14">_xlfn.IFS(Q14=1,SUM($E$7:G14),Q14&lt;&gt;1,"")</f>
        <v>2567</v>
      </c>
      <c r="N14" cm="1">
        <f t="array" ref="N14">_xlfn.IFS(Q14=1,COUNT($E$7:G14),Q14&lt;&gt;1,"")</f>
        <v>15</v>
      </c>
      <c r="O14">
        <f>IF(Q14=1,ROUND(AVERAGE($E$7:G14),2),"")</f>
        <v>171.13</v>
      </c>
      <c r="P14" t="str" cm="1">
        <f t="array" ref="P14">_xlfn.IFS(Q14&lt;&gt;1,"",SUM($Q$7:Q14)=1,1,SUM($Q$7:Q14)&lt;&gt;1,"")</f>
        <v/>
      </c>
      <c r="Q14">
        <f t="shared" si="2"/>
        <v>1</v>
      </c>
      <c r="R14">
        <f t="shared" si="3"/>
        <v>584</v>
      </c>
      <c r="S14" cm="1">
        <f t="array" ref="S14">_xlfn.IFS(E14=$X$5,E14,F14=$X$5,F14,G14=$X$5,G14,$A$7=1,"")</f>
        <v>257</v>
      </c>
      <c r="T14">
        <f t="shared" si="4"/>
        <v>758</v>
      </c>
      <c r="U14" cm="1">
        <f t="array" ref="U14">_xlfn.IFS(W14=$X$6,W14,X14=$X$6,X14,Y14=$X$6,Y14,$A$7=1,"")</f>
        <v>315</v>
      </c>
      <c r="W14" cm="1">
        <f t="array" ref="W14">_xlfn.IFS(AND(Q14=1,COUNT($E$7:G14)&gt;hcpng),E14+D14,$A$7=1," ")</f>
        <v>194</v>
      </c>
      <c r="X14" cm="1">
        <f t="array" ref="X14">_xlfn.IFS(AND(Q14=1,COUNT($E$7:G14)&gt;hcpng),F14+D14,$A$7=1," ")</f>
        <v>315</v>
      </c>
      <c r="Y14" cm="1">
        <f t="array" ref="Y14">_xlfn.IFS(AND(Q14=1,COUNT($E$7:G14)&gt;hcpng),G14+D14,$A$7=1," ")</f>
        <v>249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171</v>
      </c>
      <c r="D15" s="16" cm="1">
        <f t="array" ref="D15">_xlfn.IFS(Q15&lt;&gt;1,"",Q15=1,TRUNC((230-C15)*0.9))</f>
        <v>53</v>
      </c>
      <c r="E15" s="14">
        <v>134</v>
      </c>
      <c r="F15" s="14">
        <v>138</v>
      </c>
      <c r="G15" s="14">
        <v>161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433</v>
      </c>
      <c r="J15">
        <f t="shared" si="1"/>
        <v>144</v>
      </c>
      <c r="K15" cm="1">
        <f t="array" ref="K15">_xlfn.IFS(Q15&lt;&gt;1,"",Q15=1,I15+(3*D15))</f>
        <v>592</v>
      </c>
      <c r="L15" cm="1">
        <f t="array" ref="L15">_xlfn.IFS(Q15&lt;&gt;1,"",COUNT($E$7:G15)&lt;=hcpng,"",COUNT($E$7:G15)&gt;=hcpng,K15)</f>
        <v>592</v>
      </c>
      <c r="M15" cm="1">
        <f t="array" ref="M15">_xlfn.IFS(Q15=1,SUM($E$7:G15),Q15&lt;&gt;1,"")</f>
        <v>3000</v>
      </c>
      <c r="N15" cm="1">
        <f t="array" ref="N15">_xlfn.IFS(Q15=1,COUNT($E$7:G15),Q15&lt;&gt;1,"")</f>
        <v>18</v>
      </c>
      <c r="O15">
        <f>IF(Q15=1,ROUND(AVERAGE($E$7:G15),2),"")</f>
        <v>166.67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187</v>
      </c>
      <c r="X15" cm="1">
        <f t="array" ref="X15">_xlfn.IFS(AND(Q15=1,COUNT($E$7:G15)&gt;hcpng),F15+D15,$A$7=1," ")</f>
        <v>191</v>
      </c>
      <c r="Y15" cm="1">
        <f t="array" ref="Y15">_xlfn.IFS(AND(Q15=1,COUNT($E$7:G15)&gt;hcpng),G15+D15,$A$7=1," ")</f>
        <v>214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166</v>
      </c>
      <c r="D16" s="16" cm="1">
        <f t="array" ref="D16">_xlfn.IFS(Q16&lt;&gt;1,"",Q16=1,TRUNC((230-C16)*0.9))</f>
        <v>57</v>
      </c>
      <c r="E16" s="14">
        <v>169</v>
      </c>
      <c r="F16" s="14">
        <v>115</v>
      </c>
      <c r="G16" s="14">
        <v>163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447</v>
      </c>
      <c r="J16">
        <f t="shared" si="1"/>
        <v>149</v>
      </c>
      <c r="K16" cm="1">
        <f t="array" ref="K16">_xlfn.IFS(Q16&lt;&gt;1,"",Q16=1,I16+(3*D16))</f>
        <v>618</v>
      </c>
      <c r="L16" cm="1">
        <f t="array" ref="L16">_xlfn.IFS(Q16&lt;&gt;1,"",COUNT($E$7:G16)&lt;=hcpng,"",COUNT($E$7:G16)&gt;=hcpng,K16)</f>
        <v>618</v>
      </c>
      <c r="M16" cm="1">
        <f t="array" ref="M16">_xlfn.IFS(Q16=1,SUM($E$7:G16),Q16&lt;&gt;1,"")</f>
        <v>3447</v>
      </c>
      <c r="N16" cm="1">
        <f t="array" ref="N16">_xlfn.IFS(Q16=1,COUNT($E$7:G16),Q16&lt;&gt;1,"")</f>
        <v>21</v>
      </c>
      <c r="O16">
        <f>IF(Q16=1,ROUND(AVERAGE($E$7:G16),2),"")</f>
        <v>164.14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226</v>
      </c>
      <c r="X16" cm="1">
        <f t="array" ref="X16">_xlfn.IFS(AND(Q16=1,COUNT($E$7:G16)&gt;hcpng),F16+D16,$A$7=1," ")</f>
        <v>172</v>
      </c>
      <c r="Y16" cm="1">
        <f t="array" ref="Y16">_xlfn.IFS(AND(Q16=1,COUNT($E$7:G16)&gt;hcpng),G16+D16,$A$7=1," ")</f>
        <v>220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164</v>
      </c>
      <c r="D17" s="16" cm="1">
        <f t="array" ref="D17">_xlfn.IFS(Q17&lt;&gt;1,"",Q17=1,TRUNC((230-C17)*0.9))</f>
        <v>59</v>
      </c>
      <c r="E17" s="14">
        <v>177</v>
      </c>
      <c r="F17" s="14">
        <v>157</v>
      </c>
      <c r="G17" s="14">
        <v>179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513</v>
      </c>
      <c r="J17">
        <f t="shared" si="1"/>
        <v>171</v>
      </c>
      <c r="K17" cm="1">
        <f t="array" ref="K17">_xlfn.IFS(Q17&lt;&gt;1,"",Q17=1,I17+(3*D17))</f>
        <v>690</v>
      </c>
      <c r="L17" cm="1">
        <f t="array" ref="L17">_xlfn.IFS(Q17&lt;&gt;1,"",COUNT($E$7:G17)&lt;=hcpng,"",COUNT($E$7:G17)&gt;=hcpng,K17)</f>
        <v>690</v>
      </c>
      <c r="M17" cm="1">
        <f t="array" ref="M17">_xlfn.IFS(Q17=1,SUM($E$7:G17),Q17&lt;&gt;1,"")</f>
        <v>3960</v>
      </c>
      <c r="N17" cm="1">
        <f t="array" ref="N17">_xlfn.IFS(Q17=1,COUNT($E$7:G17),Q17&lt;&gt;1,"")</f>
        <v>24</v>
      </c>
      <c r="O17">
        <f>IF(Q17=1,ROUND(AVERAGE($E$7:G17),2),"")</f>
        <v>165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236</v>
      </c>
      <c r="X17" cm="1">
        <f t="array" ref="X17">_xlfn.IFS(AND(Q17=1,COUNT($E$7:G17)&gt;hcpng),F17+D17,$A$7=1," ")</f>
        <v>216</v>
      </c>
      <c r="Y17" cm="1">
        <f t="array" ref="Y17">_xlfn.IFS(AND(Q17=1,COUNT($E$7:G17)&gt;hcpng),G17+D17,$A$7=1," ")</f>
        <v>238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165</v>
      </c>
      <c r="D18" s="16" cm="1">
        <f t="array" ref="D18">_xlfn.IFS(Q18&lt;&gt;1,"",Q18=1,TRUNC((230-C18)*0.9))</f>
        <v>58</v>
      </c>
      <c r="E18" s="14">
        <v>171</v>
      </c>
      <c r="F18" s="14">
        <v>190</v>
      </c>
      <c r="G18" s="14">
        <v>167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0"/>
        <v>528</v>
      </c>
      <c r="J18">
        <f t="shared" si="1"/>
        <v>176</v>
      </c>
      <c r="K18" cm="1">
        <f t="array" ref="K18">_xlfn.IFS(Q18&lt;&gt;1,"",Q18=1,I18+(3*D18))</f>
        <v>702</v>
      </c>
      <c r="L18" cm="1">
        <f t="array" ref="L18">_xlfn.IFS(Q18&lt;&gt;1,"",COUNT($E$7:G18)&lt;=hcpng,"",COUNT($E$7:G18)&gt;=hcpng,K18)</f>
        <v>702</v>
      </c>
      <c r="M18" cm="1">
        <f t="array" ref="M18">_xlfn.IFS(Q18=1,SUM($E$7:G18),Q18&lt;&gt;1,"")</f>
        <v>4488</v>
      </c>
      <c r="N18" cm="1">
        <f t="array" ref="N18">_xlfn.IFS(Q18=1,COUNT($E$7:G18),Q18&lt;&gt;1,"")</f>
        <v>27</v>
      </c>
      <c r="O18">
        <f>IF(Q18=1,ROUND(AVERAGE($E$7:G18),2),"")</f>
        <v>166.22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229</v>
      </c>
      <c r="X18" cm="1">
        <f t="array" ref="X18">_xlfn.IFS(AND(Q18=1,COUNT($E$7:G18)&gt;hcpng),F18+D18,$A$7=1," ")</f>
        <v>248</v>
      </c>
      <c r="Y18" cm="1">
        <f t="array" ref="Y18">_xlfn.IFS(AND(Q18=1,COUNT($E$7:G18)&gt;hcpng),G18+D18,$A$7=1," ")</f>
        <v>225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166</v>
      </c>
      <c r="D19" s="16" cm="1">
        <f t="array" ref="D19">_xlfn.IFS(Q19&lt;&gt;1,"",Q19=1,TRUNC((230-C19)*0.9))</f>
        <v>57</v>
      </c>
      <c r="E19" s="14">
        <v>101</v>
      </c>
      <c r="F19" s="14">
        <v>163</v>
      </c>
      <c r="G19" s="14">
        <v>148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412</v>
      </c>
      <c r="J19">
        <f t="shared" si="1"/>
        <v>137</v>
      </c>
      <c r="K19" cm="1">
        <f t="array" ref="K19">_xlfn.IFS(Q19&lt;&gt;1,"",Q19=1,I19+(3*D19))</f>
        <v>583</v>
      </c>
      <c r="L19" cm="1">
        <f t="array" ref="L19">_xlfn.IFS(Q19&lt;&gt;1,"",COUNT($E$7:G19)&lt;=hcpng,"",COUNT($E$7:G19)&gt;=hcpng,K19)</f>
        <v>583</v>
      </c>
      <c r="M19" cm="1">
        <f t="array" ref="M19">_xlfn.IFS(Q19=1,SUM($E$7:G19),Q19&lt;&gt;1,"")</f>
        <v>4900</v>
      </c>
      <c r="N19" cm="1">
        <f t="array" ref="N19">_xlfn.IFS(Q19=1,COUNT($E$7:G19),Q19&lt;&gt;1,"")</f>
        <v>30</v>
      </c>
      <c r="O19">
        <f>IF(Q19=1,ROUND(AVERAGE($E$7:G19),2),"")</f>
        <v>163.33000000000001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158</v>
      </c>
      <c r="X19" cm="1">
        <f t="array" ref="X19">_xlfn.IFS(AND(Q19=1,COUNT($E$7:G19)&gt;hcpng),F19+D19,$A$7=1," ")</f>
        <v>220</v>
      </c>
      <c r="Y19" cm="1">
        <f t="array" ref="Y19">_xlfn.IFS(AND(Q19=1,COUNT($E$7:G19)&gt;hcpng),G19+D19,$A$7=1," ")</f>
        <v>205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163</v>
      </c>
      <c r="D20" s="16" cm="1">
        <f t="array" ref="D20">_xlfn.IFS(Q20&lt;&gt;1,"",Q20=1,TRUNC((230-C20)*0.9))</f>
        <v>60</v>
      </c>
      <c r="E20" s="14">
        <v>171</v>
      </c>
      <c r="F20" s="14">
        <v>174</v>
      </c>
      <c r="G20" s="14">
        <v>130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475</v>
      </c>
      <c r="J20">
        <f t="shared" si="1"/>
        <v>158</v>
      </c>
      <c r="K20" cm="1">
        <f t="array" ref="K20">_xlfn.IFS(Q20&lt;&gt;1,"",Q20=1,I20+(3*D20))</f>
        <v>655</v>
      </c>
      <c r="L20" cm="1">
        <f t="array" ref="L20">_xlfn.IFS(Q20&lt;&gt;1,"",COUNT($E$7:G20)&lt;=hcpng,"",COUNT($E$7:G20)&gt;=hcpng,K20)</f>
        <v>655</v>
      </c>
      <c r="M20" cm="1">
        <f t="array" ref="M20">_xlfn.IFS(Q20=1,SUM($E$7:G20),Q20&lt;&gt;1,"")</f>
        <v>5375</v>
      </c>
      <c r="N20" cm="1">
        <f t="array" ref="N20">_xlfn.IFS(Q20=1,COUNT($E$7:G20),Q20&lt;&gt;1,"")</f>
        <v>33</v>
      </c>
      <c r="O20">
        <f>IF(Q20=1,ROUND(AVERAGE($E$7:G20),2),"")</f>
        <v>162.88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231</v>
      </c>
      <c r="X20" cm="1">
        <f t="array" ref="X20">_xlfn.IFS(AND(Q20=1,COUNT($E$7:G20)&gt;hcpng),F20+D20,$A$7=1," ")</f>
        <v>234</v>
      </c>
      <c r="Y20" cm="1">
        <f t="array" ref="Y20">_xlfn.IFS(AND(Q20=1,COUNT($E$7:G20)&gt;hcpng),G20+D20,$A$7=1," ")</f>
        <v>190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162</v>
      </c>
      <c r="D21" s="16" cm="1">
        <f t="array" ref="D21">_xlfn.IFS(Q21&lt;&gt;1,"",Q21=1,TRUNC((230-C21)*0.9))</f>
        <v>61</v>
      </c>
      <c r="E21" s="14">
        <v>142</v>
      </c>
      <c r="F21" s="14">
        <v>197</v>
      </c>
      <c r="G21" s="14">
        <v>157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496</v>
      </c>
      <c r="J21">
        <f t="shared" si="1"/>
        <v>165</v>
      </c>
      <c r="K21" cm="1">
        <f t="array" ref="K21">_xlfn.IFS(Q21&lt;&gt;1,"",Q21=1,I21+(3*D21))</f>
        <v>679</v>
      </c>
      <c r="L21" cm="1">
        <f t="array" ref="L21">_xlfn.IFS(Q21&lt;&gt;1,"",COUNT($E$7:G21)&lt;=hcpng,"",COUNT($E$7:G21)&gt;=hcpng,K21)</f>
        <v>679</v>
      </c>
      <c r="M21" cm="1">
        <f t="array" ref="M21">_xlfn.IFS(Q21=1,SUM($E$7:G21),Q21&lt;&gt;1,"")</f>
        <v>5871</v>
      </c>
      <c r="N21" cm="1">
        <f t="array" ref="N21">_xlfn.IFS(Q21=1,COUNT($E$7:G21),Q21&lt;&gt;1,"")</f>
        <v>36</v>
      </c>
      <c r="O21">
        <f>IF(Q21=1,ROUND(AVERAGE($E$7:G21),2),"")</f>
        <v>163.08000000000001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203</v>
      </c>
      <c r="X21" cm="1">
        <f t="array" ref="X21">_xlfn.IFS(AND(Q21=1,COUNT($E$7:G21)&gt;hcpng),F21+D21,$A$7=1," ")</f>
        <v>258</v>
      </c>
      <c r="Y21" cm="1">
        <f t="array" ref="Y21">_xlfn.IFS(AND(Q21=1,COUNT($E$7:G21)&gt;hcpng),G21+D21,$A$7=1," ")</f>
        <v>218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163</v>
      </c>
      <c r="D25" s="16" cm="1">
        <f t="array" ref="D25">_xlfn.IFS(Q25&lt;&gt;1,"",Q25=1,TRUNC((230-C25)*0.9))</f>
        <v>60</v>
      </c>
      <c r="E25" s="14">
        <v>135</v>
      </c>
      <c r="F25" s="14">
        <v>145</v>
      </c>
      <c r="G25" s="14">
        <v>140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420</v>
      </c>
      <c r="J25">
        <f t="shared" si="1"/>
        <v>140</v>
      </c>
      <c r="K25" cm="1">
        <f t="array" ref="K25">_xlfn.IFS(Q25&lt;&gt;1,"",Q25=1,I25+(3*D25))</f>
        <v>600</v>
      </c>
      <c r="L25" cm="1">
        <f t="array" ref="L25">_xlfn.IFS(Q25&lt;&gt;1,"",COUNT($E$7:G25)&lt;=hcpng,"",COUNT($E$7:G25)&gt;=hcpng,K25)</f>
        <v>600</v>
      </c>
      <c r="M25" cm="1">
        <f t="array" ref="M25">_xlfn.IFS(Q25=1,SUM($E$7:G25),Q25&lt;&gt;1,"")</f>
        <v>6291</v>
      </c>
      <c r="N25" cm="1">
        <f t="array" ref="N25">_xlfn.IFS(Q25=1,COUNT($E$7:G25),Q25&lt;&gt;1,"")</f>
        <v>39</v>
      </c>
      <c r="O25">
        <f>IF(Q25=1,ROUND(AVERAGE($E$7:G25),2),"")</f>
        <v>161.31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195</v>
      </c>
      <c r="X25" cm="1">
        <f t="array" ref="X25">_xlfn.IFS(AND(Q25=1,COUNT($E$7:G25)&gt;hcpng),F25+D25,$A$7=1," ")</f>
        <v>205</v>
      </c>
      <c r="Y25" cm="1">
        <f t="array" ref="Y25">_xlfn.IFS(AND(Q25=1,COUNT($E$7:G25)&gt;hcpng),G25+D25,$A$7=1," ")</f>
        <v>200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161</v>
      </c>
      <c r="D26" s="16" cm="1">
        <f t="array" ref="D26">_xlfn.IFS(Q26&lt;&gt;1,"",Q26=1,TRUNC((230-C26)*0.9))</f>
        <v>62</v>
      </c>
      <c r="E26" s="14">
        <v>118</v>
      </c>
      <c r="F26" s="14">
        <v>128</v>
      </c>
      <c r="G26" s="14">
        <v>163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409</v>
      </c>
      <c r="J26">
        <f t="shared" si="1"/>
        <v>136</v>
      </c>
      <c r="K26" cm="1">
        <f t="array" ref="K26">_xlfn.IFS(Q26&lt;&gt;1,"",Q26=1,I26+(3*D26))</f>
        <v>595</v>
      </c>
      <c r="L26" cm="1">
        <f t="array" ref="L26">_xlfn.IFS(Q26&lt;&gt;1,"",COUNT($E$7:G26)&lt;=hcpng,"",COUNT($E$7:G26)&gt;=hcpng,K26)</f>
        <v>595</v>
      </c>
      <c r="M26" cm="1">
        <f t="array" ref="M26">_xlfn.IFS(Q26=1,SUM($E$7:G26),Q26&lt;&gt;1,"")</f>
        <v>6700</v>
      </c>
      <c r="N26" cm="1">
        <f t="array" ref="N26">_xlfn.IFS(Q26=1,COUNT($E$7:G26),Q26&lt;&gt;1,"")</f>
        <v>42</v>
      </c>
      <c r="O26">
        <f>IF(Q26=1,ROUND(AVERAGE($E$7:G26),2),"")</f>
        <v>159.52000000000001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180</v>
      </c>
      <c r="X26" cm="1">
        <f t="array" ref="X26">_xlfn.IFS(AND(Q26=1,COUNT($E$7:G26)&gt;hcpng),F26+D26,$A$7=1," ")</f>
        <v>190</v>
      </c>
      <c r="Y26" cm="1">
        <f t="array" ref="Y26">_xlfn.IFS(AND(Q26=1,COUNT($E$7:G26)&gt;hcpng),G26+D26,$A$7=1," ")</f>
        <v>225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159</v>
      </c>
      <c r="D27" s="16" cm="1">
        <f t="array" ref="D27">_xlfn.IFS(Q27&lt;&gt;1,"",Q27=1,TRUNC((230-C27)*0.9))</f>
        <v>63</v>
      </c>
      <c r="E27" s="14">
        <v>221</v>
      </c>
      <c r="F27" s="14">
        <v>138</v>
      </c>
      <c r="G27" s="14">
        <v>134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493</v>
      </c>
      <c r="J27">
        <f t="shared" si="1"/>
        <v>164</v>
      </c>
      <c r="K27" cm="1">
        <f t="array" ref="K27">_xlfn.IFS(Q27&lt;&gt;1,"",Q27=1,I27+(3*D27))</f>
        <v>682</v>
      </c>
      <c r="L27" cm="1">
        <f t="array" ref="L27">_xlfn.IFS(Q27&lt;&gt;1,"",COUNT($E$7:G27)&lt;=hcpng,"",COUNT($E$7:G27)&gt;=hcpng,K27)</f>
        <v>682</v>
      </c>
      <c r="M27" cm="1">
        <f t="array" ref="M27">_xlfn.IFS(Q27=1,SUM($E$7:G27),Q27&lt;&gt;1,"")</f>
        <v>7193</v>
      </c>
      <c r="N27" cm="1">
        <f t="array" ref="N27">_xlfn.IFS(Q27=1,COUNT($E$7:G27),Q27&lt;&gt;1,"")</f>
        <v>45</v>
      </c>
      <c r="O27">
        <f>IF(Q27=1,ROUND(AVERAGE($E$7:G27),2),"")</f>
        <v>159.84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284</v>
      </c>
      <c r="X27" cm="1">
        <f t="array" ref="X27">_xlfn.IFS(AND(Q27=1,COUNT($E$7:G27)&gt;hcpng),F27+D27,$A$7=1," ")</f>
        <v>201</v>
      </c>
      <c r="Y27" cm="1">
        <f t="array" ref="Y27">_xlfn.IFS(AND(Q27=1,COUNT($E$7:G27)&gt;hcpng),G27+D27,$A$7=1," ")</f>
        <v>197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159</v>
      </c>
      <c r="D28" s="16" cm="1">
        <f t="array" ref="D28">_xlfn.IFS(Q28&lt;&gt;1,"",Q28=1,TRUNC((230-C28)*0.9))</f>
        <v>63</v>
      </c>
      <c r="E28" s="14">
        <v>182</v>
      </c>
      <c r="F28" s="14">
        <v>157</v>
      </c>
      <c r="G28" s="14">
        <v>195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534</v>
      </c>
      <c r="J28">
        <f t="shared" si="1"/>
        <v>178</v>
      </c>
      <c r="K28" cm="1">
        <f t="array" ref="K28">_xlfn.IFS(Q28&lt;&gt;1,"",Q28=1,I28+(3*D28))</f>
        <v>723</v>
      </c>
      <c r="L28" cm="1">
        <f t="array" ref="L28">_xlfn.IFS(Q28&lt;&gt;1,"",COUNT($E$7:G28)&lt;=hcpng,"",COUNT($E$7:G28)&gt;=hcpng,K28)</f>
        <v>723</v>
      </c>
      <c r="M28" cm="1">
        <f t="array" ref="M28">_xlfn.IFS(Q28=1,SUM($E$7:G28),Q28&lt;&gt;1,"")</f>
        <v>7727</v>
      </c>
      <c r="N28" cm="1">
        <f t="array" ref="N28">_xlfn.IFS(Q28=1,COUNT($E$7:G28),Q28&lt;&gt;1,"")</f>
        <v>48</v>
      </c>
      <c r="O28">
        <f>IF(Q28=1,ROUND(AVERAGE($E$7:G28),2),"")</f>
        <v>160.97999999999999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245</v>
      </c>
      <c r="X28" cm="1">
        <f t="array" ref="X28">_xlfn.IFS(AND(Q28=1,COUNT($E$7:G28)&gt;hcpng),F28+D28,$A$7=1," ")</f>
        <v>220</v>
      </c>
      <c r="Y28" cm="1">
        <f t="array" ref="Y28">_xlfn.IFS(AND(Q28=1,COUNT($E$7:G28)&gt;hcpng),G28+D28,$A$7=1," ")</f>
        <v>258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160</v>
      </c>
      <c r="D32" s="16" cm="1">
        <f t="array" ref="D32">_xlfn.IFS(Q32&lt;&gt;1,"",Q32=1,TRUNC((230-C32)*0.9))</f>
        <v>63</v>
      </c>
      <c r="E32" s="14">
        <v>155</v>
      </c>
      <c r="F32" s="14">
        <v>126</v>
      </c>
      <c r="G32" s="14">
        <v>168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449</v>
      </c>
      <c r="J32">
        <f t="shared" si="1"/>
        <v>149</v>
      </c>
      <c r="K32" cm="1">
        <f t="array" ref="K32">_xlfn.IFS(Q32&lt;&gt;1,"",Q32=1,I32+(3*D32))</f>
        <v>638</v>
      </c>
      <c r="L32" cm="1">
        <f t="array" ref="L32">_xlfn.IFS(Q32&lt;&gt;1,"",COUNT($E$7:G32)&lt;=hcpng,"",COUNT($E$7:G32)&gt;=hcpng,K32)</f>
        <v>638</v>
      </c>
      <c r="M32" cm="1">
        <f t="array" ref="M32">_xlfn.IFS(Q32=1,SUM($E$7:G32),Q32&lt;&gt;1,"")</f>
        <v>8176</v>
      </c>
      <c r="N32" cm="1">
        <f t="array" ref="N32">_xlfn.IFS(Q32=1,COUNT($E$7:G32),Q32&lt;&gt;1,"")</f>
        <v>51</v>
      </c>
      <c r="O32">
        <f>IF(Q32=1,ROUND(AVERAGE($E$7:G32),2),"")</f>
        <v>160.31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218</v>
      </c>
      <c r="X32" cm="1">
        <f t="array" ref="X32">_xlfn.IFS(AND(Q32=1,COUNT($E$7:G32)&gt;hcpng),F32+D32,$A$7=1," ")</f>
        <v>189</v>
      </c>
      <c r="Y32" cm="1">
        <f t="array" ref="Y32">_xlfn.IFS(AND(Q32=1,COUNT($E$7:G32)&gt;hcpng),G32+D32,$A$7=1," ")</f>
        <v>231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160</v>
      </c>
      <c r="D33" s="16" cm="1">
        <f t="array" ref="D33">_xlfn.IFS(Q33&lt;&gt;1,"",Q33=1,TRUNC((230-C33)*0.9))</f>
        <v>63</v>
      </c>
      <c r="E33" s="14">
        <v>149</v>
      </c>
      <c r="F33" s="14">
        <v>184</v>
      </c>
      <c r="G33" s="14">
        <v>204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537</v>
      </c>
      <c r="J33">
        <f t="shared" si="1"/>
        <v>179</v>
      </c>
      <c r="K33" cm="1">
        <f t="array" ref="K33">_xlfn.IFS(Q33&lt;&gt;1,"",Q33=1,I33+(3*D33))</f>
        <v>726</v>
      </c>
      <c r="L33" cm="1">
        <f t="array" ref="L33">_xlfn.IFS(Q33&lt;&gt;1,"",COUNT($E$7:G33)&lt;=hcpng,"",COUNT($E$7:G33)&gt;=hcpng,K33)</f>
        <v>726</v>
      </c>
      <c r="M33" cm="1">
        <f t="array" ref="M33">_xlfn.IFS(Q33=1,SUM($E$7:G33),Q33&lt;&gt;1,"")</f>
        <v>8713</v>
      </c>
      <c r="N33" cm="1">
        <f t="array" ref="N33">_xlfn.IFS(Q33=1,COUNT($E$7:G33),Q33&lt;&gt;1,"")</f>
        <v>54</v>
      </c>
      <c r="O33">
        <f>IF(Q33=1,ROUND(AVERAGE($E$7:G33),2),"")</f>
        <v>161.35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212</v>
      </c>
      <c r="X33" cm="1">
        <f t="array" ref="X33">_xlfn.IFS(AND(Q33=1,COUNT($E$7:G33)&gt;hcpng),F33+D33,$A$7=1," ")</f>
        <v>247</v>
      </c>
      <c r="Y33" cm="1">
        <f t="array" ref="Y33">_xlfn.IFS(AND(Q33=1,COUNT($E$7:G33)&gt;hcpng),G33+D33,$A$7=1," ")</f>
        <v>267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161</v>
      </c>
      <c r="D35" s="16" cm="1">
        <f t="array" ref="D35">_xlfn.IFS(Q35&lt;&gt;1,"",Q35=1,TRUNC((230-C35)*0.9))</f>
        <v>62</v>
      </c>
      <c r="E35" s="14">
        <v>172</v>
      </c>
      <c r="F35" s="14">
        <v>171</v>
      </c>
      <c r="G35" s="14">
        <v>169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0"/>
        <v>512</v>
      </c>
      <c r="J35">
        <f t="shared" si="1"/>
        <v>170</v>
      </c>
      <c r="K35" cm="1">
        <f t="array" ref="K35">_xlfn.IFS(Q35&lt;&gt;1,"",Q35=1,I35+(3*D35))</f>
        <v>698</v>
      </c>
      <c r="L35" cm="1">
        <f t="array" ref="L35">_xlfn.IFS(Q35&lt;&gt;1,"",COUNT($E$7:G35)&lt;=hcpng,"",COUNT($E$7:G35)&gt;=hcpng,K35)</f>
        <v>698</v>
      </c>
      <c r="M35" cm="1">
        <f t="array" ref="M35">_xlfn.IFS(Q35=1,SUM($E$7:G35),Q35&lt;&gt;1,"")</f>
        <v>9225</v>
      </c>
      <c r="N35" cm="1">
        <f t="array" ref="N35">_xlfn.IFS(Q35=1,COUNT($E$7:G35),Q35&lt;&gt;1,"")</f>
        <v>57</v>
      </c>
      <c r="O35">
        <f>IF(Q35=1,ROUND(AVERAGE($E$7:G35),2),"")</f>
        <v>161.84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234</v>
      </c>
      <c r="X35" cm="1">
        <f t="array" ref="X35">_xlfn.IFS(AND(Q35=1,COUNT($E$7:G35)&gt;hcpng),F35+D35,$A$7=1," ")</f>
        <v>233</v>
      </c>
      <c r="Y35" cm="1">
        <f t="array" ref="Y35">_xlfn.IFS(AND(Q35=1,COUNT($E$7:G35)&gt;hcpng),G35+D35,$A$7=1," ")</f>
        <v>231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161</v>
      </c>
      <c r="D36" s="16" cm="1">
        <f t="array" ref="D36">_xlfn.IFS(Q36&lt;&gt;1,"",Q36=1,TRUNC((230-C36)*0.9))</f>
        <v>62</v>
      </c>
      <c r="E36" s="14">
        <v>153</v>
      </c>
      <c r="F36" s="14">
        <v>172</v>
      </c>
      <c r="G36" s="14">
        <v>143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468</v>
      </c>
      <c r="J36">
        <f t="shared" si="1"/>
        <v>156</v>
      </c>
      <c r="K36" cm="1">
        <f t="array" ref="K36">_xlfn.IFS(Q36&lt;&gt;1,"",Q36=1,I36+(3*D36))</f>
        <v>654</v>
      </c>
      <c r="L36" cm="1">
        <f t="array" ref="L36">_xlfn.IFS(Q36&lt;&gt;1,"",COUNT($E$7:G36)&lt;=hcpng,"",COUNT($E$7:G36)&gt;=hcpng,K36)</f>
        <v>654</v>
      </c>
      <c r="M36" cm="1">
        <f t="array" ref="M36">_xlfn.IFS(Q36=1,SUM($E$7:G36),Q36&lt;&gt;1,"")</f>
        <v>9693</v>
      </c>
      <c r="N36" cm="1">
        <f t="array" ref="N36">_xlfn.IFS(Q36=1,COUNT($E$7:G36),Q36&lt;&gt;1,"")</f>
        <v>60</v>
      </c>
      <c r="O36">
        <f>IF(Q36=1,ROUND(AVERAGE($E$7:G36),2),"")</f>
        <v>161.55000000000001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215</v>
      </c>
      <c r="X36" cm="1">
        <f t="array" ref="X36">_xlfn.IFS(AND(Q36=1,COUNT($E$7:G36)&gt;hcpng),F36+D36,$A$7=1," ")</f>
        <v>234</v>
      </c>
      <c r="Y36" cm="1">
        <f t="array" ref="Y36">_xlfn.IFS(AND(Q36=1,COUNT($E$7:G36)&gt;hcpng),G36+D36,$A$7=1," ")</f>
        <v>205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159.6</v>
      </c>
      <c r="F37" s="18">
        <f>IF(COUNT(F7:F36)&gt;=1,ROUND(SUM(F7:F36)/COUNT(F7:F36),2),"")</f>
        <v>163.05000000000001</v>
      </c>
      <c r="G37" s="18">
        <f>IF(COUNT(G7:G36)&gt;=1,ROUND(SUM(G7:G36)/COUNT(G7:G36),2),"")</f>
        <v>162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9EF7-3536-4C37-8727-ADF22ADC65B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29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6" t="s">
        <v>49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156</v>
      </c>
      <c r="C4" s="7"/>
      <c r="D4" s="7"/>
      <c r="E4" s="7"/>
      <c r="F4" s="7"/>
      <c r="G4" s="7"/>
      <c r="W4" s="3" t="s">
        <v>34</v>
      </c>
      <c r="X4">
        <f>MAX(I7:I36)</f>
        <v>554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271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156</v>
      </c>
      <c r="D7" s="16" cm="1">
        <f t="array" ref="D7">_xlfn.IFS(Q7&lt;&gt;1,"",Q7=1,TRUNC((230-C7)*0.9))</f>
        <v>66</v>
      </c>
      <c r="E7" s="14">
        <v>120</v>
      </c>
      <c r="F7" s="14">
        <v>145</v>
      </c>
      <c r="G7" s="14">
        <v>164</v>
      </c>
      <c r="H7" s="17"/>
      <c r="I7">
        <f>IF(Q7=1,SUM(E7:G7),"")</f>
        <v>429</v>
      </c>
      <c r="J7">
        <f>IF(Q7=1,TRUNC(AVERAGE(E7:G7),0),"")</f>
        <v>143</v>
      </c>
      <c r="K7" cm="1">
        <f t="array" ref="K7">_xlfn.IFS(Q7&lt;&gt;1,"",Q7=1,I7+(3*D7))</f>
        <v>627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429</v>
      </c>
      <c r="N7" cm="1">
        <f t="array" ref="N7">_xlfn.IFS(Q7=1,COUNT($E$7:G7),Q7&lt;&gt;1,"")</f>
        <v>3</v>
      </c>
      <c r="O7">
        <f>IF(Q7=1,ROUND(AVERAGE($E$7:G7),2),"")</f>
        <v>143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156</v>
      </c>
      <c r="D9" s="16" cm="1">
        <f t="array" ref="D9">_xlfn.IFS(Q9&lt;&gt;1,"",Q9=1,TRUNC((230-C9)*0.9))</f>
        <v>66</v>
      </c>
      <c r="E9" s="14">
        <v>171</v>
      </c>
      <c r="F9" s="14">
        <v>142</v>
      </c>
      <c r="G9" s="14">
        <v>139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452</v>
      </c>
      <c r="J9">
        <f t="shared" si="1"/>
        <v>150</v>
      </c>
      <c r="K9" cm="1">
        <f t="array" ref="K9">_xlfn.IFS(Q9&lt;&gt;1,"",Q9=1,I9+(3*D9))</f>
        <v>650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881</v>
      </c>
      <c r="N9" cm="1">
        <f t="array" ref="N9">_xlfn.IFS(Q9=1,COUNT($E$7:G9),Q9&lt;&gt;1,"")</f>
        <v>6</v>
      </c>
      <c r="O9">
        <f>IF(Q9=1,ROUND(AVERAGE($E$7:G9),2),"")</f>
        <v>146.83000000000001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156</v>
      </c>
      <c r="D10" s="16" cm="1">
        <f t="array" ref="D10">_xlfn.IFS(Q10&lt;&gt;1,"",Q10=1,TRUNC((230-C10)*0.9))</f>
        <v>66</v>
      </c>
      <c r="E10" s="14">
        <v>132</v>
      </c>
      <c r="F10" s="14">
        <v>141</v>
      </c>
      <c r="G10" s="14">
        <v>143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416</v>
      </c>
      <c r="J10">
        <f t="shared" si="1"/>
        <v>138</v>
      </c>
      <c r="K10" cm="1">
        <f t="array" ref="K10">_xlfn.IFS(Q10&lt;&gt;1,"",Q10=1,I10+(3*D10))</f>
        <v>614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1297</v>
      </c>
      <c r="N10" cm="1">
        <f t="array" ref="N10">_xlfn.IFS(Q10=1,COUNT($E$7:G10),Q10&lt;&gt;1,"")</f>
        <v>9</v>
      </c>
      <c r="O10">
        <f>IF(Q10=1,ROUND(AVERAGE($E$7:G10),2),"")</f>
        <v>144.11000000000001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144</v>
      </c>
      <c r="D13" s="16" cm="1">
        <f t="array" ref="D13">_xlfn.IFS(Q13&lt;&gt;1,"",Q13=1,TRUNC((230-C13)*0.9))</f>
        <v>77</v>
      </c>
      <c r="E13" s="14">
        <v>145</v>
      </c>
      <c r="F13" s="14">
        <v>158</v>
      </c>
      <c r="G13" s="14">
        <v>156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459</v>
      </c>
      <c r="J13">
        <f t="shared" si="1"/>
        <v>153</v>
      </c>
      <c r="K13" cm="1">
        <f t="array" ref="K13">_xlfn.IFS(Q13&lt;&gt;1,"",Q13=1,I13+(3*D13))</f>
        <v>690</v>
      </c>
      <c r="L13" t="str" cm="1">
        <f t="array" ref="L13">_xlfn.IFS(Q13&lt;&gt;1,"",COUNT($E$7:G13)&lt;=hcpng,"",COUNT($E$7:G13)&gt;=hcpng,K13)</f>
        <v/>
      </c>
      <c r="M13" cm="1">
        <f t="array" ref="M13">_xlfn.IFS(Q13=1,SUM($E$7:G13),Q13&lt;&gt;1,"")</f>
        <v>1756</v>
      </c>
      <c r="N13" cm="1">
        <f t="array" ref="N13">_xlfn.IFS(Q13=1,COUNT($E$7:G13),Q13&lt;&gt;1,"")</f>
        <v>12</v>
      </c>
      <c r="O13">
        <f>IF(Q13=1,ROUND(AVERAGE($E$7:G13),2),"")</f>
        <v>146.33000000000001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146</v>
      </c>
      <c r="D14" s="16" cm="1">
        <f t="array" ref="D14">_xlfn.IFS(Q14&lt;&gt;1,"",Q14=1,TRUNC((230-C14)*0.9))</f>
        <v>75</v>
      </c>
      <c r="E14" s="14">
        <v>179</v>
      </c>
      <c r="F14" s="14">
        <v>151</v>
      </c>
      <c r="G14" s="14">
        <v>144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474</v>
      </c>
      <c r="J14">
        <f t="shared" si="1"/>
        <v>158</v>
      </c>
      <c r="K14" cm="1">
        <f t="array" ref="K14">_xlfn.IFS(Q14&lt;&gt;1,"",Q14=1,I14+(3*D14))</f>
        <v>699</v>
      </c>
      <c r="L14" cm="1">
        <f t="array" ref="L14">_xlfn.IFS(Q14&lt;&gt;1,"",COUNT($E$7:G14)&lt;=hcpng,"",COUNT($E$7:G14)&gt;=hcpng,K14)</f>
        <v>699</v>
      </c>
      <c r="M14" cm="1">
        <f t="array" ref="M14">_xlfn.IFS(Q14=1,SUM($E$7:G14),Q14&lt;&gt;1,"")</f>
        <v>2230</v>
      </c>
      <c r="N14" cm="1">
        <f t="array" ref="N14">_xlfn.IFS(Q14=1,COUNT($E$7:G14),Q14&lt;&gt;1,"")</f>
        <v>15</v>
      </c>
      <c r="O14">
        <f>IF(Q14=1,ROUND(AVERAGE($E$7:G14),2),"")</f>
        <v>148.66999999999999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254</v>
      </c>
      <c r="X14" cm="1">
        <f t="array" ref="X14">_xlfn.IFS(AND(Q14=1,COUNT($E$7:G14)&gt;hcpng),F14+D14,$A$7=1," ")</f>
        <v>226</v>
      </c>
      <c r="Y14" cm="1">
        <f t="array" ref="Y14">_xlfn.IFS(AND(Q14=1,COUNT($E$7:G14)&gt;hcpng),G14+D14,$A$7=1," ")</f>
        <v>219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148</v>
      </c>
      <c r="D15" s="16" cm="1">
        <f t="array" ref="D15">_xlfn.IFS(Q15&lt;&gt;1,"",Q15=1,TRUNC((230-C15)*0.9))</f>
        <v>73</v>
      </c>
      <c r="E15" s="14">
        <v>133</v>
      </c>
      <c r="F15" s="14">
        <v>157</v>
      </c>
      <c r="G15" s="14">
        <v>139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429</v>
      </c>
      <c r="J15">
        <f t="shared" si="1"/>
        <v>143</v>
      </c>
      <c r="K15" cm="1">
        <f t="array" ref="K15">_xlfn.IFS(Q15&lt;&gt;1,"",Q15=1,I15+(3*D15))</f>
        <v>648</v>
      </c>
      <c r="L15" cm="1">
        <f t="array" ref="L15">_xlfn.IFS(Q15&lt;&gt;1,"",COUNT($E$7:G15)&lt;=hcpng,"",COUNT($E$7:G15)&gt;=hcpng,K15)</f>
        <v>648</v>
      </c>
      <c r="M15" cm="1">
        <f t="array" ref="M15">_xlfn.IFS(Q15=1,SUM($E$7:G15),Q15&lt;&gt;1,"")</f>
        <v>2659</v>
      </c>
      <c r="N15" cm="1">
        <f t="array" ref="N15">_xlfn.IFS(Q15=1,COUNT($E$7:G15),Q15&lt;&gt;1,"")</f>
        <v>18</v>
      </c>
      <c r="O15">
        <f>IF(Q15=1,ROUND(AVERAGE($E$7:G15),2),"")</f>
        <v>147.72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206</v>
      </c>
      <c r="X15" cm="1">
        <f t="array" ref="X15">_xlfn.IFS(AND(Q15=1,COUNT($E$7:G15)&gt;hcpng),F15+D15,$A$7=1," ")</f>
        <v>230</v>
      </c>
      <c r="Y15" cm="1">
        <f t="array" ref="Y15">_xlfn.IFS(AND(Q15=1,COUNT($E$7:G15)&gt;hcpng),G15+D15,$A$7=1," ")</f>
        <v>212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147</v>
      </c>
      <c r="D16" s="16" cm="1">
        <f t="array" ref="D16">_xlfn.IFS(Q16&lt;&gt;1,"",Q16=1,TRUNC((230-C16)*0.9))</f>
        <v>74</v>
      </c>
      <c r="E16" s="14">
        <v>197</v>
      </c>
      <c r="F16" s="14">
        <v>178</v>
      </c>
      <c r="G16" s="14">
        <v>179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0"/>
        <v>554</v>
      </c>
      <c r="J16">
        <f t="shared" si="1"/>
        <v>184</v>
      </c>
      <c r="K16" cm="1">
        <f t="array" ref="K16">_xlfn.IFS(Q16&lt;&gt;1,"",Q16=1,I16+(3*D16))</f>
        <v>776</v>
      </c>
      <c r="L16" cm="1">
        <f t="array" ref="L16">_xlfn.IFS(Q16&lt;&gt;1,"",COUNT($E$7:G16)&lt;=hcpng,"",COUNT($E$7:G16)&gt;=hcpng,K16)</f>
        <v>776</v>
      </c>
      <c r="M16" cm="1">
        <f t="array" ref="M16">_xlfn.IFS(Q16=1,SUM($E$7:G16),Q16&lt;&gt;1,"")</f>
        <v>3213</v>
      </c>
      <c r="N16" cm="1">
        <f t="array" ref="N16">_xlfn.IFS(Q16=1,COUNT($E$7:G16),Q16&lt;&gt;1,"")</f>
        <v>21</v>
      </c>
      <c r="O16">
        <f>IF(Q16=1,ROUND(AVERAGE($E$7:G16),2),"")</f>
        <v>153</v>
      </c>
      <c r="P16" t="str" cm="1">
        <f t="array" ref="P16">_xlfn.IFS(Q16&lt;&gt;1,"",SUM($Q$7:Q16)=1,1,SUM($Q$7:Q16)&lt;&gt;1,"")</f>
        <v/>
      </c>
      <c r="Q16">
        <f t="shared" si="2"/>
        <v>1</v>
      </c>
      <c r="R16">
        <f t="shared" si="3"/>
        <v>554</v>
      </c>
      <c r="S16" cm="1">
        <f t="array" ref="S16">_xlfn.IFS(E16=$X$5,E16,F16=$X$5,F16,G16=$X$5,G16,$A$7=1,"")</f>
        <v>197</v>
      </c>
      <c r="T16">
        <f t="shared" si="4"/>
        <v>776</v>
      </c>
      <c r="U16" cm="1">
        <f t="array" ref="U16">_xlfn.IFS(W16=$X$6,W16,X16=$X$6,X16,Y16=$X$6,Y16,$A$7=1,"")</f>
        <v>271</v>
      </c>
      <c r="W16" cm="1">
        <f t="array" ref="W16">_xlfn.IFS(AND(Q16=1,COUNT($E$7:G16)&gt;hcpng),E16+D16,$A$7=1," ")</f>
        <v>271</v>
      </c>
      <c r="X16" cm="1">
        <f t="array" ref="X16">_xlfn.IFS(AND(Q16=1,COUNT($E$7:G16)&gt;hcpng),F16+D16,$A$7=1," ")</f>
        <v>252</v>
      </c>
      <c r="Y16" cm="1">
        <f t="array" ref="Y16">_xlfn.IFS(AND(Q16=1,COUNT($E$7:G16)&gt;hcpng),G16+D16,$A$7=1," ")</f>
        <v>253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153</v>
      </c>
      <c r="D17" s="16" cm="1">
        <f t="array" ref="D17">_xlfn.IFS(Q17&lt;&gt;1,"",Q17=1,TRUNC((230-C17)*0.9))</f>
        <v>69</v>
      </c>
      <c r="E17" s="14">
        <v>174</v>
      </c>
      <c r="F17" s="14">
        <v>128</v>
      </c>
      <c r="G17" s="14">
        <v>140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442</v>
      </c>
      <c r="J17">
        <f t="shared" si="1"/>
        <v>147</v>
      </c>
      <c r="K17" cm="1">
        <f t="array" ref="K17">_xlfn.IFS(Q17&lt;&gt;1,"",Q17=1,I17+(3*D17))</f>
        <v>649</v>
      </c>
      <c r="L17" cm="1">
        <f t="array" ref="L17">_xlfn.IFS(Q17&lt;&gt;1,"",COUNT($E$7:G17)&lt;=hcpng,"",COUNT($E$7:G17)&gt;=hcpng,K17)</f>
        <v>649</v>
      </c>
      <c r="M17" cm="1">
        <f t="array" ref="M17">_xlfn.IFS(Q17=1,SUM($E$7:G17),Q17&lt;&gt;1,"")</f>
        <v>3655</v>
      </c>
      <c r="N17" cm="1">
        <f t="array" ref="N17">_xlfn.IFS(Q17=1,COUNT($E$7:G17),Q17&lt;&gt;1,"")</f>
        <v>24</v>
      </c>
      <c r="O17">
        <f>IF(Q17=1,ROUND(AVERAGE($E$7:G17),2),"")</f>
        <v>152.29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243</v>
      </c>
      <c r="X17" cm="1">
        <f t="array" ref="X17">_xlfn.IFS(AND(Q17=1,COUNT($E$7:G17)&gt;hcpng),F17+D17,$A$7=1," ")</f>
        <v>197</v>
      </c>
      <c r="Y17" cm="1">
        <f t="array" ref="Y17">_xlfn.IFS(AND(Q17=1,COUNT($E$7:G17)&gt;hcpng),G17+D17,$A$7=1," ")</f>
        <v>209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152</v>
      </c>
      <c r="D21" s="16" cm="1">
        <f t="array" ref="D21">_xlfn.IFS(Q21&lt;&gt;1,"",Q21=1,TRUNC((230-C21)*0.9))</f>
        <v>70</v>
      </c>
      <c r="E21" s="14">
        <v>137</v>
      </c>
      <c r="F21" s="14">
        <v>157</v>
      </c>
      <c r="G21" s="14">
        <v>176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470</v>
      </c>
      <c r="J21">
        <f t="shared" si="1"/>
        <v>156</v>
      </c>
      <c r="K21" cm="1">
        <f t="array" ref="K21">_xlfn.IFS(Q21&lt;&gt;1,"",Q21=1,I21+(3*D21))</f>
        <v>680</v>
      </c>
      <c r="L21" cm="1">
        <f t="array" ref="L21">_xlfn.IFS(Q21&lt;&gt;1,"",COUNT($E$7:G21)&lt;=hcpng,"",COUNT($E$7:G21)&gt;=hcpng,K21)</f>
        <v>680</v>
      </c>
      <c r="M21" cm="1">
        <f t="array" ref="M21">_xlfn.IFS(Q21=1,SUM($E$7:G21),Q21&lt;&gt;1,"")</f>
        <v>4125</v>
      </c>
      <c r="N21" cm="1">
        <f t="array" ref="N21">_xlfn.IFS(Q21=1,COUNT($E$7:G21),Q21&lt;&gt;1,"")</f>
        <v>27</v>
      </c>
      <c r="O21">
        <f>IF(Q21=1,ROUND(AVERAGE($E$7:G21),2),"")</f>
        <v>152.78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207</v>
      </c>
      <c r="X21" cm="1">
        <f t="array" ref="X21">_xlfn.IFS(AND(Q21=1,COUNT($E$7:G21)&gt;hcpng),F21+D21,$A$7=1," ")</f>
        <v>227</v>
      </c>
      <c r="Y21" cm="1">
        <f t="array" ref="Y21">_xlfn.IFS(AND(Q21=1,COUNT($E$7:G21)&gt;hcpng),G21+D21,$A$7=1," ")</f>
        <v>246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152</v>
      </c>
      <c r="D25" s="16" cm="1">
        <f t="array" ref="D25">_xlfn.IFS(Q25&lt;&gt;1,"",Q25=1,TRUNC((230-C25)*0.9))</f>
        <v>70</v>
      </c>
      <c r="E25" s="14">
        <v>136</v>
      </c>
      <c r="F25" s="14">
        <v>153</v>
      </c>
      <c r="G25" s="14">
        <v>183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472</v>
      </c>
      <c r="J25">
        <f t="shared" si="1"/>
        <v>157</v>
      </c>
      <c r="K25" cm="1">
        <f t="array" ref="K25">_xlfn.IFS(Q25&lt;&gt;1,"",Q25=1,I25+(3*D25))</f>
        <v>682</v>
      </c>
      <c r="L25" cm="1">
        <f t="array" ref="L25">_xlfn.IFS(Q25&lt;&gt;1,"",COUNT($E$7:G25)&lt;=hcpng,"",COUNT($E$7:G25)&gt;=hcpng,K25)</f>
        <v>682</v>
      </c>
      <c r="M25" cm="1">
        <f t="array" ref="M25">_xlfn.IFS(Q25=1,SUM($E$7:G25),Q25&lt;&gt;1,"")</f>
        <v>4597</v>
      </c>
      <c r="N25" cm="1">
        <f t="array" ref="N25">_xlfn.IFS(Q25=1,COUNT($E$7:G25),Q25&lt;&gt;1,"")</f>
        <v>30</v>
      </c>
      <c r="O25">
        <f>IF(Q25=1,ROUND(AVERAGE($E$7:G25),2),"")</f>
        <v>153.22999999999999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206</v>
      </c>
      <c r="X25" cm="1">
        <f t="array" ref="X25">_xlfn.IFS(AND(Q25=1,COUNT($E$7:G25)&gt;hcpng),F25+D25,$A$7=1," ")</f>
        <v>223</v>
      </c>
      <c r="Y25" cm="1">
        <f t="array" ref="Y25">_xlfn.IFS(AND(Q25=1,COUNT($E$7:G25)&gt;hcpng),G25+D25,$A$7=1," ")</f>
        <v>253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6" cm="1">
        <f t="array" ref="D26">_xlfn.IFS(Q26&lt;&gt;1,"",Q26=1,TRUNC((230-C26)*0.9))</f>
        <v>69</v>
      </c>
      <c r="E26" s="14">
        <v>148</v>
      </c>
      <c r="F26" s="14">
        <v>185</v>
      </c>
      <c r="G26" s="14">
        <v>156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489</v>
      </c>
      <c r="J26">
        <f t="shared" si="1"/>
        <v>163</v>
      </c>
      <c r="K26" cm="1">
        <f t="array" ref="K26">_xlfn.IFS(Q26&lt;&gt;1,"",Q26=1,I26+(3*D26))</f>
        <v>696</v>
      </c>
      <c r="L26" cm="1">
        <f t="array" ref="L26">_xlfn.IFS(Q26&lt;&gt;1,"",COUNT($E$7:G26)&lt;=hcpng,"",COUNT($E$7:G26)&gt;=hcpng,K26)</f>
        <v>696</v>
      </c>
      <c r="M26" cm="1">
        <f t="array" ref="M26">_xlfn.IFS(Q26=1,SUM($E$7:G26),Q26&lt;&gt;1,"")</f>
        <v>5086</v>
      </c>
      <c r="N26" cm="1">
        <f t="array" ref="N26">_xlfn.IFS(Q26=1,COUNT($E$7:G26),Q26&lt;&gt;1,"")</f>
        <v>33</v>
      </c>
      <c r="O26">
        <f>IF(Q26=1,ROUND(AVERAGE($E$7:G26),2),"")</f>
        <v>154.12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217</v>
      </c>
      <c r="X26" cm="1">
        <f t="array" ref="X26">_xlfn.IFS(AND(Q26=1,COUNT($E$7:G26)&gt;hcpng),F26+D26,$A$7=1," ")</f>
        <v>254</v>
      </c>
      <c r="Y26" cm="1">
        <f t="array" ref="Y26">_xlfn.IFS(AND(Q26=1,COUNT($E$7:G26)&gt;hcpng),G26+D26,$A$7=1," ")</f>
        <v>225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6" cm="1">
        <f t="array" ref="D27">_xlfn.IFS(Q27&lt;&gt;1,"",Q27=1,TRUNC((230-C27)*0.9))</f>
        <v>68</v>
      </c>
      <c r="E27" s="14">
        <v>136</v>
      </c>
      <c r="F27" s="14">
        <v>125</v>
      </c>
      <c r="G27" s="14">
        <v>178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439</v>
      </c>
      <c r="J27">
        <f t="shared" si="1"/>
        <v>146</v>
      </c>
      <c r="K27" cm="1">
        <f t="array" ref="K27">_xlfn.IFS(Q27&lt;&gt;1,"",Q27=1,I27+(3*D27))</f>
        <v>643</v>
      </c>
      <c r="L27" cm="1">
        <f t="array" ref="L27">_xlfn.IFS(Q27&lt;&gt;1,"",COUNT($E$7:G27)&lt;=hcpng,"",COUNT($E$7:G27)&gt;=hcpng,K27)</f>
        <v>643</v>
      </c>
      <c r="M27" cm="1">
        <f t="array" ref="M27">_xlfn.IFS(Q27=1,SUM($E$7:G27),Q27&lt;&gt;1,"")</f>
        <v>5525</v>
      </c>
      <c r="N27" cm="1">
        <f t="array" ref="N27">_xlfn.IFS(Q27=1,COUNT($E$7:G27),Q27&lt;&gt;1,"")</f>
        <v>36</v>
      </c>
      <c r="O27">
        <f>IF(Q27=1,ROUND(AVERAGE($E$7:G27),2),"")</f>
        <v>153.47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204</v>
      </c>
      <c r="X27" cm="1">
        <f t="array" ref="X27">_xlfn.IFS(AND(Q27=1,COUNT($E$7:G27)&gt;hcpng),F27+D27,$A$7=1," ")</f>
        <v>193</v>
      </c>
      <c r="Y27" cm="1">
        <f t="array" ref="Y27">_xlfn.IFS(AND(Q27=1,COUNT($E$7:G27)&gt;hcpng),G27+D27,$A$7=1," ")</f>
        <v>246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6" cm="1">
        <f t="array" ref="D28">_xlfn.IFS(Q28&lt;&gt;1,"",Q28=1,TRUNC((230-C28)*0.9))</f>
        <v>69</v>
      </c>
      <c r="E28" s="14">
        <v>156</v>
      </c>
      <c r="F28" s="14">
        <v>158</v>
      </c>
      <c r="G28" s="14">
        <v>184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0"/>
        <v>498</v>
      </c>
      <c r="J28">
        <f t="shared" si="1"/>
        <v>166</v>
      </c>
      <c r="K28" cm="1">
        <f t="array" ref="K28">_xlfn.IFS(Q28&lt;&gt;1,"",Q28=1,I28+(3*D28))</f>
        <v>705</v>
      </c>
      <c r="L28" cm="1">
        <f t="array" ref="L28">_xlfn.IFS(Q28&lt;&gt;1,"",COUNT($E$7:G28)&lt;=hcpng,"",COUNT($E$7:G28)&gt;=hcpng,K28)</f>
        <v>705</v>
      </c>
      <c r="M28" cm="1">
        <f t="array" ref="M28">_xlfn.IFS(Q28=1,SUM($E$7:G28),Q28&lt;&gt;1,"")</f>
        <v>6023</v>
      </c>
      <c r="N28" cm="1">
        <f t="array" ref="N28">_xlfn.IFS(Q28=1,COUNT($E$7:G28),Q28&lt;&gt;1,"")</f>
        <v>39</v>
      </c>
      <c r="O28">
        <f>IF(Q28=1,ROUND(AVERAGE($E$7:G28),2),"")</f>
        <v>154.44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225</v>
      </c>
      <c r="X28" cm="1">
        <f t="array" ref="X28">_xlfn.IFS(AND(Q28=1,COUNT($E$7:G28)&gt;hcpng),F28+D28,$A$7=1," ")</f>
        <v>227</v>
      </c>
      <c r="Y28" cm="1">
        <f t="array" ref="Y28">_xlfn.IFS(AND(Q28=1,COUNT($E$7:G28)&gt;hcpng),G28+D28,$A$7=1," ")</f>
        <v>253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154</v>
      </c>
      <c r="D29" s="16" cm="1">
        <f t="array" ref="D29">_xlfn.IFS(Q29&lt;&gt;1,"",Q29=1,TRUNC((230-C29)*0.9))</f>
        <v>68</v>
      </c>
      <c r="E29" s="14">
        <v>148</v>
      </c>
      <c r="F29" s="14">
        <v>193</v>
      </c>
      <c r="G29" s="14">
        <v>142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483</v>
      </c>
      <c r="J29">
        <f t="shared" si="1"/>
        <v>161</v>
      </c>
      <c r="K29" cm="1">
        <f t="array" ref="K29">_xlfn.IFS(Q29&lt;&gt;1,"",Q29=1,I29+(3*D29))</f>
        <v>687</v>
      </c>
      <c r="L29" cm="1">
        <f t="array" ref="L29">_xlfn.IFS(Q29&lt;&gt;1,"",COUNT($E$7:G29)&lt;=hcpng,"",COUNT($E$7:G29)&gt;=hcpng,K29)</f>
        <v>687</v>
      </c>
      <c r="M29" cm="1">
        <f t="array" ref="M29">_xlfn.IFS(Q29=1,SUM($E$7:G29),Q29&lt;&gt;1,"")</f>
        <v>6506</v>
      </c>
      <c r="N29" cm="1">
        <f t="array" ref="N29">_xlfn.IFS(Q29=1,COUNT($E$7:G29),Q29&lt;&gt;1,"")</f>
        <v>42</v>
      </c>
      <c r="O29">
        <f>IF(Q29=1,ROUND(AVERAGE($E$7:G29),2),"")</f>
        <v>154.9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216</v>
      </c>
      <c r="X29" cm="1">
        <f t="array" ref="X29">_xlfn.IFS(AND(Q29=1,COUNT($E$7:G29)&gt;hcpng),F29+D29,$A$7=1," ")</f>
        <v>261</v>
      </c>
      <c r="Y29" cm="1">
        <f t="array" ref="Y29">_xlfn.IFS(AND(Q29=1,COUNT($E$7:G29)&gt;hcpng),G29+D29,$A$7=1," ")</f>
        <v>210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154</v>
      </c>
      <c r="D30" s="16" cm="1">
        <f t="array" ref="D30">_xlfn.IFS(Q30&lt;&gt;1,"",Q30=1,TRUNC((230-C30)*0.9))</f>
        <v>68</v>
      </c>
      <c r="E30" s="14">
        <v>136</v>
      </c>
      <c r="F30" s="14">
        <v>131</v>
      </c>
      <c r="G30" s="14">
        <v>155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422</v>
      </c>
      <c r="J30">
        <f t="shared" si="1"/>
        <v>140</v>
      </c>
      <c r="K30" cm="1">
        <f t="array" ref="K30">_xlfn.IFS(Q30&lt;&gt;1,"",Q30=1,I30+(3*D30))</f>
        <v>626</v>
      </c>
      <c r="L30" cm="1">
        <f t="array" ref="L30">_xlfn.IFS(Q30&lt;&gt;1,"",COUNT($E$7:G30)&lt;=hcpng,"",COUNT($E$7:G30)&gt;=hcpng,K30)</f>
        <v>626</v>
      </c>
      <c r="M30" cm="1">
        <f t="array" ref="M30">_xlfn.IFS(Q30=1,SUM($E$7:G30),Q30&lt;&gt;1,"")</f>
        <v>6928</v>
      </c>
      <c r="N30" cm="1">
        <f t="array" ref="N30">_xlfn.IFS(Q30=1,COUNT($E$7:G30),Q30&lt;&gt;1,"")</f>
        <v>45</v>
      </c>
      <c r="O30">
        <f>IF(Q30=1,ROUND(AVERAGE($E$7:G30),2),"")</f>
        <v>153.96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204</v>
      </c>
      <c r="X30" cm="1">
        <f t="array" ref="X30">_xlfn.IFS(AND(Q30=1,COUNT($E$7:G30)&gt;hcpng),F30+D30,$A$7=1," ")</f>
        <v>199</v>
      </c>
      <c r="Y30" cm="1">
        <f t="array" ref="Y30">_xlfn.IFS(AND(Q30=1,COUNT($E$7:G30)&gt;hcpng),G30+D30,$A$7=1," ")</f>
        <v>223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6" cm="1">
        <f t="array" ref="D31">_xlfn.IFS(Q31&lt;&gt;1,"",Q31=1,TRUNC((230-C31)*0.9))</f>
        <v>69</v>
      </c>
      <c r="E31" s="14">
        <v>190</v>
      </c>
      <c r="F31" s="14">
        <v>122</v>
      </c>
      <c r="G31" s="14">
        <v>183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495</v>
      </c>
      <c r="J31">
        <f t="shared" si="1"/>
        <v>165</v>
      </c>
      <c r="K31" cm="1">
        <f t="array" ref="K31">_xlfn.IFS(Q31&lt;&gt;1,"",Q31=1,I31+(3*D31))</f>
        <v>702</v>
      </c>
      <c r="L31" cm="1">
        <f t="array" ref="L31">_xlfn.IFS(Q31&lt;&gt;1,"",COUNT($E$7:G31)&lt;=hcpng,"",COUNT($E$7:G31)&gt;=hcpng,K31)</f>
        <v>702</v>
      </c>
      <c r="M31" cm="1">
        <f t="array" ref="M31">_xlfn.IFS(Q31=1,SUM($E$7:G31),Q31&lt;&gt;1,"")</f>
        <v>7423</v>
      </c>
      <c r="N31" cm="1">
        <f t="array" ref="N31">_xlfn.IFS(Q31=1,COUNT($E$7:G31),Q31&lt;&gt;1,"")</f>
        <v>48</v>
      </c>
      <c r="O31">
        <f>IF(Q31=1,ROUND(AVERAGE($E$7:G31),2),"")</f>
        <v>154.65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259</v>
      </c>
      <c r="X31" cm="1">
        <f t="array" ref="X31">_xlfn.IFS(AND(Q31=1,COUNT($E$7:G31)&gt;hcpng),F31+D31,$A$7=1," ")</f>
        <v>191</v>
      </c>
      <c r="Y31" cm="1">
        <f t="array" ref="Y31">_xlfn.IFS(AND(Q31=1,COUNT($E$7:G31)&gt;hcpng),G31+D31,$A$7=1," ")</f>
        <v>252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154</v>
      </c>
      <c r="D32" s="16" cm="1">
        <f t="array" ref="D32">_xlfn.IFS(Q32&lt;&gt;1,"",Q32=1,TRUNC((230-C32)*0.9))</f>
        <v>68</v>
      </c>
      <c r="E32" s="14">
        <v>153</v>
      </c>
      <c r="F32" s="14">
        <v>137</v>
      </c>
      <c r="G32" s="14">
        <v>169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459</v>
      </c>
      <c r="J32">
        <f t="shared" si="1"/>
        <v>153</v>
      </c>
      <c r="K32" cm="1">
        <f t="array" ref="K32">_xlfn.IFS(Q32&lt;&gt;1,"",Q32=1,I32+(3*D32))</f>
        <v>663</v>
      </c>
      <c r="L32" cm="1">
        <f t="array" ref="L32">_xlfn.IFS(Q32&lt;&gt;1,"",COUNT($E$7:G32)&lt;=hcpng,"",COUNT($E$7:G32)&gt;=hcpng,K32)</f>
        <v>663</v>
      </c>
      <c r="M32" cm="1">
        <f t="array" ref="M32">_xlfn.IFS(Q32=1,SUM($E$7:G32),Q32&lt;&gt;1,"")</f>
        <v>7882</v>
      </c>
      <c r="N32" cm="1">
        <f t="array" ref="N32">_xlfn.IFS(Q32=1,COUNT($E$7:G32),Q32&lt;&gt;1,"")</f>
        <v>51</v>
      </c>
      <c r="O32">
        <f>IF(Q32=1,ROUND(AVERAGE($E$7:G32),2),"")</f>
        <v>154.55000000000001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221</v>
      </c>
      <c r="X32" cm="1">
        <f t="array" ref="X32">_xlfn.IFS(AND(Q32=1,COUNT($E$7:G32)&gt;hcpng),F32+D32,$A$7=1," ")</f>
        <v>205</v>
      </c>
      <c r="Y32" cm="1">
        <f t="array" ref="Y32">_xlfn.IFS(AND(Q32=1,COUNT($E$7:G32)&gt;hcpng),G32+D32,$A$7=1," ")</f>
        <v>237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154</v>
      </c>
      <c r="D33" s="16" cm="1">
        <f t="array" ref="D33">_xlfn.IFS(Q33&lt;&gt;1,"",Q33=1,TRUNC((230-C33)*0.9))</f>
        <v>68</v>
      </c>
      <c r="E33" s="14">
        <v>190</v>
      </c>
      <c r="F33" s="14">
        <v>170</v>
      </c>
      <c r="G33" s="14">
        <v>161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521</v>
      </c>
      <c r="J33">
        <f t="shared" si="1"/>
        <v>173</v>
      </c>
      <c r="K33" cm="1">
        <f t="array" ref="K33">_xlfn.IFS(Q33&lt;&gt;1,"",Q33=1,I33+(3*D33))</f>
        <v>725</v>
      </c>
      <c r="L33" cm="1">
        <f t="array" ref="L33">_xlfn.IFS(Q33&lt;&gt;1,"",COUNT($E$7:G33)&lt;=hcpng,"",COUNT($E$7:G33)&gt;=hcpng,K33)</f>
        <v>725</v>
      </c>
      <c r="M33" cm="1">
        <f t="array" ref="M33">_xlfn.IFS(Q33=1,SUM($E$7:G33),Q33&lt;&gt;1,"")</f>
        <v>8403</v>
      </c>
      <c r="N33" cm="1">
        <f t="array" ref="N33">_xlfn.IFS(Q33=1,COUNT($E$7:G33),Q33&lt;&gt;1,"")</f>
        <v>54</v>
      </c>
      <c r="O33">
        <f>IF(Q33=1,ROUND(AVERAGE($E$7:G33),2),"")</f>
        <v>155.61000000000001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258</v>
      </c>
      <c r="X33" cm="1">
        <f t="array" ref="X33">_xlfn.IFS(AND(Q33=1,COUNT($E$7:G33)&gt;hcpng),F33+D33,$A$7=1," ")</f>
        <v>238</v>
      </c>
      <c r="Y33" cm="1">
        <f t="array" ref="Y33">_xlfn.IFS(AND(Q33=1,COUNT($E$7:G33)&gt;hcpng),G33+D33,$A$7=1," ")</f>
        <v>229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155</v>
      </c>
      <c r="D34" s="16" cm="1">
        <f t="array" ref="D34">_xlfn.IFS(Q34&lt;&gt;1,"",Q34=1,TRUNC((230-C34)*0.9))</f>
        <v>67</v>
      </c>
      <c r="E34" s="14">
        <v>132</v>
      </c>
      <c r="F34" s="14">
        <v>111</v>
      </c>
      <c r="G34" s="14">
        <v>178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421</v>
      </c>
      <c r="J34">
        <f t="shared" si="1"/>
        <v>140</v>
      </c>
      <c r="K34" cm="1">
        <f t="array" ref="K34">_xlfn.IFS(Q34&lt;&gt;1,"",Q34=1,I34+(3*D34))</f>
        <v>622</v>
      </c>
      <c r="L34" cm="1">
        <f t="array" ref="L34">_xlfn.IFS(Q34&lt;&gt;1,"",COUNT($E$7:G34)&lt;=hcpng,"",COUNT($E$7:G34)&gt;=hcpng,K34)</f>
        <v>622</v>
      </c>
      <c r="M34" cm="1">
        <f t="array" ref="M34">_xlfn.IFS(Q34=1,SUM($E$7:G34),Q34&lt;&gt;1,"")</f>
        <v>8824</v>
      </c>
      <c r="N34" cm="1">
        <f t="array" ref="N34">_xlfn.IFS(Q34=1,COUNT($E$7:G34),Q34&lt;&gt;1,"")</f>
        <v>57</v>
      </c>
      <c r="O34">
        <f>IF(Q34=1,ROUND(AVERAGE($E$7:G34),2),"")</f>
        <v>154.81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199</v>
      </c>
      <c r="X34" cm="1">
        <f t="array" ref="X34">_xlfn.IFS(AND(Q34=1,COUNT($E$7:G34)&gt;hcpng),F34+D34,$A$7=1," ")</f>
        <v>178</v>
      </c>
      <c r="Y34" cm="1">
        <f t="array" ref="Y34">_xlfn.IFS(AND(Q34=1,COUNT($E$7:G34)&gt;hcpng),G34+D34,$A$7=1," ")</f>
        <v>245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154</v>
      </c>
      <c r="D35" s="16" cm="1">
        <f t="array" ref="D35">_xlfn.IFS(Q35&lt;&gt;1,"",Q35=1,TRUNC((230-C35)*0.9))</f>
        <v>68</v>
      </c>
      <c r="E35" s="14">
        <v>164</v>
      </c>
      <c r="F35" s="14">
        <v>171</v>
      </c>
      <c r="G35" s="14">
        <v>151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486</v>
      </c>
      <c r="J35">
        <f t="shared" si="1"/>
        <v>162</v>
      </c>
      <c r="K35" cm="1">
        <f t="array" ref="K35">_xlfn.IFS(Q35&lt;&gt;1,"",Q35=1,I35+(3*D35))</f>
        <v>690</v>
      </c>
      <c r="L35" cm="1">
        <f t="array" ref="L35">_xlfn.IFS(Q35&lt;&gt;1,"",COUNT($E$7:G35)&lt;=hcpng,"",COUNT($E$7:G35)&gt;=hcpng,K35)</f>
        <v>690</v>
      </c>
      <c r="M35" cm="1">
        <f t="array" ref="M35">_xlfn.IFS(Q35=1,SUM($E$7:G35),Q35&lt;&gt;1,"")</f>
        <v>9310</v>
      </c>
      <c r="N35" cm="1">
        <f t="array" ref="N35">_xlfn.IFS(Q35=1,COUNT($E$7:G35),Q35&lt;&gt;1,"")</f>
        <v>60</v>
      </c>
      <c r="O35">
        <f>IF(Q35=1,ROUND(AVERAGE($E$7:G35),2),"")</f>
        <v>155.16999999999999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232</v>
      </c>
      <c r="X35" cm="1">
        <f t="array" ref="X35">_xlfn.IFS(AND(Q35=1,COUNT($E$7:G35)&gt;hcpng),F35+D35,$A$7=1," ")</f>
        <v>239</v>
      </c>
      <c r="Y35" cm="1">
        <f t="array" ref="Y35">_xlfn.IFS(AND(Q35=1,COUNT($E$7:G35)&gt;hcpng),G35+D35,$A$7=1," ")</f>
        <v>219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153.85</v>
      </c>
      <c r="F37" s="18">
        <f>IF(COUNT(F7:F36)&gt;=1,ROUND(SUM(F7:F36)/COUNT(F7:F36),2),"")</f>
        <v>150.65</v>
      </c>
      <c r="G37" s="18">
        <f>IF(COUNT(G7:G36)&gt;=1,ROUND(SUM(G7:G36)/COUNT(G7:G36),2),"")</f>
        <v>161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70EF-7E4A-4D6F-8C86-2DB5BE9473CA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6" t="s">
        <v>48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170</v>
      </c>
      <c r="C4" s="7"/>
      <c r="D4" s="7"/>
      <c r="E4" s="7"/>
      <c r="F4" s="7"/>
      <c r="G4" s="7"/>
      <c r="W4" s="3" t="s">
        <v>34</v>
      </c>
      <c r="X4">
        <f>MAX(I7:I36)</f>
        <v>569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221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170</v>
      </c>
      <c r="D7" s="16" cm="1">
        <f t="array" ref="D7">_xlfn.IFS(Q7&lt;&gt;1,"",Q7=1,TRUNC((230-C7)*0.9))</f>
        <v>54</v>
      </c>
      <c r="E7" s="14">
        <v>162</v>
      </c>
      <c r="F7" s="14">
        <v>155</v>
      </c>
      <c r="G7" s="14">
        <v>167</v>
      </c>
      <c r="H7" s="17"/>
      <c r="I7">
        <f>IF(Q7=1,SUM(E7:G7),"")</f>
        <v>484</v>
      </c>
      <c r="J7">
        <f>IF(Q7=1,TRUNC(AVERAGE(E7:G7),0),"")</f>
        <v>161</v>
      </c>
      <c r="K7" cm="1">
        <f t="array" ref="K7">_xlfn.IFS(Q7&lt;&gt;1,"",Q7=1,I7+(3*D7))</f>
        <v>646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484</v>
      </c>
      <c r="N7" cm="1">
        <f t="array" ref="N7">_xlfn.IFS(Q7=1,COUNT($E$7:G7),Q7&lt;&gt;1,"")</f>
        <v>3</v>
      </c>
      <c r="O7">
        <f>IF(Q7=1,ROUND(AVERAGE($E$7:G7),2),"")</f>
        <v>161.33000000000001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170</v>
      </c>
      <c r="D8" s="16" cm="1">
        <f t="array" ref="D8">_xlfn.IFS(Q8&lt;&gt;1,"",Q8=1,TRUNC((230-C8)*0.9))</f>
        <v>54</v>
      </c>
      <c r="E8" s="14">
        <v>160</v>
      </c>
      <c r="F8" s="14">
        <v>147</v>
      </c>
      <c r="G8" s="14">
        <v>204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511</v>
      </c>
      <c r="J8">
        <f t="shared" ref="J8:J36" si="1">IF(Q8=1,TRUNC(AVERAGE(E8:G8),0),"")</f>
        <v>170</v>
      </c>
      <c r="K8" cm="1">
        <f t="array" ref="K8">_xlfn.IFS(Q8&lt;&gt;1,"",Q8=1,I8+(3*D8))</f>
        <v>673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995</v>
      </c>
      <c r="N8" cm="1">
        <f t="array" ref="N8">_xlfn.IFS(Q8=1,COUNT($E$7:G8),Q8&lt;&gt;1,"")</f>
        <v>6</v>
      </c>
      <c r="O8">
        <f>IF(Q8=1,ROUND(AVERAGE($E$7:G8),2),"")</f>
        <v>165.83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170</v>
      </c>
      <c r="D9" s="16" cm="1">
        <f t="array" ref="D9">_xlfn.IFS(Q9&lt;&gt;1,"",Q9=1,TRUNC((230-C9)*0.9))</f>
        <v>54</v>
      </c>
      <c r="E9" s="14">
        <v>155</v>
      </c>
      <c r="F9" s="14">
        <v>183</v>
      </c>
      <c r="G9" s="14">
        <v>187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525</v>
      </c>
      <c r="J9">
        <f t="shared" si="1"/>
        <v>175</v>
      </c>
      <c r="K9" cm="1">
        <f t="array" ref="K9">_xlfn.IFS(Q9&lt;&gt;1,"",Q9=1,I9+(3*D9))</f>
        <v>687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1520</v>
      </c>
      <c r="N9" cm="1">
        <f t="array" ref="N9">_xlfn.IFS(Q9=1,COUNT($E$7:G9),Q9&lt;&gt;1,"")</f>
        <v>9</v>
      </c>
      <c r="O9">
        <f>IF(Q9=1,ROUND(AVERAGE($E$7:G9),2),"")</f>
        <v>168.89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168</v>
      </c>
      <c r="D10" s="16" cm="1">
        <f t="array" ref="D10">_xlfn.IFS(Q10&lt;&gt;1,"",Q10=1,TRUNC((230-C10)*0.9))</f>
        <v>55</v>
      </c>
      <c r="E10" s="14">
        <v>148</v>
      </c>
      <c r="F10" s="14">
        <v>165</v>
      </c>
      <c r="G10" s="14">
        <v>172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485</v>
      </c>
      <c r="J10">
        <f t="shared" si="1"/>
        <v>161</v>
      </c>
      <c r="K10" cm="1">
        <f t="array" ref="K10">_xlfn.IFS(Q10&lt;&gt;1,"",Q10=1,I10+(3*D10))</f>
        <v>650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2005</v>
      </c>
      <c r="N10" cm="1">
        <f t="array" ref="N10">_xlfn.IFS(Q10=1,COUNT($E$7:G10),Q10&lt;&gt;1,"")</f>
        <v>12</v>
      </c>
      <c r="O10">
        <f>IF(Q10=1,ROUND(AVERAGE($E$7:G10),2),"")</f>
        <v>167.08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167</v>
      </c>
      <c r="D13" s="16" cm="1">
        <f t="array" ref="D13">_xlfn.IFS(Q13&lt;&gt;1,"",Q13=1,TRUNC((230-C13)*0.9))</f>
        <v>56</v>
      </c>
      <c r="E13" s="14">
        <v>145</v>
      </c>
      <c r="F13" s="14">
        <v>144</v>
      </c>
      <c r="G13" s="14">
        <v>146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435</v>
      </c>
      <c r="J13">
        <f t="shared" si="1"/>
        <v>145</v>
      </c>
      <c r="K13" cm="1">
        <f t="array" ref="K13">_xlfn.IFS(Q13&lt;&gt;1,"",Q13=1,I13+(3*D13))</f>
        <v>603</v>
      </c>
      <c r="L13" cm="1">
        <f t="array" ref="L13">_xlfn.IFS(Q13&lt;&gt;1,"",COUNT($E$7:G13)&lt;=hcpng,"",COUNT($E$7:G13)&gt;=hcpng,K13)</f>
        <v>603</v>
      </c>
      <c r="M13" cm="1">
        <f t="array" ref="M13">_xlfn.IFS(Q13=1,SUM($E$7:G13),Q13&lt;&gt;1,"")</f>
        <v>2440</v>
      </c>
      <c r="N13" cm="1">
        <f t="array" ref="N13">_xlfn.IFS(Q13=1,COUNT($E$7:G13),Q13&lt;&gt;1,"")</f>
        <v>15</v>
      </c>
      <c r="O13">
        <f>IF(Q13=1,ROUND(AVERAGE($E$7:G13),2),"")</f>
        <v>162.66999999999999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201</v>
      </c>
      <c r="X13" cm="1">
        <f t="array" ref="X13">_xlfn.IFS(AND(Q13=1,COUNT($E$7:G13)&gt;hcpng),F13+D13,$A$7=1," ")</f>
        <v>200</v>
      </c>
      <c r="Y13" cm="1">
        <f t="array" ref="Y13">_xlfn.IFS(AND(Q13=1,COUNT($E$7:G13)&gt;hcpng),G13+D13,$A$7=1," ")</f>
        <v>202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162</v>
      </c>
      <c r="D14" s="16" cm="1">
        <f t="array" ref="D14">_xlfn.IFS(Q14&lt;&gt;1,"",Q14=1,TRUNC((230-C14)*0.9))</f>
        <v>61</v>
      </c>
      <c r="E14" s="14">
        <v>172</v>
      </c>
      <c r="F14" s="14">
        <v>161</v>
      </c>
      <c r="G14" s="14">
        <v>199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532</v>
      </c>
      <c r="J14">
        <f t="shared" si="1"/>
        <v>177</v>
      </c>
      <c r="K14" cm="1">
        <f t="array" ref="K14">_xlfn.IFS(Q14&lt;&gt;1,"",Q14=1,I14+(3*D14))</f>
        <v>715</v>
      </c>
      <c r="L14" cm="1">
        <f t="array" ref="L14">_xlfn.IFS(Q14&lt;&gt;1,"",COUNT($E$7:G14)&lt;=hcpng,"",COUNT($E$7:G14)&gt;=hcpng,K14)</f>
        <v>715</v>
      </c>
      <c r="M14" cm="1">
        <f t="array" ref="M14">_xlfn.IFS(Q14=1,SUM($E$7:G14),Q14&lt;&gt;1,"")</f>
        <v>2972</v>
      </c>
      <c r="N14" cm="1">
        <f t="array" ref="N14">_xlfn.IFS(Q14=1,COUNT($E$7:G14),Q14&lt;&gt;1,"")</f>
        <v>18</v>
      </c>
      <c r="O14">
        <f>IF(Q14=1,ROUND(AVERAGE($E$7:G14),2),"")</f>
        <v>165.11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233</v>
      </c>
      <c r="X14" cm="1">
        <f t="array" ref="X14">_xlfn.IFS(AND(Q14=1,COUNT($E$7:G14)&gt;hcpng),F14+D14,$A$7=1," ")</f>
        <v>222</v>
      </c>
      <c r="Y14" cm="1">
        <f t="array" ref="Y14">_xlfn.IFS(AND(Q14=1,COUNT($E$7:G14)&gt;hcpng),G14+D14,$A$7=1," ")</f>
        <v>260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165</v>
      </c>
      <c r="D15" s="16" cm="1">
        <f t="array" ref="D15">_xlfn.IFS(Q15&lt;&gt;1,"",Q15=1,TRUNC((230-C15)*0.9))</f>
        <v>58</v>
      </c>
      <c r="E15" s="14">
        <v>173</v>
      </c>
      <c r="F15" s="14">
        <v>156</v>
      </c>
      <c r="G15" s="14">
        <v>145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474</v>
      </c>
      <c r="J15">
        <f t="shared" si="1"/>
        <v>158</v>
      </c>
      <c r="K15" cm="1">
        <f t="array" ref="K15">_xlfn.IFS(Q15&lt;&gt;1,"",Q15=1,I15+(3*D15))</f>
        <v>648</v>
      </c>
      <c r="L15" cm="1">
        <f t="array" ref="L15">_xlfn.IFS(Q15&lt;&gt;1,"",COUNT($E$7:G15)&lt;=hcpng,"",COUNT($E$7:G15)&gt;=hcpng,K15)</f>
        <v>648</v>
      </c>
      <c r="M15" cm="1">
        <f t="array" ref="M15">_xlfn.IFS(Q15=1,SUM($E$7:G15),Q15&lt;&gt;1,"")</f>
        <v>3446</v>
      </c>
      <c r="N15" cm="1">
        <f t="array" ref="N15">_xlfn.IFS(Q15=1,COUNT($E$7:G15),Q15&lt;&gt;1,"")</f>
        <v>21</v>
      </c>
      <c r="O15">
        <f>IF(Q15=1,ROUND(AVERAGE($E$7:G15),2),"")</f>
        <v>164.1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231</v>
      </c>
      <c r="X15" cm="1">
        <f t="array" ref="X15">_xlfn.IFS(AND(Q15=1,COUNT($E$7:G15)&gt;hcpng),F15+D15,$A$7=1," ")</f>
        <v>214</v>
      </c>
      <c r="Y15" cm="1">
        <f t="array" ref="Y15">_xlfn.IFS(AND(Q15=1,COUNT($E$7:G15)&gt;hcpng),G15+D15,$A$7=1," ")</f>
        <v>203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164</v>
      </c>
      <c r="D16" s="16" cm="1">
        <f t="array" ref="D16">_xlfn.IFS(Q16&lt;&gt;1,"",Q16=1,TRUNC((230-C16)*0.9))</f>
        <v>59</v>
      </c>
      <c r="E16" s="14">
        <v>213</v>
      </c>
      <c r="F16" s="14">
        <v>168</v>
      </c>
      <c r="G16" s="14">
        <v>158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539</v>
      </c>
      <c r="J16">
        <f t="shared" si="1"/>
        <v>179</v>
      </c>
      <c r="K16" cm="1">
        <f t="array" ref="K16">_xlfn.IFS(Q16&lt;&gt;1,"",Q16=1,I16+(3*D16))</f>
        <v>716</v>
      </c>
      <c r="L16" cm="1">
        <f t="array" ref="L16">_xlfn.IFS(Q16&lt;&gt;1,"",COUNT($E$7:G16)&lt;=hcpng,"",COUNT($E$7:G16)&gt;=hcpng,K16)</f>
        <v>716</v>
      </c>
      <c r="M16" cm="1">
        <f t="array" ref="M16">_xlfn.IFS(Q16=1,SUM($E$7:G16),Q16&lt;&gt;1,"")</f>
        <v>3985</v>
      </c>
      <c r="N16" cm="1">
        <f t="array" ref="N16">_xlfn.IFS(Q16=1,COUNT($E$7:G16),Q16&lt;&gt;1,"")</f>
        <v>24</v>
      </c>
      <c r="O16">
        <f>IF(Q16=1,ROUND(AVERAGE($E$7:G16),2),"")</f>
        <v>166.04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272</v>
      </c>
      <c r="X16" cm="1">
        <f t="array" ref="X16">_xlfn.IFS(AND(Q16=1,COUNT($E$7:G16)&gt;hcpng),F16+D16,$A$7=1," ")</f>
        <v>227</v>
      </c>
      <c r="Y16" cm="1">
        <f t="array" ref="Y16">_xlfn.IFS(AND(Q16=1,COUNT($E$7:G16)&gt;hcpng),G16+D16,$A$7=1," ")</f>
        <v>217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166</v>
      </c>
      <c r="D17" s="16" cm="1">
        <f t="array" ref="D17">_xlfn.IFS(Q17&lt;&gt;1,"",Q17=1,TRUNC((230-C17)*0.9))</f>
        <v>57</v>
      </c>
      <c r="E17" s="14">
        <v>186</v>
      </c>
      <c r="F17" s="14">
        <v>194</v>
      </c>
      <c r="G17" s="14">
        <v>176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0"/>
        <v>556</v>
      </c>
      <c r="J17">
        <f t="shared" si="1"/>
        <v>185</v>
      </c>
      <c r="K17" cm="1">
        <f t="array" ref="K17">_xlfn.IFS(Q17&lt;&gt;1,"",Q17=1,I17+(3*D17))</f>
        <v>727</v>
      </c>
      <c r="L17" cm="1">
        <f t="array" ref="L17">_xlfn.IFS(Q17&lt;&gt;1,"",COUNT($E$7:G17)&lt;=hcpng,"",COUNT($E$7:G17)&gt;=hcpng,K17)</f>
        <v>727</v>
      </c>
      <c r="M17" cm="1">
        <f t="array" ref="M17">_xlfn.IFS(Q17=1,SUM($E$7:G17),Q17&lt;&gt;1,"")</f>
        <v>4541</v>
      </c>
      <c r="N17" cm="1">
        <f t="array" ref="N17">_xlfn.IFS(Q17=1,COUNT($E$7:G17),Q17&lt;&gt;1,"")</f>
        <v>27</v>
      </c>
      <c r="O17">
        <f>IF(Q17=1,ROUND(AVERAGE($E$7:G17),2),"")</f>
        <v>168.19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243</v>
      </c>
      <c r="X17" cm="1">
        <f t="array" ref="X17">_xlfn.IFS(AND(Q17=1,COUNT($E$7:G17)&gt;hcpng),F17+D17,$A$7=1," ")</f>
        <v>251</v>
      </c>
      <c r="Y17" cm="1">
        <f t="array" ref="Y17">_xlfn.IFS(AND(Q17=1,COUNT($E$7:G17)&gt;hcpng),G17+D17,$A$7=1," ")</f>
        <v>233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168</v>
      </c>
      <c r="D19" s="16" cm="1">
        <f t="array" ref="D19">_xlfn.IFS(Q19&lt;&gt;1,"",Q19=1,TRUNC((230-C19)*0.9))</f>
        <v>55</v>
      </c>
      <c r="E19" s="14">
        <v>160</v>
      </c>
      <c r="F19" s="14">
        <v>216</v>
      </c>
      <c r="G19" s="14">
        <v>170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546</v>
      </c>
      <c r="J19">
        <f t="shared" si="1"/>
        <v>182</v>
      </c>
      <c r="K19" cm="1">
        <f t="array" ref="K19">_xlfn.IFS(Q19&lt;&gt;1,"",Q19=1,I19+(3*D19))</f>
        <v>711</v>
      </c>
      <c r="L19" cm="1">
        <f t="array" ref="L19">_xlfn.IFS(Q19&lt;&gt;1,"",COUNT($E$7:G19)&lt;=hcpng,"",COUNT($E$7:G19)&gt;=hcpng,K19)</f>
        <v>711</v>
      </c>
      <c r="M19" cm="1">
        <f t="array" ref="M19">_xlfn.IFS(Q19=1,SUM($E$7:G19),Q19&lt;&gt;1,"")</f>
        <v>5087</v>
      </c>
      <c r="N19" cm="1">
        <f t="array" ref="N19">_xlfn.IFS(Q19=1,COUNT($E$7:G19),Q19&lt;&gt;1,"")</f>
        <v>30</v>
      </c>
      <c r="O19">
        <f>IF(Q19=1,ROUND(AVERAGE($E$7:G19),2),"")</f>
        <v>169.57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215</v>
      </c>
      <c r="X19" cm="1">
        <f t="array" ref="X19">_xlfn.IFS(AND(Q19=1,COUNT($E$7:G19)&gt;hcpng),F19+D19,$A$7=1," ")</f>
        <v>271</v>
      </c>
      <c r="Y19" cm="1">
        <f t="array" ref="Y19">_xlfn.IFS(AND(Q19=1,COUNT($E$7:G19)&gt;hcpng),G19+D19,$A$7=1," ")</f>
        <v>225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169</v>
      </c>
      <c r="D20" s="16" cm="1">
        <f t="array" ref="D20">_xlfn.IFS(Q20&lt;&gt;1,"",Q20=1,TRUNC((230-C20)*0.9))</f>
        <v>54</v>
      </c>
      <c r="E20" s="14">
        <v>164</v>
      </c>
      <c r="F20" s="14">
        <v>148</v>
      </c>
      <c r="G20" s="14">
        <v>177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489</v>
      </c>
      <c r="J20">
        <f t="shared" si="1"/>
        <v>163</v>
      </c>
      <c r="K20" cm="1">
        <f t="array" ref="K20">_xlfn.IFS(Q20&lt;&gt;1,"",Q20=1,I20+(3*D20))</f>
        <v>651</v>
      </c>
      <c r="L20" cm="1">
        <f t="array" ref="L20">_xlfn.IFS(Q20&lt;&gt;1,"",COUNT($E$7:G20)&lt;=hcpng,"",COUNT($E$7:G20)&gt;=hcpng,K20)</f>
        <v>651</v>
      </c>
      <c r="M20" cm="1">
        <f t="array" ref="M20">_xlfn.IFS(Q20=1,SUM($E$7:G20),Q20&lt;&gt;1,"")</f>
        <v>5576</v>
      </c>
      <c r="N20" cm="1">
        <f t="array" ref="N20">_xlfn.IFS(Q20=1,COUNT($E$7:G20),Q20&lt;&gt;1,"")</f>
        <v>33</v>
      </c>
      <c r="O20">
        <f>IF(Q20=1,ROUND(AVERAGE($E$7:G20),2),"")</f>
        <v>168.97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218</v>
      </c>
      <c r="X20" cm="1">
        <f t="array" ref="X20">_xlfn.IFS(AND(Q20=1,COUNT($E$7:G20)&gt;hcpng),F20+D20,$A$7=1," ")</f>
        <v>202</v>
      </c>
      <c r="Y20" cm="1">
        <f t="array" ref="Y20">_xlfn.IFS(AND(Q20=1,COUNT($E$7:G20)&gt;hcpng),G20+D20,$A$7=1," ")</f>
        <v>231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168</v>
      </c>
      <c r="D21" s="16" cm="1">
        <f t="array" ref="D21">_xlfn.IFS(Q21&lt;&gt;1,"",Q21=1,TRUNC((230-C21)*0.9))</f>
        <v>55</v>
      </c>
      <c r="E21" s="14">
        <v>200</v>
      </c>
      <c r="F21" s="14">
        <v>183</v>
      </c>
      <c r="G21" s="14">
        <v>170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0"/>
        <v>553</v>
      </c>
      <c r="J21">
        <f t="shared" si="1"/>
        <v>184</v>
      </c>
      <c r="K21" cm="1">
        <f t="array" ref="K21">_xlfn.IFS(Q21&lt;&gt;1,"",Q21=1,I21+(3*D21))</f>
        <v>718</v>
      </c>
      <c r="L21" cm="1">
        <f t="array" ref="L21">_xlfn.IFS(Q21&lt;&gt;1,"",COUNT($E$7:G21)&lt;=hcpng,"",COUNT($E$7:G21)&gt;=hcpng,K21)</f>
        <v>718</v>
      </c>
      <c r="M21" cm="1">
        <f t="array" ref="M21">_xlfn.IFS(Q21=1,SUM($E$7:G21),Q21&lt;&gt;1,"")</f>
        <v>6129</v>
      </c>
      <c r="N21" cm="1">
        <f t="array" ref="N21">_xlfn.IFS(Q21=1,COUNT($E$7:G21),Q21&lt;&gt;1,"")</f>
        <v>36</v>
      </c>
      <c r="O21">
        <f>IF(Q21=1,ROUND(AVERAGE($E$7:G21),2),"")</f>
        <v>170.25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255</v>
      </c>
      <c r="X21" cm="1">
        <f t="array" ref="X21">_xlfn.IFS(AND(Q21=1,COUNT($E$7:G21)&gt;hcpng),F21+D21,$A$7=1," ")</f>
        <v>238</v>
      </c>
      <c r="Y21" cm="1">
        <f t="array" ref="Y21">_xlfn.IFS(AND(Q21=1,COUNT($E$7:G21)&gt;hcpng),G21+D21,$A$7=1," ")</f>
        <v>225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170</v>
      </c>
      <c r="D25" s="16" cm="1">
        <f t="array" ref="D25">_xlfn.IFS(Q25&lt;&gt;1,"",Q25=1,TRUNC((230-C25)*0.9))</f>
        <v>54</v>
      </c>
      <c r="E25" s="14">
        <v>164</v>
      </c>
      <c r="F25" s="14">
        <v>150</v>
      </c>
      <c r="G25" s="14">
        <v>199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513</v>
      </c>
      <c r="J25">
        <f t="shared" si="1"/>
        <v>171</v>
      </c>
      <c r="K25" cm="1">
        <f t="array" ref="K25">_xlfn.IFS(Q25&lt;&gt;1,"",Q25=1,I25+(3*D25))</f>
        <v>675</v>
      </c>
      <c r="L25" cm="1">
        <f t="array" ref="L25">_xlfn.IFS(Q25&lt;&gt;1,"",COUNT($E$7:G25)&lt;=hcpng,"",COUNT($E$7:G25)&gt;=hcpng,K25)</f>
        <v>675</v>
      </c>
      <c r="M25" cm="1">
        <f t="array" ref="M25">_xlfn.IFS(Q25=1,SUM($E$7:G25),Q25&lt;&gt;1,"")</f>
        <v>6642</v>
      </c>
      <c r="N25" cm="1">
        <f t="array" ref="N25">_xlfn.IFS(Q25=1,COUNT($E$7:G25),Q25&lt;&gt;1,"")</f>
        <v>39</v>
      </c>
      <c r="O25">
        <f>IF(Q25=1,ROUND(AVERAGE($E$7:G25),2),"")</f>
        <v>170.31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218</v>
      </c>
      <c r="X25" cm="1">
        <f t="array" ref="X25">_xlfn.IFS(AND(Q25=1,COUNT($E$7:G25)&gt;hcpng),F25+D25,$A$7=1," ")</f>
        <v>204</v>
      </c>
      <c r="Y25" cm="1">
        <f t="array" ref="Y25">_xlfn.IFS(AND(Q25=1,COUNT($E$7:G25)&gt;hcpng),G25+D25,$A$7=1," ")</f>
        <v>253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170</v>
      </c>
      <c r="D26" s="16" cm="1">
        <f t="array" ref="D26">_xlfn.IFS(Q26&lt;&gt;1,"",Q26=1,TRUNC((230-C26)*0.9))</f>
        <v>54</v>
      </c>
      <c r="E26" s="14">
        <v>216</v>
      </c>
      <c r="F26" s="14">
        <v>136</v>
      </c>
      <c r="G26" s="14">
        <v>174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526</v>
      </c>
      <c r="J26">
        <f t="shared" si="1"/>
        <v>175</v>
      </c>
      <c r="K26" cm="1">
        <f t="array" ref="K26">_xlfn.IFS(Q26&lt;&gt;1,"",Q26=1,I26+(3*D26))</f>
        <v>688</v>
      </c>
      <c r="L26" cm="1">
        <f t="array" ref="L26">_xlfn.IFS(Q26&lt;&gt;1,"",COUNT($E$7:G26)&lt;=hcpng,"",COUNT($E$7:G26)&gt;=hcpng,K26)</f>
        <v>688</v>
      </c>
      <c r="M26" cm="1">
        <f t="array" ref="M26">_xlfn.IFS(Q26=1,SUM($E$7:G26),Q26&lt;&gt;1,"")</f>
        <v>7168</v>
      </c>
      <c r="N26" cm="1">
        <f t="array" ref="N26">_xlfn.IFS(Q26=1,COUNT($E$7:G26),Q26&lt;&gt;1,"")</f>
        <v>42</v>
      </c>
      <c r="O26">
        <f>IF(Q26=1,ROUND(AVERAGE($E$7:G26),2),"")</f>
        <v>170.67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270</v>
      </c>
      <c r="X26" cm="1">
        <f t="array" ref="X26">_xlfn.IFS(AND(Q26=1,COUNT($E$7:G26)&gt;hcpng),F26+D26,$A$7=1," ")</f>
        <v>190</v>
      </c>
      <c r="Y26" cm="1">
        <f t="array" ref="Y26">_xlfn.IFS(AND(Q26=1,COUNT($E$7:G26)&gt;hcpng),G26+D26,$A$7=1," ")</f>
        <v>228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170</v>
      </c>
      <c r="D27" s="16" cm="1">
        <f t="array" ref="D27">_xlfn.IFS(Q27&lt;&gt;1,"",Q27=1,TRUNC((230-C27)*0.9))</f>
        <v>54</v>
      </c>
      <c r="E27" s="14">
        <v>186</v>
      </c>
      <c r="F27" s="14">
        <v>143</v>
      </c>
      <c r="G27" s="14">
        <v>131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460</v>
      </c>
      <c r="J27">
        <f t="shared" si="1"/>
        <v>153</v>
      </c>
      <c r="K27" cm="1">
        <f t="array" ref="K27">_xlfn.IFS(Q27&lt;&gt;1,"",Q27=1,I27+(3*D27))</f>
        <v>622</v>
      </c>
      <c r="L27" cm="1">
        <f t="array" ref="L27">_xlfn.IFS(Q27&lt;&gt;1,"",COUNT($E$7:G27)&lt;=hcpng,"",COUNT($E$7:G27)&gt;=hcpng,K27)</f>
        <v>622</v>
      </c>
      <c r="M27" cm="1">
        <f t="array" ref="M27">_xlfn.IFS(Q27=1,SUM($E$7:G27),Q27&lt;&gt;1,"")</f>
        <v>7628</v>
      </c>
      <c r="N27" cm="1">
        <f t="array" ref="N27">_xlfn.IFS(Q27=1,COUNT($E$7:G27),Q27&lt;&gt;1,"")</f>
        <v>45</v>
      </c>
      <c r="O27">
        <f>IF(Q27=1,ROUND(AVERAGE($E$7:G27),2),"")</f>
        <v>169.51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240</v>
      </c>
      <c r="X27" cm="1">
        <f t="array" ref="X27">_xlfn.IFS(AND(Q27=1,COUNT($E$7:G27)&gt;hcpng),F27+D27,$A$7=1," ")</f>
        <v>197</v>
      </c>
      <c r="Y27" cm="1">
        <f t="array" ref="Y27">_xlfn.IFS(AND(Q27=1,COUNT($E$7:G27)&gt;hcpng),G27+D27,$A$7=1," ")</f>
        <v>185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169</v>
      </c>
      <c r="D28" s="16" cm="1">
        <f t="array" ref="D28">_xlfn.IFS(Q28&lt;&gt;1,"",Q28=1,TRUNC((230-C28)*0.9))</f>
        <v>54</v>
      </c>
      <c r="E28" s="14">
        <v>150</v>
      </c>
      <c r="F28" s="14">
        <v>148</v>
      </c>
      <c r="G28" s="14">
        <v>126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424</v>
      </c>
      <c r="J28">
        <f t="shared" si="1"/>
        <v>141</v>
      </c>
      <c r="K28" cm="1">
        <f t="array" ref="K28">_xlfn.IFS(Q28&lt;&gt;1,"",Q28=1,I28+(3*D28))</f>
        <v>586</v>
      </c>
      <c r="L28" cm="1">
        <f t="array" ref="L28">_xlfn.IFS(Q28&lt;&gt;1,"",COUNT($E$7:G28)&lt;=hcpng,"",COUNT($E$7:G28)&gt;=hcpng,K28)</f>
        <v>586</v>
      </c>
      <c r="M28" cm="1">
        <f t="array" ref="M28">_xlfn.IFS(Q28=1,SUM($E$7:G28),Q28&lt;&gt;1,"")</f>
        <v>8052</v>
      </c>
      <c r="N28" cm="1">
        <f t="array" ref="N28">_xlfn.IFS(Q28=1,COUNT($E$7:G28),Q28&lt;&gt;1,"")</f>
        <v>48</v>
      </c>
      <c r="O28">
        <f>IF(Q28=1,ROUND(AVERAGE($E$7:G28),2),"")</f>
        <v>167.75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204</v>
      </c>
      <c r="X28" cm="1">
        <f t="array" ref="X28">_xlfn.IFS(AND(Q28=1,COUNT($E$7:G28)&gt;hcpng),F28+D28,$A$7=1," ")</f>
        <v>202</v>
      </c>
      <c r="Y28" cm="1">
        <f t="array" ref="Y28">_xlfn.IFS(AND(Q28=1,COUNT($E$7:G28)&gt;hcpng),G28+D28,$A$7=1," ")</f>
        <v>180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167</v>
      </c>
      <c r="D31" s="16" cm="1">
        <f t="array" ref="D31">_xlfn.IFS(Q31&lt;&gt;1,"",Q31=1,TRUNC((230-C31)*0.9))</f>
        <v>56</v>
      </c>
      <c r="E31" s="14">
        <v>152</v>
      </c>
      <c r="F31" s="14">
        <v>176</v>
      </c>
      <c r="G31" s="14">
        <v>169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497</v>
      </c>
      <c r="J31">
        <f t="shared" si="1"/>
        <v>165</v>
      </c>
      <c r="K31" cm="1">
        <f t="array" ref="K31">_xlfn.IFS(Q31&lt;&gt;1,"",Q31=1,I31+(3*D31))</f>
        <v>665</v>
      </c>
      <c r="L31" cm="1">
        <f t="array" ref="L31">_xlfn.IFS(Q31&lt;&gt;1,"",COUNT($E$7:G31)&lt;=hcpng,"",COUNT($E$7:G31)&gt;=hcpng,K31)</f>
        <v>665</v>
      </c>
      <c r="M31" cm="1">
        <f t="array" ref="M31">_xlfn.IFS(Q31=1,SUM($E$7:G31),Q31&lt;&gt;1,"")</f>
        <v>8549</v>
      </c>
      <c r="N31" cm="1">
        <f t="array" ref="N31">_xlfn.IFS(Q31=1,COUNT($E$7:G31),Q31&lt;&gt;1,"")</f>
        <v>51</v>
      </c>
      <c r="O31">
        <f>IF(Q31=1,ROUND(AVERAGE($E$7:G31),2),"")</f>
        <v>167.63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208</v>
      </c>
      <c r="X31" cm="1">
        <f t="array" ref="X31">_xlfn.IFS(AND(Q31=1,COUNT($E$7:G31)&gt;hcpng),F31+D31,$A$7=1," ")</f>
        <v>232</v>
      </c>
      <c r="Y31" cm="1">
        <f t="array" ref="Y31">_xlfn.IFS(AND(Q31=1,COUNT($E$7:G31)&gt;hcpng),G31+D31,$A$7=1," ")</f>
        <v>225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167</v>
      </c>
      <c r="D32" s="16" cm="1">
        <f t="array" ref="D32">_xlfn.IFS(Q32&lt;&gt;1,"",Q32=1,TRUNC((230-C32)*0.9))</f>
        <v>56</v>
      </c>
      <c r="E32" s="14">
        <v>123</v>
      </c>
      <c r="F32" s="14">
        <v>154</v>
      </c>
      <c r="G32" s="14">
        <v>191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468</v>
      </c>
      <c r="J32">
        <f t="shared" si="1"/>
        <v>156</v>
      </c>
      <c r="K32" cm="1">
        <f t="array" ref="K32">_xlfn.IFS(Q32&lt;&gt;1,"",Q32=1,I32+(3*D32))</f>
        <v>636</v>
      </c>
      <c r="L32" cm="1">
        <f t="array" ref="L32">_xlfn.IFS(Q32&lt;&gt;1,"",COUNT($E$7:G32)&lt;=hcpng,"",COUNT($E$7:G32)&gt;=hcpng,K32)</f>
        <v>636</v>
      </c>
      <c r="M32" cm="1">
        <f t="array" ref="M32">_xlfn.IFS(Q32=1,SUM($E$7:G32),Q32&lt;&gt;1,"")</f>
        <v>9017</v>
      </c>
      <c r="N32" cm="1">
        <f t="array" ref="N32">_xlfn.IFS(Q32=1,COUNT($E$7:G32),Q32&lt;&gt;1,"")</f>
        <v>54</v>
      </c>
      <c r="O32">
        <f>IF(Q32=1,ROUND(AVERAGE($E$7:G32),2),"")</f>
        <v>166.98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179</v>
      </c>
      <c r="X32" cm="1">
        <f t="array" ref="X32">_xlfn.IFS(AND(Q32=1,COUNT($E$7:G32)&gt;hcpng),F32+D32,$A$7=1," ")</f>
        <v>210</v>
      </c>
      <c r="Y32" cm="1">
        <f t="array" ref="Y32">_xlfn.IFS(AND(Q32=1,COUNT($E$7:G32)&gt;hcpng),G32+D32,$A$7=1," ")</f>
        <v>247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166</v>
      </c>
      <c r="D33" s="16" cm="1">
        <f t="array" ref="D33">_xlfn.IFS(Q33&lt;&gt;1,"",Q33=1,TRUNC((230-C33)*0.9))</f>
        <v>57</v>
      </c>
      <c r="E33" s="14">
        <v>150</v>
      </c>
      <c r="F33" s="14">
        <v>177</v>
      </c>
      <c r="G33" s="14">
        <v>172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499</v>
      </c>
      <c r="J33">
        <f t="shared" si="1"/>
        <v>166</v>
      </c>
      <c r="K33" cm="1">
        <f t="array" ref="K33">_xlfn.IFS(Q33&lt;&gt;1,"",Q33=1,I33+(3*D33))</f>
        <v>670</v>
      </c>
      <c r="L33" cm="1">
        <f t="array" ref="L33">_xlfn.IFS(Q33&lt;&gt;1,"",COUNT($E$7:G33)&lt;=hcpng,"",COUNT($E$7:G33)&gt;=hcpng,K33)</f>
        <v>670</v>
      </c>
      <c r="M33" cm="1">
        <f t="array" ref="M33">_xlfn.IFS(Q33=1,SUM($E$7:G33),Q33&lt;&gt;1,"")</f>
        <v>9516</v>
      </c>
      <c r="N33" cm="1">
        <f t="array" ref="N33">_xlfn.IFS(Q33=1,COUNT($E$7:G33),Q33&lt;&gt;1,"")</f>
        <v>57</v>
      </c>
      <c r="O33">
        <f>IF(Q33=1,ROUND(AVERAGE($E$7:G33),2),"")</f>
        <v>166.95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207</v>
      </c>
      <c r="X33" cm="1">
        <f t="array" ref="X33">_xlfn.IFS(AND(Q33=1,COUNT($E$7:G33)&gt;hcpng),F33+D33,$A$7=1," ")</f>
        <v>234</v>
      </c>
      <c r="Y33" cm="1">
        <f t="array" ref="Y33">_xlfn.IFS(AND(Q33=1,COUNT($E$7:G33)&gt;hcpng),G33+D33,$A$7=1," ")</f>
        <v>229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166</v>
      </c>
      <c r="D34" s="16" cm="1">
        <f t="array" ref="D34">_xlfn.IFS(Q34&lt;&gt;1,"",Q34=1,TRUNC((230-C34)*0.9))</f>
        <v>57</v>
      </c>
      <c r="E34" s="14">
        <v>160</v>
      </c>
      <c r="F34" s="14">
        <v>134</v>
      </c>
      <c r="G34" s="14">
        <v>178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472</v>
      </c>
      <c r="J34">
        <f t="shared" si="1"/>
        <v>157</v>
      </c>
      <c r="K34" cm="1">
        <f t="array" ref="K34">_xlfn.IFS(Q34&lt;&gt;1,"",Q34=1,I34+(3*D34))</f>
        <v>643</v>
      </c>
      <c r="L34" cm="1">
        <f t="array" ref="L34">_xlfn.IFS(Q34&lt;&gt;1,"",COUNT($E$7:G34)&lt;=hcpng,"",COUNT($E$7:G34)&gt;=hcpng,K34)</f>
        <v>643</v>
      </c>
      <c r="M34" cm="1">
        <f t="array" ref="M34">_xlfn.IFS(Q34=1,SUM($E$7:G34),Q34&lt;&gt;1,"")</f>
        <v>9988</v>
      </c>
      <c r="N34" cm="1">
        <f t="array" ref="N34">_xlfn.IFS(Q34=1,COUNT($E$7:G34),Q34&lt;&gt;1,"")</f>
        <v>60</v>
      </c>
      <c r="O34">
        <f>IF(Q34=1,ROUND(AVERAGE($E$7:G34),2),"")</f>
        <v>166.47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217</v>
      </c>
      <c r="X34" cm="1">
        <f t="array" ref="X34">_xlfn.IFS(AND(Q34=1,COUNT($E$7:G34)&gt;hcpng),F34+D34,$A$7=1," ")</f>
        <v>191</v>
      </c>
      <c r="Y34" cm="1">
        <f t="array" ref="Y34">_xlfn.IFS(AND(Q34=1,COUNT($E$7:G34)&gt;hcpng),G34+D34,$A$7=1," ")</f>
        <v>235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166</v>
      </c>
      <c r="D35" s="16" cm="1">
        <f t="array" ref="D35">_xlfn.IFS(Q35&lt;&gt;1,"",Q35=1,TRUNC((230-C35)*0.9))</f>
        <v>57</v>
      </c>
      <c r="E35" s="14">
        <v>158</v>
      </c>
      <c r="F35" s="14">
        <v>172</v>
      </c>
      <c r="G35" s="14">
        <v>166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496</v>
      </c>
      <c r="J35">
        <f t="shared" si="1"/>
        <v>165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10484</v>
      </c>
      <c r="N35" cm="1">
        <f t="array" ref="N35">_xlfn.IFS(Q35=1,COUNT($E$7:G35),Q35&lt;&gt;1,"")</f>
        <v>63</v>
      </c>
      <c r="O35">
        <f>IF(Q35=1,ROUND(AVERAGE($E$7:G35),2),"")</f>
        <v>166.41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215</v>
      </c>
      <c r="X35" cm="1">
        <f t="array" ref="X35">_xlfn.IFS(AND(Q35=1,COUNT($E$7:G35)&gt;hcpng),F35+D35,$A$7=1," ")</f>
        <v>229</v>
      </c>
      <c r="Y35" cm="1">
        <f t="array" ref="Y35">_xlfn.IFS(AND(Q35=1,COUNT($E$7:G35)&gt;hcpng),G35+D35,$A$7=1," ")</f>
        <v>223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166</v>
      </c>
      <c r="D36" s="16" cm="1">
        <f t="array" ref="D36">_xlfn.IFS(Q36&lt;&gt;1,"",Q36=1,TRUNC((230-C36)*0.9))</f>
        <v>57</v>
      </c>
      <c r="E36" s="14">
        <v>184</v>
      </c>
      <c r="F36" s="14">
        <v>164</v>
      </c>
      <c r="G36" s="14">
        <v>221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569</v>
      </c>
      <c r="J36">
        <f t="shared" si="1"/>
        <v>189</v>
      </c>
      <c r="K36" cm="1">
        <f t="array" ref="K36">_xlfn.IFS(Q36&lt;&gt;1,"",Q36=1,I36+(3*D36))</f>
        <v>740</v>
      </c>
      <c r="L36" cm="1">
        <f t="array" ref="L36">_xlfn.IFS(Q36&lt;&gt;1,"",COUNT($E$7:G36)&lt;=hcpng,"",COUNT($E$7:G36)&gt;=hcpng,K36)</f>
        <v>740</v>
      </c>
      <c r="M36" cm="1">
        <f t="array" ref="M36">_xlfn.IFS(Q36=1,SUM($E$7:G36),Q36&lt;&gt;1,"")</f>
        <v>11053</v>
      </c>
      <c r="N36" cm="1">
        <f t="array" ref="N36">_xlfn.IFS(Q36=1,COUNT($E$7:G36),Q36&lt;&gt;1,"")</f>
        <v>66</v>
      </c>
      <c r="O36">
        <f>IF(Q36=1,ROUND(AVERAGE($E$7:G36),2),"")</f>
        <v>167.47</v>
      </c>
      <c r="P36" t="str" cm="1">
        <f t="array" ref="P36">_xlfn.IFS(Q36&lt;&gt;1,"",SUM($Q$7:Q36)=1,1,SUM($Q$7:Q36)&lt;&gt;1,"")</f>
        <v/>
      </c>
      <c r="Q36">
        <f t="shared" si="2"/>
        <v>1</v>
      </c>
      <c r="R36">
        <f t="shared" si="3"/>
        <v>569</v>
      </c>
      <c r="S36" cm="1">
        <f t="array" ref="S36">_xlfn.IFS(E36=$X$5,E36,F36=$X$5,F36,G36=$X$5,G36,$A$7=1,"")</f>
        <v>221</v>
      </c>
      <c r="T36">
        <f t="shared" si="4"/>
        <v>740</v>
      </c>
      <c r="U36" cm="1">
        <f t="array" ref="U36">_xlfn.IFS(W36=$X$6,W36,X36=$X$6,X36,Y36=$X$6,Y36,$A$7=1,"")</f>
        <v>278</v>
      </c>
      <c r="W36" cm="1">
        <f t="array" ref="W36">_xlfn.IFS(AND(Q36=1,COUNT($E$7:G36)&gt;hcpng),E36+D36,$A$7=1," ")</f>
        <v>241</v>
      </c>
      <c r="X36" cm="1">
        <f t="array" ref="X36">_xlfn.IFS(AND(Q36=1,COUNT($E$7:G36)&gt;hcpng),F36+D36,$A$7=1," ")</f>
        <v>221</v>
      </c>
      <c r="Y36" cm="1">
        <f t="array" ref="Y36">_xlfn.IFS(AND(Q36=1,COUNT($E$7:G36)&gt;hcpng),G36+D36,$A$7=1," ")</f>
        <v>278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167.32</v>
      </c>
      <c r="F37" s="18">
        <f>IF(COUNT(F7:F36)&gt;=1,ROUND(SUM(F7:F36)/COUNT(F7:F36),2),"")</f>
        <v>162.44999999999999</v>
      </c>
      <c r="G37" s="18">
        <f>IF(COUNT(G7:G36)&gt;=1,ROUND(SUM(G7:G36)/COUNT(G7:G36),2),"")</f>
        <v>172.64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8481-35E7-4607-A0AD-0EE99F61F1F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8" t="s">
        <v>73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125</v>
      </c>
      <c r="C4" s="7"/>
      <c r="D4" s="7"/>
      <c r="E4" s="7"/>
      <c r="F4" s="7"/>
      <c r="G4" s="7"/>
      <c r="W4" s="3" t="s">
        <v>34</v>
      </c>
      <c r="X4">
        <f>MAX(I7:I36)</f>
        <v>433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164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254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125</v>
      </c>
      <c r="D7" s="16" cm="1">
        <f t="array" ref="D7">_xlfn.IFS(Q7&lt;&gt;1,"",Q7=1,TRUNC((230-C7)*0.9))</f>
        <v>94</v>
      </c>
      <c r="E7" s="14">
        <v>135</v>
      </c>
      <c r="F7" s="14">
        <v>130</v>
      </c>
      <c r="G7" s="14">
        <v>137</v>
      </c>
      <c r="H7" s="17"/>
      <c r="I7">
        <f>IF(Q7=1,SUM(E7:G7),"")</f>
        <v>402</v>
      </c>
      <c r="J7">
        <f>IF(Q7=1,TRUNC(AVERAGE(E7:G7),0),"")</f>
        <v>134</v>
      </c>
      <c r="K7" cm="1">
        <f t="array" ref="K7">_xlfn.IFS(Q7&lt;&gt;1,"",Q7=1,I7+(3*D7))</f>
        <v>684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402</v>
      </c>
      <c r="N7" cm="1">
        <f t="array" ref="N7">_xlfn.IFS(Q7=1,COUNT($E$7:G7),Q7&lt;&gt;1,"")</f>
        <v>3</v>
      </c>
      <c r="O7">
        <f>IF(Q7=1,ROUND(AVERAGE($E$7:G7),2),"")</f>
        <v>134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125</v>
      </c>
      <c r="D8" s="16" cm="1">
        <f t="array" ref="D8">_xlfn.IFS(Q8&lt;&gt;1,"",Q8=1,TRUNC((230-C8)*0.9))</f>
        <v>94</v>
      </c>
      <c r="E8" s="14">
        <v>116</v>
      </c>
      <c r="F8" s="14">
        <v>138</v>
      </c>
      <c r="G8" s="14">
        <v>130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384</v>
      </c>
      <c r="J8">
        <f t="shared" ref="J8:J36" si="1">IF(Q8=1,TRUNC(AVERAGE(E8:G8),0),"")</f>
        <v>128</v>
      </c>
      <c r="K8" cm="1">
        <f t="array" ref="K8">_xlfn.IFS(Q8&lt;&gt;1,"",Q8=1,I8+(3*D8))</f>
        <v>666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786</v>
      </c>
      <c r="N8" cm="1">
        <f t="array" ref="N8">_xlfn.IFS(Q8=1,COUNT($E$7:G8),Q8&lt;&gt;1,"")</f>
        <v>6</v>
      </c>
      <c r="O8">
        <f>IF(Q8=1,ROUND(AVERAGE($E$7:G8),2),"")</f>
        <v>131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125</v>
      </c>
      <c r="D9" s="16" cm="1">
        <f t="array" ref="D9">_xlfn.IFS(Q9&lt;&gt;1,"",Q9=1,TRUNC((230-C9)*0.9))</f>
        <v>94</v>
      </c>
      <c r="E9" s="14">
        <v>114</v>
      </c>
      <c r="F9" s="14">
        <v>117</v>
      </c>
      <c r="G9" s="14">
        <v>117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348</v>
      </c>
      <c r="J9">
        <f t="shared" si="1"/>
        <v>116</v>
      </c>
      <c r="K9" cm="1">
        <f t="array" ref="K9">_xlfn.IFS(Q9&lt;&gt;1,"",Q9=1,I9+(3*D9))</f>
        <v>630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1134</v>
      </c>
      <c r="N9" cm="1">
        <f t="array" ref="N9">_xlfn.IFS(Q9=1,COUNT($E$7:G9),Q9&lt;&gt;1,"")</f>
        <v>9</v>
      </c>
      <c r="O9">
        <f>IF(Q9=1,ROUND(AVERAGE($E$7:G9),2),"")</f>
        <v>126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126</v>
      </c>
      <c r="D10" s="16" cm="1">
        <f t="array" ref="D10">_xlfn.IFS(Q10&lt;&gt;1,"",Q10=1,TRUNC((230-C10)*0.9))</f>
        <v>93</v>
      </c>
      <c r="E10" s="14">
        <v>132</v>
      </c>
      <c r="F10" s="14">
        <v>137</v>
      </c>
      <c r="G10" s="14">
        <v>131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400</v>
      </c>
      <c r="J10">
        <f t="shared" si="1"/>
        <v>133</v>
      </c>
      <c r="K10" cm="1">
        <f t="array" ref="K10">_xlfn.IFS(Q10&lt;&gt;1,"",Q10=1,I10+(3*D10))</f>
        <v>679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1534</v>
      </c>
      <c r="N10" cm="1">
        <f t="array" ref="N10">_xlfn.IFS(Q10=1,COUNT($E$7:G10),Q10&lt;&gt;1,"")</f>
        <v>12</v>
      </c>
      <c r="O10">
        <f>IF(Q10=1,ROUND(AVERAGE($E$7:G10),2),"")</f>
        <v>127.83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127</v>
      </c>
      <c r="D11" s="16" cm="1">
        <f t="array" ref="D11">_xlfn.IFS(Q11&lt;&gt;1,"",Q11=1,TRUNC((230-C11)*0.9))</f>
        <v>92</v>
      </c>
      <c r="E11" s="14">
        <v>95</v>
      </c>
      <c r="F11" s="14">
        <v>138</v>
      </c>
      <c r="G11" s="14">
        <v>111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344</v>
      </c>
      <c r="J11">
        <f t="shared" si="1"/>
        <v>114</v>
      </c>
      <c r="K11" cm="1">
        <f t="array" ref="K11">_xlfn.IFS(Q11&lt;&gt;1,"",Q11=1,I11+(3*D11))</f>
        <v>620</v>
      </c>
      <c r="L11" cm="1">
        <f t="array" ref="L11">_xlfn.IFS(Q11&lt;&gt;1,"",COUNT($E$7:G11)&lt;=hcpng,"",COUNT($E$7:G11)&gt;=hcpng,K11)</f>
        <v>620</v>
      </c>
      <c r="M11" cm="1">
        <f t="array" ref="M11">_xlfn.IFS(Q11=1,SUM($E$7:G11),Q11&lt;&gt;1,"")</f>
        <v>1878</v>
      </c>
      <c r="N11" cm="1">
        <f t="array" ref="N11">_xlfn.IFS(Q11=1,COUNT($E$7:G11),Q11&lt;&gt;1,"")</f>
        <v>15</v>
      </c>
      <c r="O11">
        <f>IF(Q11=1,ROUND(AVERAGE($E$7:G11),2),"")</f>
        <v>125.2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187</v>
      </c>
      <c r="X11" cm="1">
        <f t="array" ref="X11">_xlfn.IFS(AND(Q11=1,COUNT($E$7:G11)&gt;hcpng),F11+D11,$A$7=1," ")</f>
        <v>230</v>
      </c>
      <c r="Y11" cm="1">
        <f t="array" ref="Y11">_xlfn.IFS(AND(Q11=1,COUNT($E$7:G11)&gt;hcpng),G11+D11,$A$7=1," ")</f>
        <v>203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125</v>
      </c>
      <c r="D12" s="16" cm="1">
        <f t="array" ref="D12">_xlfn.IFS(Q12&lt;&gt;1,"",Q12=1,TRUNC((230-C12)*0.9))</f>
        <v>94</v>
      </c>
      <c r="E12" s="14">
        <v>136</v>
      </c>
      <c r="F12" s="14">
        <v>132</v>
      </c>
      <c r="G12" s="14">
        <v>102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370</v>
      </c>
      <c r="J12">
        <f t="shared" si="1"/>
        <v>123</v>
      </c>
      <c r="K12" cm="1">
        <f t="array" ref="K12">_xlfn.IFS(Q12&lt;&gt;1,"",Q12=1,I12+(3*D12))</f>
        <v>652</v>
      </c>
      <c r="L12" cm="1">
        <f t="array" ref="L12">_xlfn.IFS(Q12&lt;&gt;1,"",COUNT($E$7:G12)&lt;=hcpng,"",COUNT($E$7:G12)&gt;=hcpng,K12)</f>
        <v>652</v>
      </c>
      <c r="M12" cm="1">
        <f t="array" ref="M12">_xlfn.IFS(Q12=1,SUM($E$7:G12),Q12&lt;&gt;1,"")</f>
        <v>2248</v>
      </c>
      <c r="N12" cm="1">
        <f t="array" ref="N12">_xlfn.IFS(Q12=1,COUNT($E$7:G12),Q12&lt;&gt;1,"")</f>
        <v>18</v>
      </c>
      <c r="O12">
        <f>IF(Q12=1,ROUND(AVERAGE($E$7:G12),2),"")</f>
        <v>124.89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230</v>
      </c>
      <c r="X12" cm="1">
        <f t="array" ref="X12">_xlfn.IFS(AND(Q12=1,COUNT($E$7:G12)&gt;hcpng),F12+D12,$A$7=1," ")</f>
        <v>226</v>
      </c>
      <c r="Y12" cm="1">
        <f t="array" ref="Y12">_xlfn.IFS(AND(Q12=1,COUNT($E$7:G12)&gt;hcpng),G12+D12,$A$7=1," ")</f>
        <v>196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124</v>
      </c>
      <c r="D13" s="16" cm="1">
        <f t="array" ref="D13">_xlfn.IFS(Q13&lt;&gt;1,"",Q13=1,TRUNC((230-C13)*0.9))</f>
        <v>95</v>
      </c>
      <c r="E13" s="14">
        <v>157</v>
      </c>
      <c r="F13" s="14">
        <v>130</v>
      </c>
      <c r="G13" s="14">
        <v>124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411</v>
      </c>
      <c r="J13">
        <f t="shared" si="1"/>
        <v>137</v>
      </c>
      <c r="K13" cm="1">
        <f t="array" ref="K13">_xlfn.IFS(Q13&lt;&gt;1,"",Q13=1,I13+(3*D13))</f>
        <v>696</v>
      </c>
      <c r="L13" cm="1">
        <f t="array" ref="L13">_xlfn.IFS(Q13&lt;&gt;1,"",COUNT($E$7:G13)&lt;=hcpng,"",COUNT($E$7:G13)&gt;=hcpng,K13)</f>
        <v>696</v>
      </c>
      <c r="M13" cm="1">
        <f t="array" ref="M13">_xlfn.IFS(Q13=1,SUM($E$7:G13),Q13&lt;&gt;1,"")</f>
        <v>2659</v>
      </c>
      <c r="N13" cm="1">
        <f t="array" ref="N13">_xlfn.IFS(Q13=1,COUNT($E$7:G13),Q13&lt;&gt;1,"")</f>
        <v>21</v>
      </c>
      <c r="O13">
        <f>IF(Q13=1,ROUND(AVERAGE($E$7:G13),2),"")</f>
        <v>126.62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252</v>
      </c>
      <c r="X13" cm="1">
        <f t="array" ref="X13">_xlfn.IFS(AND(Q13=1,COUNT($E$7:G13)&gt;hcpng),F13+D13,$A$7=1," ")</f>
        <v>225</v>
      </c>
      <c r="Y13" cm="1">
        <f t="array" ref="Y13">_xlfn.IFS(AND(Q13=1,COUNT($E$7:G13)&gt;hcpng),G13+D13,$A$7=1," ")</f>
        <v>219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126</v>
      </c>
      <c r="D14" s="16" cm="1">
        <f t="array" ref="D14">_xlfn.IFS(Q14&lt;&gt;1,"",Q14=1,TRUNC((230-C14)*0.9))</f>
        <v>93</v>
      </c>
      <c r="E14" s="14">
        <v>131</v>
      </c>
      <c r="F14" s="14">
        <v>142</v>
      </c>
      <c r="G14" s="14">
        <v>126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399</v>
      </c>
      <c r="J14">
        <f t="shared" si="1"/>
        <v>133</v>
      </c>
      <c r="K14" cm="1">
        <f t="array" ref="K14">_xlfn.IFS(Q14&lt;&gt;1,"",Q14=1,I14+(3*D14))</f>
        <v>678</v>
      </c>
      <c r="L14" cm="1">
        <f t="array" ref="L14">_xlfn.IFS(Q14&lt;&gt;1,"",COUNT($E$7:G14)&lt;=hcpng,"",COUNT($E$7:G14)&gt;=hcpng,K14)</f>
        <v>678</v>
      </c>
      <c r="M14" cm="1">
        <f t="array" ref="M14">_xlfn.IFS(Q14=1,SUM($E$7:G14),Q14&lt;&gt;1,"")</f>
        <v>3058</v>
      </c>
      <c r="N14" cm="1">
        <f t="array" ref="N14">_xlfn.IFS(Q14=1,COUNT($E$7:G14),Q14&lt;&gt;1,"")</f>
        <v>24</v>
      </c>
      <c r="O14">
        <f>IF(Q14=1,ROUND(AVERAGE($E$7:G14),2),"")</f>
        <v>127.42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224</v>
      </c>
      <c r="X14" cm="1">
        <f t="array" ref="X14">_xlfn.IFS(AND(Q14=1,COUNT($E$7:G14)&gt;hcpng),F14+D14,$A$7=1," ")</f>
        <v>235</v>
      </c>
      <c r="Y14" cm="1">
        <f t="array" ref="Y14">_xlfn.IFS(AND(Q14=1,COUNT($E$7:G14)&gt;hcpng),G14+D14,$A$7=1," ")</f>
        <v>219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127</v>
      </c>
      <c r="D15" s="16" cm="1">
        <f t="array" ref="D15">_xlfn.IFS(Q15&lt;&gt;1,"",Q15=1,TRUNC((230-C15)*0.9))</f>
        <v>92</v>
      </c>
      <c r="E15" s="14">
        <v>160</v>
      </c>
      <c r="F15" s="14">
        <v>128</v>
      </c>
      <c r="G15" s="14">
        <v>145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0"/>
        <v>433</v>
      </c>
      <c r="J15">
        <f t="shared" si="1"/>
        <v>144</v>
      </c>
      <c r="K15" cm="1">
        <f t="array" ref="K15">_xlfn.IFS(Q15&lt;&gt;1,"",Q15=1,I15+(3*D15))</f>
        <v>709</v>
      </c>
      <c r="L15" cm="1">
        <f t="array" ref="L15">_xlfn.IFS(Q15&lt;&gt;1,"",COUNT($E$7:G15)&lt;=hcpng,"",COUNT($E$7:G15)&gt;=hcpng,K15)</f>
        <v>709</v>
      </c>
      <c r="M15" cm="1">
        <f t="array" ref="M15">_xlfn.IFS(Q15=1,SUM($E$7:G15),Q15&lt;&gt;1,"")</f>
        <v>3491</v>
      </c>
      <c r="N15" cm="1">
        <f t="array" ref="N15">_xlfn.IFS(Q15=1,COUNT($E$7:G15),Q15&lt;&gt;1,"")</f>
        <v>27</v>
      </c>
      <c r="O15">
        <f>IF(Q15=1,ROUND(AVERAGE($E$7:G15),2),"")</f>
        <v>129.30000000000001</v>
      </c>
      <c r="P15" t="str" cm="1">
        <f t="array" ref="P15">_xlfn.IFS(Q15&lt;&gt;1,"",SUM($Q$7:Q15)=1,1,SUM($Q$7:Q15)&lt;&gt;1,"")</f>
        <v/>
      </c>
      <c r="Q15">
        <f t="shared" si="2"/>
        <v>1</v>
      </c>
      <c r="R15">
        <f t="shared" si="3"/>
        <v>433</v>
      </c>
      <c r="S15" t="str" cm="1">
        <f t="array" ref="S15">_xlfn.IFS(E15=$X$5,E15,F15=$X$5,F15,G15=$X$5,G15,$A$7=1,"")</f>
        <v/>
      </c>
      <c r="T15">
        <f t="shared" si="4"/>
        <v>709</v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252</v>
      </c>
      <c r="X15" cm="1">
        <f t="array" ref="X15">_xlfn.IFS(AND(Q15=1,COUNT($E$7:G15)&gt;hcpng),F15+D15,$A$7=1," ")</f>
        <v>220</v>
      </c>
      <c r="Y15" cm="1">
        <f t="array" ref="Y15">_xlfn.IFS(AND(Q15=1,COUNT($E$7:G15)&gt;hcpng),G15+D15,$A$7=1," ")</f>
        <v>237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129</v>
      </c>
      <c r="D16" s="16" cm="1">
        <f t="array" ref="D16">_xlfn.IFS(Q16&lt;&gt;1,"",Q16=1,TRUNC((230-C16)*0.9))</f>
        <v>90</v>
      </c>
      <c r="E16" s="14">
        <v>107</v>
      </c>
      <c r="F16" s="14">
        <v>134</v>
      </c>
      <c r="G16" s="14">
        <v>120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361</v>
      </c>
      <c r="J16">
        <f t="shared" si="1"/>
        <v>120</v>
      </c>
      <c r="K16" cm="1">
        <f t="array" ref="K16">_xlfn.IFS(Q16&lt;&gt;1,"",Q16=1,I16+(3*D16))</f>
        <v>631</v>
      </c>
      <c r="L16" cm="1">
        <f t="array" ref="L16">_xlfn.IFS(Q16&lt;&gt;1,"",COUNT($E$7:G16)&lt;=hcpng,"",COUNT($E$7:G16)&gt;=hcpng,K16)</f>
        <v>631</v>
      </c>
      <c r="M16" cm="1">
        <f t="array" ref="M16">_xlfn.IFS(Q16=1,SUM($E$7:G16),Q16&lt;&gt;1,"")</f>
        <v>3852</v>
      </c>
      <c r="N16" cm="1">
        <f t="array" ref="N16">_xlfn.IFS(Q16=1,COUNT($E$7:G16),Q16&lt;&gt;1,"")</f>
        <v>30</v>
      </c>
      <c r="O16">
        <f>IF(Q16=1,ROUND(AVERAGE($E$7:G16),2),"")</f>
        <v>128.4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197</v>
      </c>
      <c r="X16" cm="1">
        <f t="array" ref="X16">_xlfn.IFS(AND(Q16=1,COUNT($E$7:G16)&gt;hcpng),F16+D16,$A$7=1," ")</f>
        <v>224</v>
      </c>
      <c r="Y16" cm="1">
        <f t="array" ref="Y16">_xlfn.IFS(AND(Q16=1,COUNT($E$7:G16)&gt;hcpng),G16+D16,$A$7=1," ")</f>
        <v>210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128</v>
      </c>
      <c r="D18" s="16" cm="1">
        <f t="array" ref="D18">_xlfn.IFS(Q18&lt;&gt;1,"",Q18=1,TRUNC((230-C18)*0.9))</f>
        <v>91</v>
      </c>
      <c r="E18" s="14">
        <v>124</v>
      </c>
      <c r="F18" s="14">
        <v>140</v>
      </c>
      <c r="G18" s="14">
        <v>132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396</v>
      </c>
      <c r="J18">
        <f t="shared" si="1"/>
        <v>132</v>
      </c>
      <c r="K18" cm="1">
        <f t="array" ref="K18">_xlfn.IFS(Q18&lt;&gt;1,"",Q18=1,I18+(3*D18))</f>
        <v>669</v>
      </c>
      <c r="L18" cm="1">
        <f t="array" ref="L18">_xlfn.IFS(Q18&lt;&gt;1,"",COUNT($E$7:G18)&lt;=hcpng,"",COUNT($E$7:G18)&gt;=hcpng,K18)</f>
        <v>669</v>
      </c>
      <c r="M18" cm="1">
        <f t="array" ref="M18">_xlfn.IFS(Q18=1,SUM($E$7:G18),Q18&lt;&gt;1,"")</f>
        <v>4248</v>
      </c>
      <c r="N18" cm="1">
        <f t="array" ref="N18">_xlfn.IFS(Q18=1,COUNT($E$7:G18),Q18&lt;&gt;1,"")</f>
        <v>33</v>
      </c>
      <c r="O18">
        <f>IF(Q18=1,ROUND(AVERAGE($E$7:G18),2),"")</f>
        <v>128.72999999999999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215</v>
      </c>
      <c r="X18" cm="1">
        <f t="array" ref="X18">_xlfn.IFS(AND(Q18=1,COUNT($E$7:G18)&gt;hcpng),F18+D18,$A$7=1," ")</f>
        <v>231</v>
      </c>
      <c r="Y18" cm="1">
        <f t="array" ref="Y18">_xlfn.IFS(AND(Q18=1,COUNT($E$7:G18)&gt;hcpng),G18+D18,$A$7=1," ")</f>
        <v>223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128</v>
      </c>
      <c r="D19" s="16" cm="1">
        <f t="array" ref="D19">_xlfn.IFS(Q19&lt;&gt;1,"",Q19=1,TRUNC((230-C19)*0.9))</f>
        <v>91</v>
      </c>
      <c r="E19" s="14">
        <v>138</v>
      </c>
      <c r="F19" s="14">
        <v>132</v>
      </c>
      <c r="G19" s="14">
        <v>136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0"/>
        <v>406</v>
      </c>
      <c r="J19">
        <f t="shared" si="1"/>
        <v>135</v>
      </c>
      <c r="K19" cm="1">
        <f t="array" ref="K19">_xlfn.IFS(Q19&lt;&gt;1,"",Q19=1,I19+(3*D19))</f>
        <v>679</v>
      </c>
      <c r="L19" cm="1">
        <f t="array" ref="L19">_xlfn.IFS(Q19&lt;&gt;1,"",COUNT($E$7:G19)&lt;=hcpng,"",COUNT($E$7:G19)&gt;=hcpng,K19)</f>
        <v>679</v>
      </c>
      <c r="M19" cm="1">
        <f t="array" ref="M19">_xlfn.IFS(Q19=1,SUM($E$7:G19),Q19&lt;&gt;1,"")</f>
        <v>4654</v>
      </c>
      <c r="N19" cm="1">
        <f t="array" ref="N19">_xlfn.IFS(Q19=1,COUNT($E$7:G19),Q19&lt;&gt;1,"")</f>
        <v>36</v>
      </c>
      <c r="O19">
        <f>IF(Q19=1,ROUND(AVERAGE($E$7:G19),2),"")</f>
        <v>129.28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229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227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129</v>
      </c>
      <c r="D21" s="16" cm="1">
        <f t="array" ref="D21">_xlfn.IFS(Q21&lt;&gt;1,"",Q21=1,TRUNC((230-C21)*0.9))</f>
        <v>90</v>
      </c>
      <c r="E21" s="14">
        <v>123</v>
      </c>
      <c r="F21" s="14">
        <v>136</v>
      </c>
      <c r="G21" s="14">
        <v>159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418</v>
      </c>
      <c r="J21">
        <f t="shared" si="1"/>
        <v>139</v>
      </c>
      <c r="K21" cm="1">
        <f t="array" ref="K21">_xlfn.IFS(Q21&lt;&gt;1,"",Q21=1,I21+(3*D21))</f>
        <v>688</v>
      </c>
      <c r="L21" cm="1">
        <f t="array" ref="L21">_xlfn.IFS(Q21&lt;&gt;1,"",COUNT($E$7:G21)&lt;=hcpng,"",COUNT($E$7:G21)&gt;=hcpng,K21)</f>
        <v>688</v>
      </c>
      <c r="M21" cm="1">
        <f t="array" ref="M21">_xlfn.IFS(Q21=1,SUM($E$7:G21),Q21&lt;&gt;1,"")</f>
        <v>5072</v>
      </c>
      <c r="N21" cm="1">
        <f t="array" ref="N21">_xlfn.IFS(Q21=1,COUNT($E$7:G21),Q21&lt;&gt;1,"")</f>
        <v>39</v>
      </c>
      <c r="O21">
        <f>IF(Q21=1,ROUND(AVERAGE($E$7:G21),2),"")</f>
        <v>130.05000000000001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213</v>
      </c>
      <c r="X21" cm="1">
        <f t="array" ref="X21">_xlfn.IFS(AND(Q21=1,COUNT($E$7:G21)&gt;hcpng),F21+D21,$A$7=1," ")</f>
        <v>226</v>
      </c>
      <c r="Y21" cm="1">
        <f t="array" ref="Y21">_xlfn.IFS(AND(Q21=1,COUNT($E$7:G21)&gt;hcpng),G21+D21,$A$7=1," ")</f>
        <v>249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130</v>
      </c>
      <c r="D22" s="16" cm="1">
        <f t="array" ref="D22">_xlfn.IFS(Q22&lt;&gt;1,"",Q22=1,TRUNC((230-C22)*0.9))</f>
        <v>90</v>
      </c>
      <c r="E22" s="14">
        <v>148</v>
      </c>
      <c r="F22" s="14">
        <v>156</v>
      </c>
      <c r="G22" s="14">
        <v>119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423</v>
      </c>
      <c r="J22">
        <f t="shared" si="1"/>
        <v>141</v>
      </c>
      <c r="K22" cm="1">
        <f t="array" ref="K22">_xlfn.IFS(Q22&lt;&gt;1,"",Q22=1,I22+(3*D22))</f>
        <v>693</v>
      </c>
      <c r="L22" cm="1">
        <f t="array" ref="L22">_xlfn.IFS(Q22&lt;&gt;1,"",COUNT($E$7:G22)&lt;=hcpng,"",COUNT($E$7:G22)&gt;=hcpng,K22)</f>
        <v>693</v>
      </c>
      <c r="M22" cm="1">
        <f t="array" ref="M22">_xlfn.IFS(Q22=1,SUM($E$7:G22),Q22&lt;&gt;1,"")</f>
        <v>5495</v>
      </c>
      <c r="N22" cm="1">
        <f t="array" ref="N22">_xlfn.IFS(Q22=1,COUNT($E$7:G22),Q22&lt;&gt;1,"")</f>
        <v>42</v>
      </c>
      <c r="O22">
        <f>IF(Q22=1,ROUND(AVERAGE($E$7:G22),2),"")</f>
        <v>130.83000000000001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238</v>
      </c>
      <c r="X22" cm="1">
        <f t="array" ref="X22">_xlfn.IFS(AND(Q22=1,COUNT($E$7:G22)&gt;hcpng),F22+D22,$A$7=1," ")</f>
        <v>246</v>
      </c>
      <c r="Y22" cm="1">
        <f t="array" ref="Y22">_xlfn.IFS(AND(Q22=1,COUNT($E$7:G22)&gt;hcpng),G22+D22,$A$7=1," ")</f>
        <v>209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130</v>
      </c>
      <c r="D23" s="16" cm="1">
        <f t="array" ref="D23">_xlfn.IFS(Q23&lt;&gt;1,"",Q23=1,TRUNC((230-C23)*0.9))</f>
        <v>90</v>
      </c>
      <c r="E23" s="14">
        <v>164</v>
      </c>
      <c r="F23" s="14">
        <v>84</v>
      </c>
      <c r="G23" s="14">
        <v>133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381</v>
      </c>
      <c r="J23">
        <f t="shared" si="1"/>
        <v>127</v>
      </c>
      <c r="K23" cm="1">
        <f t="array" ref="K23">_xlfn.IFS(Q23&lt;&gt;1,"",Q23=1,I23+(3*D23))</f>
        <v>651</v>
      </c>
      <c r="L23" cm="1">
        <f t="array" ref="L23">_xlfn.IFS(Q23&lt;&gt;1,"",COUNT($E$7:G23)&lt;=hcpng,"",COUNT($E$7:G23)&gt;=hcpng,K23)</f>
        <v>651</v>
      </c>
      <c r="M23" cm="1">
        <f t="array" ref="M23">_xlfn.IFS(Q23=1,SUM($E$7:G23),Q23&lt;&gt;1,"")</f>
        <v>5876</v>
      </c>
      <c r="N23" cm="1">
        <f t="array" ref="N23">_xlfn.IFS(Q23=1,COUNT($E$7:G23),Q23&lt;&gt;1,"")</f>
        <v>45</v>
      </c>
      <c r="O23">
        <f>IF(Q23=1,ROUND(AVERAGE($E$7:G23),2),"")</f>
        <v>130.58000000000001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cm="1">
        <f t="array" ref="S23">_xlfn.IFS(E23=$X$5,E23,F23=$X$5,F23,G23=$X$5,G23,$A$7=1,"")</f>
        <v>164</v>
      </c>
      <c r="T23" t="str">
        <f t="shared" si="4"/>
        <v/>
      </c>
      <c r="U23" cm="1">
        <f t="array" ref="U23">_xlfn.IFS(W23=$X$6,W23,X23=$X$6,X23,Y23=$X$6,Y23,$A$7=1,"")</f>
        <v>254</v>
      </c>
      <c r="W23" cm="1">
        <f t="array" ref="W23">_xlfn.IFS(AND(Q23=1,COUNT($E$7:G23)&gt;hcpng),E23+D23,$A$7=1," ")</f>
        <v>254</v>
      </c>
      <c r="X23" cm="1">
        <f t="array" ref="X23">_xlfn.IFS(AND(Q23=1,COUNT($E$7:G23)&gt;hcpng),F23+D23,$A$7=1," ")</f>
        <v>174</v>
      </c>
      <c r="Y23" cm="1">
        <f t="array" ref="Y23">_xlfn.IFS(AND(Q23=1,COUNT($E$7:G23)&gt;hcpng),G23+D23,$A$7=1," ")</f>
        <v>223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130</v>
      </c>
      <c r="D24" s="16" cm="1">
        <f t="array" ref="D24">_xlfn.IFS(Q24&lt;&gt;1,"",Q24=1,TRUNC((230-C24)*0.9))</f>
        <v>90</v>
      </c>
      <c r="E24" s="14">
        <v>133</v>
      </c>
      <c r="F24" s="14">
        <v>120</v>
      </c>
      <c r="G24" s="14">
        <v>128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381</v>
      </c>
      <c r="J24">
        <f t="shared" si="1"/>
        <v>127</v>
      </c>
      <c r="K24" cm="1">
        <f t="array" ref="K24">_xlfn.IFS(Q24&lt;&gt;1,"",Q24=1,I24+(3*D24))</f>
        <v>651</v>
      </c>
      <c r="L24" cm="1">
        <f t="array" ref="L24">_xlfn.IFS(Q24&lt;&gt;1,"",COUNT($E$7:G24)&lt;=hcpng,"",COUNT($E$7:G24)&gt;=hcpng,K24)</f>
        <v>651</v>
      </c>
      <c r="M24" cm="1">
        <f t="array" ref="M24">_xlfn.IFS(Q24=1,SUM($E$7:G24),Q24&lt;&gt;1,"")</f>
        <v>6257</v>
      </c>
      <c r="N24" cm="1">
        <f t="array" ref="N24">_xlfn.IFS(Q24=1,COUNT($E$7:G24),Q24&lt;&gt;1,"")</f>
        <v>48</v>
      </c>
      <c r="O24">
        <f>IF(Q24=1,ROUND(AVERAGE($E$7:G24),2),"")</f>
        <v>130.35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223</v>
      </c>
      <c r="X24" cm="1">
        <f t="array" ref="X24">_xlfn.IFS(AND(Q24=1,COUNT($E$7:G24)&gt;hcpng),F24+D24,$A$7=1," ")</f>
        <v>210</v>
      </c>
      <c r="Y24" cm="1">
        <f t="array" ref="Y24">_xlfn.IFS(AND(Q24=1,COUNT($E$7:G24)&gt;hcpng),G24+D24,$A$7=1," ")</f>
        <v>218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130</v>
      </c>
      <c r="D25" s="16" cm="1">
        <f t="array" ref="D25">_xlfn.IFS(Q25&lt;&gt;1,"",Q25=1,TRUNC((230-C25)*0.9))</f>
        <v>90</v>
      </c>
      <c r="E25" s="14">
        <v>109</v>
      </c>
      <c r="F25" s="14">
        <v>164</v>
      </c>
      <c r="G25" s="14">
        <v>111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384</v>
      </c>
      <c r="J25">
        <f t="shared" si="1"/>
        <v>128</v>
      </c>
      <c r="K25" cm="1">
        <f t="array" ref="K25">_xlfn.IFS(Q25&lt;&gt;1,"",Q25=1,I25+(3*D25))</f>
        <v>654</v>
      </c>
      <c r="L25" cm="1">
        <f t="array" ref="L25">_xlfn.IFS(Q25&lt;&gt;1,"",COUNT($E$7:G25)&lt;=hcpng,"",COUNT($E$7:G25)&gt;=hcpng,K25)</f>
        <v>654</v>
      </c>
      <c r="M25" cm="1">
        <f t="array" ref="M25">_xlfn.IFS(Q25=1,SUM($E$7:G25),Q25&lt;&gt;1,"")</f>
        <v>6641</v>
      </c>
      <c r="N25" cm="1">
        <f t="array" ref="N25">_xlfn.IFS(Q25=1,COUNT($E$7:G25),Q25&lt;&gt;1,"")</f>
        <v>51</v>
      </c>
      <c r="O25">
        <f>IF(Q25=1,ROUND(AVERAGE($E$7:G25),2),"")</f>
        <v>130.22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cm="1">
        <f t="array" ref="S25">_xlfn.IFS(E25=$X$5,E25,F25=$X$5,F25,G25=$X$5,G25,$A$7=1,"")</f>
        <v>164</v>
      </c>
      <c r="T25" t="str">
        <f t="shared" si="4"/>
        <v/>
      </c>
      <c r="U25" cm="1">
        <f t="array" ref="U25">_xlfn.IFS(W25=$X$6,W25,X25=$X$6,X25,Y25=$X$6,Y25,$A$7=1,"")</f>
        <v>254</v>
      </c>
      <c r="W25" cm="1">
        <f t="array" ref="W25">_xlfn.IFS(AND(Q25=1,COUNT($E$7:G25)&gt;hcpng),E25+D25,$A$7=1," ")</f>
        <v>199</v>
      </c>
      <c r="X25" cm="1">
        <f t="array" ref="X25">_xlfn.IFS(AND(Q25=1,COUNT($E$7:G25)&gt;hcpng),F25+D25,$A$7=1," ")</f>
        <v>254</v>
      </c>
      <c r="Y25" cm="1">
        <f t="array" ref="Y25">_xlfn.IFS(AND(Q25=1,COUNT($E$7:G25)&gt;hcpng),G25+D25,$A$7=1," ")</f>
        <v>201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130</v>
      </c>
      <c r="D26" s="16" cm="1">
        <f t="array" ref="D26">_xlfn.IFS(Q26&lt;&gt;1,"",Q26=1,TRUNC((230-C26)*0.9))</f>
        <v>90</v>
      </c>
      <c r="E26" s="14">
        <v>128</v>
      </c>
      <c r="F26" s="14">
        <v>126</v>
      </c>
      <c r="G26" s="14">
        <v>164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418</v>
      </c>
      <c r="J26">
        <f t="shared" si="1"/>
        <v>139</v>
      </c>
      <c r="K26" cm="1">
        <f t="array" ref="K26">_xlfn.IFS(Q26&lt;&gt;1,"",Q26=1,I26+(3*D26))</f>
        <v>688</v>
      </c>
      <c r="L26" cm="1">
        <f t="array" ref="L26">_xlfn.IFS(Q26&lt;&gt;1,"",COUNT($E$7:G26)&lt;=hcpng,"",COUNT($E$7:G26)&gt;=hcpng,K26)</f>
        <v>688</v>
      </c>
      <c r="M26" cm="1">
        <f t="array" ref="M26">_xlfn.IFS(Q26=1,SUM($E$7:G26),Q26&lt;&gt;1,"")</f>
        <v>7059</v>
      </c>
      <c r="N26" cm="1">
        <f t="array" ref="N26">_xlfn.IFS(Q26=1,COUNT($E$7:G26),Q26&lt;&gt;1,"")</f>
        <v>54</v>
      </c>
      <c r="O26">
        <f>IF(Q26=1,ROUND(AVERAGE($E$7:G26),2),"")</f>
        <v>130.72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cm="1">
        <f t="array" ref="S26">_xlfn.IFS(E26=$X$5,E26,F26=$X$5,F26,G26=$X$5,G26,$A$7=1,"")</f>
        <v>164</v>
      </c>
      <c r="T26" t="str">
        <f t="shared" si="4"/>
        <v/>
      </c>
      <c r="U26" cm="1">
        <f t="array" ref="U26">_xlfn.IFS(W26=$X$6,W26,X26=$X$6,X26,Y26=$X$6,Y26,$A$7=1,"")</f>
        <v>254</v>
      </c>
      <c r="W26" cm="1">
        <f t="array" ref="W26">_xlfn.IFS(AND(Q26=1,COUNT($E$7:G26)&gt;hcpng),E26+D26,$A$7=1," ")</f>
        <v>218</v>
      </c>
      <c r="X26" cm="1">
        <f t="array" ref="X26">_xlfn.IFS(AND(Q26=1,COUNT($E$7:G26)&gt;hcpng),F26+D26,$A$7=1," ")</f>
        <v>216</v>
      </c>
      <c r="Y26" cm="1">
        <f t="array" ref="Y26">_xlfn.IFS(AND(Q26=1,COUNT($E$7:G26)&gt;hcpng),G26+D26,$A$7=1," ")</f>
        <v>254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130</v>
      </c>
      <c r="D27" s="16" cm="1">
        <f t="array" ref="D27">_xlfn.IFS(Q27&lt;&gt;1,"",Q27=1,TRUNC((230-C27)*0.9))</f>
        <v>90</v>
      </c>
      <c r="E27" s="14">
        <v>111</v>
      </c>
      <c r="F27" s="14">
        <v>118</v>
      </c>
      <c r="G27" s="14">
        <v>127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356</v>
      </c>
      <c r="J27">
        <f t="shared" si="1"/>
        <v>118</v>
      </c>
      <c r="K27" cm="1">
        <f t="array" ref="K27">_xlfn.IFS(Q27&lt;&gt;1,"",Q27=1,I27+(3*D27))</f>
        <v>626</v>
      </c>
      <c r="L27" cm="1">
        <f t="array" ref="L27">_xlfn.IFS(Q27&lt;&gt;1,"",COUNT($E$7:G27)&lt;=hcpng,"",COUNT($E$7:G27)&gt;=hcpng,K27)</f>
        <v>626</v>
      </c>
      <c r="M27" cm="1">
        <f t="array" ref="M27">_xlfn.IFS(Q27=1,SUM($E$7:G27),Q27&lt;&gt;1,"")</f>
        <v>7415</v>
      </c>
      <c r="N27" cm="1">
        <f t="array" ref="N27">_xlfn.IFS(Q27=1,COUNT($E$7:G27),Q27&lt;&gt;1,"")</f>
        <v>57</v>
      </c>
      <c r="O27">
        <f>IF(Q27=1,ROUND(AVERAGE($E$7:G27),2),"")</f>
        <v>130.09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201</v>
      </c>
      <c r="X27" cm="1">
        <f t="array" ref="X27">_xlfn.IFS(AND(Q27=1,COUNT($E$7:G27)&gt;hcpng),F27+D27,$A$7=1," ")</f>
        <v>208</v>
      </c>
      <c r="Y27" cm="1">
        <f t="array" ref="Y27">_xlfn.IFS(AND(Q27=1,COUNT($E$7:G27)&gt;hcpng),G27+D27,$A$7=1," ")</f>
        <v>217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130</v>
      </c>
      <c r="D28" s="16" cm="1">
        <f t="array" ref="D28">_xlfn.IFS(Q28&lt;&gt;1,"",Q28=1,TRUNC((230-C28)*0.9))</f>
        <v>90</v>
      </c>
      <c r="E28" s="14">
        <v>95</v>
      </c>
      <c r="F28" s="14">
        <v>123</v>
      </c>
      <c r="G28" s="14">
        <v>99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317</v>
      </c>
      <c r="J28">
        <f t="shared" si="1"/>
        <v>105</v>
      </c>
      <c r="K28" cm="1">
        <f t="array" ref="K28">_xlfn.IFS(Q28&lt;&gt;1,"",Q28=1,I28+(3*D28))</f>
        <v>587</v>
      </c>
      <c r="L28" cm="1">
        <f t="array" ref="L28">_xlfn.IFS(Q28&lt;&gt;1,"",COUNT($E$7:G28)&lt;=hcpng,"",COUNT($E$7:G28)&gt;=hcpng,K28)</f>
        <v>587</v>
      </c>
      <c r="M28" cm="1">
        <f t="array" ref="M28">_xlfn.IFS(Q28=1,SUM($E$7:G28),Q28&lt;&gt;1,"")</f>
        <v>7732</v>
      </c>
      <c r="N28" cm="1">
        <f t="array" ref="N28">_xlfn.IFS(Q28=1,COUNT($E$7:G28),Q28&lt;&gt;1,"")</f>
        <v>60</v>
      </c>
      <c r="O28">
        <f>IF(Q28=1,ROUND(AVERAGE($E$7:G28),2),"")</f>
        <v>128.87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185</v>
      </c>
      <c r="X28" cm="1">
        <f t="array" ref="X28">_xlfn.IFS(AND(Q28=1,COUNT($E$7:G28)&gt;hcpng),F28+D28,$A$7=1," ")</f>
        <v>213</v>
      </c>
      <c r="Y28" cm="1">
        <f t="array" ref="Y28">_xlfn.IFS(AND(Q28=1,COUNT($E$7:G28)&gt;hcpng),G28+D28,$A$7=1," ")</f>
        <v>189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128</v>
      </c>
      <c r="D29" s="16" cm="1">
        <f t="array" ref="D29">_xlfn.IFS(Q29&lt;&gt;1,"",Q29=1,TRUNC((230-C29)*0.9))</f>
        <v>91</v>
      </c>
      <c r="E29" s="14">
        <v>132</v>
      </c>
      <c r="F29" s="14">
        <v>107</v>
      </c>
      <c r="G29" s="14">
        <v>133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372</v>
      </c>
      <c r="J29">
        <f t="shared" si="1"/>
        <v>124</v>
      </c>
      <c r="K29" cm="1">
        <f t="array" ref="K29">_xlfn.IFS(Q29&lt;&gt;1,"",Q29=1,I29+(3*D29))</f>
        <v>645</v>
      </c>
      <c r="L29" cm="1">
        <f t="array" ref="L29">_xlfn.IFS(Q29&lt;&gt;1,"",COUNT($E$7:G29)&lt;=hcpng,"",COUNT($E$7:G29)&gt;=hcpng,K29)</f>
        <v>645</v>
      </c>
      <c r="M29" cm="1">
        <f t="array" ref="M29">_xlfn.IFS(Q29=1,SUM($E$7:G29),Q29&lt;&gt;1,"")</f>
        <v>8104</v>
      </c>
      <c r="N29" cm="1">
        <f t="array" ref="N29">_xlfn.IFS(Q29=1,COUNT($E$7:G29),Q29&lt;&gt;1,"")</f>
        <v>63</v>
      </c>
      <c r="O29">
        <f>IF(Q29=1,ROUND(AVERAGE($E$7:G29),2),"")</f>
        <v>128.63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223</v>
      </c>
      <c r="X29" cm="1">
        <f t="array" ref="X29">_xlfn.IFS(AND(Q29=1,COUNT($E$7:G29)&gt;hcpng),F29+D29,$A$7=1," ")</f>
        <v>198</v>
      </c>
      <c r="Y29" cm="1">
        <f t="array" ref="Y29">_xlfn.IFS(AND(Q29=1,COUNT($E$7:G29)&gt;hcpng),G29+D29,$A$7=1," ")</f>
        <v>224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128</v>
      </c>
      <c r="D30" s="16" cm="1">
        <f t="array" ref="D30">_xlfn.IFS(Q30&lt;&gt;1,"",Q30=1,TRUNC((230-C30)*0.9))</f>
        <v>91</v>
      </c>
      <c r="E30" s="14">
        <v>119</v>
      </c>
      <c r="F30" s="14">
        <v>117</v>
      </c>
      <c r="G30" s="14">
        <v>100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336</v>
      </c>
      <c r="J30">
        <f t="shared" si="1"/>
        <v>112</v>
      </c>
      <c r="K30" cm="1">
        <f t="array" ref="K30">_xlfn.IFS(Q30&lt;&gt;1,"",Q30=1,I30+(3*D30))</f>
        <v>609</v>
      </c>
      <c r="L30" cm="1">
        <f t="array" ref="L30">_xlfn.IFS(Q30&lt;&gt;1,"",COUNT($E$7:G30)&lt;=hcpng,"",COUNT($E$7:G30)&gt;=hcpng,K30)</f>
        <v>609</v>
      </c>
      <c r="M30" cm="1">
        <f t="array" ref="M30">_xlfn.IFS(Q30=1,SUM($E$7:G30),Q30&lt;&gt;1,"")</f>
        <v>8440</v>
      </c>
      <c r="N30" cm="1">
        <f t="array" ref="N30">_xlfn.IFS(Q30=1,COUNT($E$7:G30),Q30&lt;&gt;1,"")</f>
        <v>66</v>
      </c>
      <c r="O30">
        <f>IF(Q30=1,ROUND(AVERAGE($E$7:G30),2),"")</f>
        <v>127.88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210</v>
      </c>
      <c r="X30" cm="1">
        <f t="array" ref="X30">_xlfn.IFS(AND(Q30=1,COUNT($E$7:G30)&gt;hcpng),F30+D30,$A$7=1," ")</f>
        <v>208</v>
      </c>
      <c r="Y30" cm="1">
        <f t="array" ref="Y30">_xlfn.IFS(AND(Q30=1,COUNT($E$7:G30)&gt;hcpng),G30+D30,$A$7=1," ")</f>
        <v>191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127</v>
      </c>
      <c r="D31" s="16" cm="1">
        <f t="array" ref="D31">_xlfn.IFS(Q31&lt;&gt;1,"",Q31=1,TRUNC((230-C31)*0.9))</f>
        <v>92</v>
      </c>
      <c r="E31" s="14">
        <v>109</v>
      </c>
      <c r="F31" s="14">
        <v>134</v>
      </c>
      <c r="G31" s="14">
        <v>126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369</v>
      </c>
      <c r="J31">
        <f t="shared" si="1"/>
        <v>123</v>
      </c>
      <c r="K31" cm="1">
        <f t="array" ref="K31">_xlfn.IFS(Q31&lt;&gt;1,"",Q31=1,I31+(3*D31))</f>
        <v>645</v>
      </c>
      <c r="L31" cm="1">
        <f t="array" ref="L31">_xlfn.IFS(Q31&lt;&gt;1,"",COUNT($E$7:G31)&lt;=hcpng,"",COUNT($E$7:G31)&gt;=hcpng,K31)</f>
        <v>645</v>
      </c>
      <c r="M31" cm="1">
        <f t="array" ref="M31">_xlfn.IFS(Q31=1,SUM($E$7:G31),Q31&lt;&gt;1,"")</f>
        <v>8809</v>
      </c>
      <c r="N31" cm="1">
        <f t="array" ref="N31">_xlfn.IFS(Q31=1,COUNT($E$7:G31),Q31&lt;&gt;1,"")</f>
        <v>69</v>
      </c>
      <c r="O31">
        <f>IF(Q31=1,ROUND(AVERAGE($E$7:G31),2),"")</f>
        <v>127.67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201</v>
      </c>
      <c r="X31" cm="1">
        <f t="array" ref="X31">_xlfn.IFS(AND(Q31=1,COUNT($E$7:G31)&gt;hcpng),F31+D31,$A$7=1," ")</f>
        <v>226</v>
      </c>
      <c r="Y31" cm="1">
        <f t="array" ref="Y31">_xlfn.IFS(AND(Q31=1,COUNT($E$7:G31)&gt;hcpng),G31+D31,$A$7=1," ")</f>
        <v>218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127</v>
      </c>
      <c r="D32" s="16" cm="1">
        <f t="array" ref="D32">_xlfn.IFS(Q32&lt;&gt;1,"",Q32=1,TRUNC((230-C32)*0.9))</f>
        <v>92</v>
      </c>
      <c r="E32" s="14">
        <v>106</v>
      </c>
      <c r="F32" s="14">
        <v>109</v>
      </c>
      <c r="G32" s="14">
        <v>135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350</v>
      </c>
      <c r="J32">
        <f t="shared" si="1"/>
        <v>116</v>
      </c>
      <c r="K32" cm="1">
        <f t="array" ref="K32">_xlfn.IFS(Q32&lt;&gt;1,"",Q32=1,I32+(3*D32))</f>
        <v>626</v>
      </c>
      <c r="L32" cm="1">
        <f t="array" ref="L32">_xlfn.IFS(Q32&lt;&gt;1,"",COUNT($E$7:G32)&lt;=hcpng,"",COUNT($E$7:G32)&gt;=hcpng,K32)</f>
        <v>626</v>
      </c>
      <c r="M32" cm="1">
        <f t="array" ref="M32">_xlfn.IFS(Q32=1,SUM($E$7:G32),Q32&lt;&gt;1,"")</f>
        <v>9159</v>
      </c>
      <c r="N32" cm="1">
        <f t="array" ref="N32">_xlfn.IFS(Q32=1,COUNT($E$7:G32),Q32&lt;&gt;1,"")</f>
        <v>72</v>
      </c>
      <c r="O32">
        <f>IF(Q32=1,ROUND(AVERAGE($E$7:G32),2),"")</f>
        <v>127.21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198</v>
      </c>
      <c r="X32" cm="1">
        <f t="array" ref="X32">_xlfn.IFS(AND(Q32=1,COUNT($E$7:G32)&gt;hcpng),F32+D32,$A$7=1," ")</f>
        <v>201</v>
      </c>
      <c r="Y32" cm="1">
        <f t="array" ref="Y32">_xlfn.IFS(AND(Q32=1,COUNT($E$7:G32)&gt;hcpng),G32+D32,$A$7=1," ")</f>
        <v>227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127</v>
      </c>
      <c r="D33" s="16" cm="1">
        <f t="array" ref="D33">_xlfn.IFS(Q33&lt;&gt;1,"",Q33=1,TRUNC((230-C33)*0.9))</f>
        <v>92</v>
      </c>
      <c r="E33" s="14">
        <v>115</v>
      </c>
      <c r="F33" s="14">
        <v>134</v>
      </c>
      <c r="G33" s="14">
        <v>95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344</v>
      </c>
      <c r="J33">
        <f t="shared" si="1"/>
        <v>114</v>
      </c>
      <c r="K33" cm="1">
        <f t="array" ref="K33">_xlfn.IFS(Q33&lt;&gt;1,"",Q33=1,I33+(3*D33))</f>
        <v>620</v>
      </c>
      <c r="L33" cm="1">
        <f t="array" ref="L33">_xlfn.IFS(Q33&lt;&gt;1,"",COUNT($E$7:G33)&lt;=hcpng,"",COUNT($E$7:G33)&gt;=hcpng,K33)</f>
        <v>620</v>
      </c>
      <c r="M33" cm="1">
        <f t="array" ref="M33">_xlfn.IFS(Q33=1,SUM($E$7:G33),Q33&lt;&gt;1,"")</f>
        <v>9503</v>
      </c>
      <c r="N33" cm="1">
        <f t="array" ref="N33">_xlfn.IFS(Q33=1,COUNT($E$7:G33),Q33&lt;&gt;1,"")</f>
        <v>75</v>
      </c>
      <c r="O33">
        <f>IF(Q33=1,ROUND(AVERAGE($E$7:G33),2),"")</f>
        <v>126.71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207</v>
      </c>
      <c r="X33" cm="1">
        <f t="array" ref="X33">_xlfn.IFS(AND(Q33=1,COUNT($E$7:G33)&gt;hcpng),F33+D33,$A$7=1," ")</f>
        <v>226</v>
      </c>
      <c r="Y33" cm="1">
        <f t="array" ref="Y33">_xlfn.IFS(AND(Q33=1,COUNT($E$7:G33)&gt;hcpng),G33+D33,$A$7=1," ")</f>
        <v>187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126</v>
      </c>
      <c r="D34" s="16" cm="1">
        <f t="array" ref="D34">_xlfn.IFS(Q34&lt;&gt;1,"",Q34=1,TRUNC((230-C34)*0.9))</f>
        <v>93</v>
      </c>
      <c r="E34" s="14">
        <v>101</v>
      </c>
      <c r="F34" s="14">
        <v>117</v>
      </c>
      <c r="G34" s="14">
        <v>128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346</v>
      </c>
      <c r="J34">
        <f t="shared" si="1"/>
        <v>115</v>
      </c>
      <c r="K34" cm="1">
        <f t="array" ref="K34">_xlfn.IFS(Q34&lt;&gt;1,"",Q34=1,I34+(3*D34))</f>
        <v>625</v>
      </c>
      <c r="L34" cm="1">
        <f t="array" ref="L34">_xlfn.IFS(Q34&lt;&gt;1,"",COUNT($E$7:G34)&lt;=hcpng,"",COUNT($E$7:G34)&gt;=hcpng,K34)</f>
        <v>625</v>
      </c>
      <c r="M34" cm="1">
        <f t="array" ref="M34">_xlfn.IFS(Q34=1,SUM($E$7:G34),Q34&lt;&gt;1,"")</f>
        <v>9849</v>
      </c>
      <c r="N34" cm="1">
        <f t="array" ref="N34">_xlfn.IFS(Q34=1,COUNT($E$7:G34),Q34&lt;&gt;1,"")</f>
        <v>78</v>
      </c>
      <c r="O34">
        <f>IF(Q34=1,ROUND(AVERAGE($E$7:G34),2),"")</f>
        <v>126.27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194</v>
      </c>
      <c r="X34" cm="1">
        <f t="array" ref="X34">_xlfn.IFS(AND(Q34=1,COUNT($E$7:G34)&gt;hcpng),F34+D34,$A$7=1," ")</f>
        <v>210</v>
      </c>
      <c r="Y34" cm="1">
        <f t="array" ref="Y34">_xlfn.IFS(AND(Q34=1,COUNT($E$7:G34)&gt;hcpng),G34+D34,$A$7=1," ")</f>
        <v>221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126</v>
      </c>
      <c r="D35" s="16" cm="1">
        <f t="array" ref="D35">_xlfn.IFS(Q35&lt;&gt;1,"",Q35=1,TRUNC((230-C35)*0.9))</f>
        <v>93</v>
      </c>
      <c r="E35" s="14">
        <v>105</v>
      </c>
      <c r="F35" s="14">
        <v>129</v>
      </c>
      <c r="G35" s="14">
        <v>136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370</v>
      </c>
      <c r="J35">
        <f t="shared" si="1"/>
        <v>123</v>
      </c>
      <c r="K35" cm="1">
        <f t="array" ref="K35">_xlfn.IFS(Q35&lt;&gt;1,"",Q35=1,I35+(3*D35))</f>
        <v>649</v>
      </c>
      <c r="L35" cm="1">
        <f t="array" ref="L35">_xlfn.IFS(Q35&lt;&gt;1,"",COUNT($E$7:G35)&lt;=hcpng,"",COUNT($E$7:G35)&gt;=hcpng,K35)</f>
        <v>649</v>
      </c>
      <c r="M35" cm="1">
        <f t="array" ref="M35">_xlfn.IFS(Q35=1,SUM($E$7:G35),Q35&lt;&gt;1,"")</f>
        <v>10219</v>
      </c>
      <c r="N35" cm="1">
        <f t="array" ref="N35">_xlfn.IFS(Q35=1,COUNT($E$7:G35),Q35&lt;&gt;1,"")</f>
        <v>81</v>
      </c>
      <c r="O35">
        <f>IF(Q35=1,ROUND(AVERAGE($E$7:G35),2),"")</f>
        <v>126.16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198</v>
      </c>
      <c r="X35" cm="1">
        <f t="array" ref="X35">_xlfn.IFS(AND(Q35=1,COUNT($E$7:G35)&gt;hcpng),F35+D35,$A$7=1," ")</f>
        <v>222</v>
      </c>
      <c r="Y35" cm="1">
        <f t="array" ref="Y35">_xlfn.IFS(AND(Q35=1,COUNT($E$7:G35)&gt;hcpng),G35+D35,$A$7=1," ")</f>
        <v>229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126</v>
      </c>
      <c r="D36" s="16" cm="1">
        <f t="array" ref="D36">_xlfn.IFS(Q36&lt;&gt;1,"",Q36=1,TRUNC((230-C36)*0.9))</f>
        <v>93</v>
      </c>
      <c r="E36" s="14">
        <v>124</v>
      </c>
      <c r="F36" s="14">
        <v>123</v>
      </c>
      <c r="G36" s="14">
        <v>129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376</v>
      </c>
      <c r="J36">
        <f t="shared" si="1"/>
        <v>125</v>
      </c>
      <c r="K36" cm="1">
        <f t="array" ref="K36">_xlfn.IFS(Q36&lt;&gt;1,"",Q36=1,I36+(3*D36))</f>
        <v>655</v>
      </c>
      <c r="L36" cm="1">
        <f t="array" ref="L36">_xlfn.IFS(Q36&lt;&gt;1,"",COUNT($E$7:G36)&lt;=hcpng,"",COUNT($E$7:G36)&gt;=hcpng,K36)</f>
        <v>655</v>
      </c>
      <c r="M36" cm="1">
        <f t="array" ref="M36">_xlfn.IFS(Q36=1,SUM($E$7:G36),Q36&lt;&gt;1,"")</f>
        <v>10595</v>
      </c>
      <c r="N36" cm="1">
        <f t="array" ref="N36">_xlfn.IFS(Q36=1,COUNT($E$7:G36),Q36&lt;&gt;1,"")</f>
        <v>84</v>
      </c>
      <c r="O36">
        <f>IF(Q36=1,ROUND(AVERAGE($E$7:G36),2),"")</f>
        <v>126.13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217</v>
      </c>
      <c r="X36" cm="1">
        <f t="array" ref="X36">_xlfn.IFS(AND(Q36=1,COUNT($E$7:G36)&gt;hcpng),F36+D36,$A$7=1," ")</f>
        <v>216</v>
      </c>
      <c r="Y36" cm="1">
        <f t="array" ref="Y36">_xlfn.IFS(AND(Q36=1,COUNT($E$7:G36)&gt;hcpng),G36+D36,$A$7=1," ")</f>
        <v>222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123.82</v>
      </c>
      <c r="F37" s="18">
        <f>IF(COUNT(F7:F36)&gt;=1,ROUND(SUM(F7:F36)/COUNT(F7:F36),2),"")</f>
        <v>128.38999999999999</v>
      </c>
      <c r="G37" s="18">
        <f>IF(COUNT(G7:G36)&gt;=1,ROUND(SUM(G7:G36)/COUNT(G7:G36),2),"")</f>
        <v>126.18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B74-DB1E-4216-8171-17465E35AE81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17</v>
      </c>
    </row>
    <row r="3" spans="1:27" ht="14.45" customHeight="1" x14ac:dyDescent="0.25">
      <c r="A3" s="7" t="s">
        <v>7</v>
      </c>
      <c r="B3" s="35" t="s">
        <v>100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116</v>
      </c>
      <c r="C4" s="7"/>
      <c r="D4" s="7"/>
      <c r="E4" s="7"/>
      <c r="F4" s="7"/>
      <c r="G4" s="7"/>
      <c r="W4" s="3" t="s">
        <v>34</v>
      </c>
      <c r="X4">
        <f>MAX(I7:I36)</f>
        <v>435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156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263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116</v>
      </c>
      <c r="D8" s="16" cm="1">
        <f t="array" ref="D8">_xlfn.IFS(Q8&lt;&gt;1,"",Q8=1,TRUNC((230-C8)*0.9))</f>
        <v>102</v>
      </c>
      <c r="E8" s="14">
        <v>139</v>
      </c>
      <c r="F8" s="14">
        <v>122</v>
      </c>
      <c r="G8" s="14">
        <v>110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371</v>
      </c>
      <c r="J8">
        <f t="shared" ref="J8:J36" si="1">IF(Q8=1,TRUNC(AVERAGE(E8:G8),0),"")</f>
        <v>123</v>
      </c>
      <c r="K8" cm="1">
        <f t="array" ref="K8">_xlfn.IFS(Q8&lt;&gt;1,"",Q8=1,I8+(3*D8))</f>
        <v>677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371</v>
      </c>
      <c r="N8" cm="1">
        <f t="array" ref="N8">_xlfn.IFS(Q8=1,COUNT($E$7:G8),Q8&lt;&gt;1,"")</f>
        <v>3</v>
      </c>
      <c r="O8">
        <f>IF(Q8=1,ROUND(AVERAGE($E$7:G8),2),"")</f>
        <v>123.67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116</v>
      </c>
      <c r="D9" s="16" cm="1">
        <f t="array" ref="D9">_xlfn.IFS(Q9&lt;&gt;1,"",Q9=1,TRUNC((230-C9)*0.9))</f>
        <v>102</v>
      </c>
      <c r="E9" s="14">
        <v>90</v>
      </c>
      <c r="F9" s="14">
        <v>149</v>
      </c>
      <c r="G9" s="14">
        <v>116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355</v>
      </c>
      <c r="J9">
        <f t="shared" si="1"/>
        <v>118</v>
      </c>
      <c r="K9" cm="1">
        <f t="array" ref="K9">_xlfn.IFS(Q9&lt;&gt;1,"",Q9=1,I9+(3*D9))</f>
        <v>661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726</v>
      </c>
      <c r="N9" cm="1">
        <f t="array" ref="N9">_xlfn.IFS(Q9=1,COUNT($E$7:G9),Q9&lt;&gt;1,"")</f>
        <v>6</v>
      </c>
      <c r="O9">
        <f>IF(Q9=1,ROUND(AVERAGE($E$7:G9),2),"")</f>
        <v>121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116</v>
      </c>
      <c r="D10" s="16" cm="1">
        <f t="array" ref="D10">_xlfn.IFS(Q10&lt;&gt;1,"",Q10=1,TRUNC((230-C10)*0.9))</f>
        <v>102</v>
      </c>
      <c r="E10" s="14">
        <v>97</v>
      </c>
      <c r="F10" s="14">
        <v>97</v>
      </c>
      <c r="G10" s="14">
        <v>86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280</v>
      </c>
      <c r="J10">
        <f t="shared" si="1"/>
        <v>93</v>
      </c>
      <c r="K10" cm="1">
        <f t="array" ref="K10">_xlfn.IFS(Q10&lt;&gt;1,"",Q10=1,I10+(3*D10))</f>
        <v>586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1006</v>
      </c>
      <c r="N10" cm="1">
        <f t="array" ref="N10">_xlfn.IFS(Q10=1,COUNT($E$7:G10),Q10&lt;&gt;1,"")</f>
        <v>9</v>
      </c>
      <c r="O10">
        <f>IF(Q10=1,ROUND(AVERAGE($E$7:G10),2),"")</f>
        <v>111.78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111</v>
      </c>
      <c r="D11" s="16" cm="1">
        <f t="array" ref="D11">_xlfn.IFS(Q11&lt;&gt;1,"",Q11=1,TRUNC((230-C11)*0.9))</f>
        <v>107</v>
      </c>
      <c r="E11" s="14">
        <v>100</v>
      </c>
      <c r="F11" s="14">
        <v>122</v>
      </c>
      <c r="G11" s="14">
        <v>108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330</v>
      </c>
      <c r="J11">
        <f t="shared" si="1"/>
        <v>110</v>
      </c>
      <c r="K11" cm="1">
        <f t="array" ref="K11">_xlfn.IFS(Q11&lt;&gt;1,"",Q11=1,I11+(3*D11))</f>
        <v>651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1336</v>
      </c>
      <c r="N11" cm="1">
        <f t="array" ref="N11">_xlfn.IFS(Q11=1,COUNT($E$7:G11),Q11&lt;&gt;1,"")</f>
        <v>12</v>
      </c>
      <c r="O11">
        <f>IF(Q11=1,ROUND(AVERAGE($E$7:G11),2),"")</f>
        <v>111.33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111</v>
      </c>
      <c r="D13" s="16" cm="1">
        <f t="array" ref="D13">_xlfn.IFS(Q13&lt;&gt;1,"",Q13=1,TRUNC((230-C13)*0.9))</f>
        <v>107</v>
      </c>
      <c r="E13" s="14">
        <v>99</v>
      </c>
      <c r="F13" s="14">
        <v>135</v>
      </c>
      <c r="G13" s="14">
        <v>133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367</v>
      </c>
      <c r="J13">
        <f t="shared" si="1"/>
        <v>122</v>
      </c>
      <c r="K13" cm="1">
        <f t="array" ref="K13">_xlfn.IFS(Q13&lt;&gt;1,"",Q13=1,I13+(3*D13))</f>
        <v>688</v>
      </c>
      <c r="L13" cm="1">
        <f t="array" ref="L13">_xlfn.IFS(Q13&lt;&gt;1,"",COUNT($E$7:G13)&lt;=hcpng,"",COUNT($E$7:G13)&gt;=hcpng,K13)</f>
        <v>688</v>
      </c>
      <c r="M13" cm="1">
        <f t="array" ref="M13">_xlfn.IFS(Q13=1,SUM($E$7:G13),Q13&lt;&gt;1,"")</f>
        <v>1703</v>
      </c>
      <c r="N13" cm="1">
        <f t="array" ref="N13">_xlfn.IFS(Q13=1,COUNT($E$7:G13),Q13&lt;&gt;1,"")</f>
        <v>15</v>
      </c>
      <c r="O13">
        <f>IF(Q13=1,ROUND(AVERAGE($E$7:G13),2),"")</f>
        <v>113.53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206</v>
      </c>
      <c r="X13" cm="1">
        <f t="array" ref="X13">_xlfn.IFS(AND(Q13=1,COUNT($E$7:G13)&gt;hcpng),F13+D13,$A$7=1," ")</f>
        <v>242</v>
      </c>
      <c r="Y13" cm="1">
        <f t="array" ref="Y13">_xlfn.IFS(AND(Q13=1,COUNT($E$7:G13)&gt;hcpng),G13+D13,$A$7=1," ")</f>
        <v>240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113</v>
      </c>
      <c r="D14" s="16" cm="1">
        <f t="array" ref="D14">_xlfn.IFS(Q14&lt;&gt;1,"",Q14=1,TRUNC((230-C14)*0.9))</f>
        <v>105</v>
      </c>
      <c r="E14" s="14">
        <v>120</v>
      </c>
      <c r="F14" s="14">
        <v>92</v>
      </c>
      <c r="G14" s="14">
        <v>111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323</v>
      </c>
      <c r="J14">
        <f t="shared" si="1"/>
        <v>107</v>
      </c>
      <c r="K14" cm="1">
        <f t="array" ref="K14">_xlfn.IFS(Q14&lt;&gt;1,"",Q14=1,I14+(3*D14))</f>
        <v>638</v>
      </c>
      <c r="L14" cm="1">
        <f t="array" ref="L14">_xlfn.IFS(Q14&lt;&gt;1,"",COUNT($E$7:G14)&lt;=hcpng,"",COUNT($E$7:G14)&gt;=hcpng,K14)</f>
        <v>638</v>
      </c>
      <c r="M14" cm="1">
        <f t="array" ref="M14">_xlfn.IFS(Q14=1,SUM($E$7:G14),Q14&lt;&gt;1,"")</f>
        <v>2026</v>
      </c>
      <c r="N14" cm="1">
        <f t="array" ref="N14">_xlfn.IFS(Q14=1,COUNT($E$7:G14),Q14&lt;&gt;1,"")</f>
        <v>18</v>
      </c>
      <c r="O14">
        <f>IF(Q14=1,ROUND(AVERAGE($E$7:G14),2),"")</f>
        <v>112.56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225</v>
      </c>
      <c r="X14" cm="1">
        <f t="array" ref="X14">_xlfn.IFS(AND(Q14=1,COUNT($E$7:G14)&gt;hcpng),F14+D14,$A$7=1," ")</f>
        <v>197</v>
      </c>
      <c r="Y14" cm="1">
        <f t="array" ref="Y14">_xlfn.IFS(AND(Q14=1,COUNT($E$7:G14)&gt;hcpng),G14+D14,$A$7=1," ")</f>
        <v>216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112</v>
      </c>
      <c r="D15" s="16" cm="1">
        <f t="array" ref="D15">_xlfn.IFS(Q15&lt;&gt;1,"",Q15=1,TRUNC((230-C15)*0.9))</f>
        <v>106</v>
      </c>
      <c r="E15" s="14">
        <v>87</v>
      </c>
      <c r="F15" s="14">
        <v>106</v>
      </c>
      <c r="G15" s="14">
        <v>106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299</v>
      </c>
      <c r="J15">
        <f t="shared" si="1"/>
        <v>99</v>
      </c>
      <c r="K15" cm="1">
        <f t="array" ref="K15">_xlfn.IFS(Q15&lt;&gt;1,"",Q15=1,I15+(3*D15))</f>
        <v>617</v>
      </c>
      <c r="L15" cm="1">
        <f t="array" ref="L15">_xlfn.IFS(Q15&lt;&gt;1,"",COUNT($E$7:G15)&lt;=hcpng,"",COUNT($E$7:G15)&gt;=hcpng,K15)</f>
        <v>617</v>
      </c>
      <c r="M15" cm="1">
        <f t="array" ref="M15">_xlfn.IFS(Q15=1,SUM($E$7:G15),Q15&lt;&gt;1,"")</f>
        <v>2325</v>
      </c>
      <c r="N15" cm="1">
        <f t="array" ref="N15">_xlfn.IFS(Q15=1,COUNT($E$7:G15),Q15&lt;&gt;1,"")</f>
        <v>21</v>
      </c>
      <c r="O15">
        <f>IF(Q15=1,ROUND(AVERAGE($E$7:G15),2),"")</f>
        <v>110.71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193</v>
      </c>
      <c r="X15" cm="1">
        <f t="array" ref="X15">_xlfn.IFS(AND(Q15=1,COUNT($E$7:G15)&gt;hcpng),F15+D15,$A$7=1," ")</f>
        <v>212</v>
      </c>
      <c r="Y15" cm="1">
        <f t="array" ref="Y15">_xlfn.IFS(AND(Q15=1,COUNT($E$7:G15)&gt;hcpng),G15+D15,$A$7=1," ")</f>
        <v>212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110</v>
      </c>
      <c r="D17" s="16" cm="1">
        <f t="array" ref="D17">_xlfn.IFS(Q17&lt;&gt;1,"",Q17=1,TRUNC((230-C17)*0.9))</f>
        <v>108</v>
      </c>
      <c r="E17" s="14">
        <v>92</v>
      </c>
      <c r="F17" s="14">
        <v>107</v>
      </c>
      <c r="G17" s="14">
        <v>101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300</v>
      </c>
      <c r="J17">
        <f t="shared" si="1"/>
        <v>100</v>
      </c>
      <c r="K17" cm="1">
        <f t="array" ref="K17">_xlfn.IFS(Q17&lt;&gt;1,"",Q17=1,I17+(3*D17))</f>
        <v>624</v>
      </c>
      <c r="L17" cm="1">
        <f t="array" ref="L17">_xlfn.IFS(Q17&lt;&gt;1,"",COUNT($E$7:G17)&lt;=hcpng,"",COUNT($E$7:G17)&gt;=hcpng,K17)</f>
        <v>624</v>
      </c>
      <c r="M17" cm="1">
        <f t="array" ref="M17">_xlfn.IFS(Q17=1,SUM($E$7:G17),Q17&lt;&gt;1,"")</f>
        <v>2625</v>
      </c>
      <c r="N17" cm="1">
        <f t="array" ref="N17">_xlfn.IFS(Q17=1,COUNT($E$7:G17),Q17&lt;&gt;1,"")</f>
        <v>24</v>
      </c>
      <c r="O17">
        <f>IF(Q17=1,ROUND(AVERAGE($E$7:G17),2),"")</f>
        <v>109.38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200</v>
      </c>
      <c r="X17" cm="1">
        <f t="array" ref="X17">_xlfn.IFS(AND(Q17=1,COUNT($E$7:G17)&gt;hcpng),F17+D17,$A$7=1," ")</f>
        <v>215</v>
      </c>
      <c r="Y17" cm="1">
        <f t="array" ref="Y17">_xlfn.IFS(AND(Q17=1,COUNT($E$7:G17)&gt;hcpng),G17+D17,$A$7=1," ")</f>
        <v>209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109</v>
      </c>
      <c r="D18" s="16" cm="1">
        <f t="array" ref="D18">_xlfn.IFS(Q18&lt;&gt;1,"",Q18=1,TRUNC((230-C18)*0.9))</f>
        <v>108</v>
      </c>
      <c r="E18" s="14">
        <v>85</v>
      </c>
      <c r="F18" s="14">
        <v>100</v>
      </c>
      <c r="G18" s="14">
        <v>142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327</v>
      </c>
      <c r="J18">
        <f t="shared" si="1"/>
        <v>109</v>
      </c>
      <c r="K18" cm="1">
        <f t="array" ref="K18">_xlfn.IFS(Q18&lt;&gt;1,"",Q18=1,I18+(3*D18))</f>
        <v>651</v>
      </c>
      <c r="L18" cm="1">
        <f t="array" ref="L18">_xlfn.IFS(Q18&lt;&gt;1,"",COUNT($E$7:G18)&lt;=hcpng,"",COUNT($E$7:G18)&gt;=hcpng,K18)</f>
        <v>651</v>
      </c>
      <c r="M18" cm="1">
        <f t="array" ref="M18">_xlfn.IFS(Q18=1,SUM($E$7:G18),Q18&lt;&gt;1,"")</f>
        <v>2952</v>
      </c>
      <c r="N18" cm="1">
        <f t="array" ref="N18">_xlfn.IFS(Q18=1,COUNT($E$7:G18),Q18&lt;&gt;1,"")</f>
        <v>27</v>
      </c>
      <c r="O18">
        <f>IF(Q18=1,ROUND(AVERAGE($E$7:G18),2),"")</f>
        <v>109.33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193</v>
      </c>
      <c r="X18" cm="1">
        <f t="array" ref="X18">_xlfn.IFS(AND(Q18=1,COUNT($E$7:G18)&gt;hcpng),F18+D18,$A$7=1," ")</f>
        <v>208</v>
      </c>
      <c r="Y18" cm="1">
        <f t="array" ref="Y18">_xlfn.IFS(AND(Q18=1,COUNT($E$7:G18)&gt;hcpng),G18+D18,$A$7=1," ")</f>
        <v>250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109</v>
      </c>
      <c r="D19" s="16" cm="1">
        <f t="array" ref="D19">_xlfn.IFS(Q19&lt;&gt;1,"",Q19=1,TRUNC((230-C19)*0.9))</f>
        <v>108</v>
      </c>
      <c r="E19" s="14">
        <v>100</v>
      </c>
      <c r="F19" s="14">
        <v>71</v>
      </c>
      <c r="G19" s="14">
        <v>132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303</v>
      </c>
      <c r="J19">
        <f t="shared" si="1"/>
        <v>101</v>
      </c>
      <c r="K19" cm="1">
        <f t="array" ref="K19">_xlfn.IFS(Q19&lt;&gt;1,"",Q19=1,I19+(3*D19))</f>
        <v>627</v>
      </c>
      <c r="L19" cm="1">
        <f t="array" ref="L19">_xlfn.IFS(Q19&lt;&gt;1,"",COUNT($E$7:G19)&lt;=hcpng,"",COUNT($E$7:G19)&gt;=hcpng,K19)</f>
        <v>627</v>
      </c>
      <c r="M19" cm="1">
        <f t="array" ref="M19">_xlfn.IFS(Q19=1,SUM($E$7:G19),Q19&lt;&gt;1,"")</f>
        <v>3255</v>
      </c>
      <c r="N19" cm="1">
        <f t="array" ref="N19">_xlfn.IFS(Q19=1,COUNT($E$7:G19),Q19&lt;&gt;1,"")</f>
        <v>30</v>
      </c>
      <c r="O19">
        <f>IF(Q19=1,ROUND(AVERAGE($E$7:G19),2),"")</f>
        <v>108.5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208</v>
      </c>
      <c r="X19" cm="1">
        <f t="array" ref="X19">_xlfn.IFS(AND(Q19=1,COUNT($E$7:G19)&gt;hcpng),F19+D19,$A$7=1," ")</f>
        <v>179</v>
      </c>
      <c r="Y19" cm="1">
        <f t="array" ref="Y19">_xlfn.IFS(AND(Q19=1,COUNT($E$7:G19)&gt;hcpng),G19+D19,$A$7=1," ")</f>
        <v>240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108</v>
      </c>
      <c r="D23" s="16" cm="1">
        <f t="array" ref="D23">_xlfn.IFS(Q23&lt;&gt;1,"",Q23=1,TRUNC((230-C23)*0.9))</f>
        <v>109</v>
      </c>
      <c r="E23" s="14">
        <v>118</v>
      </c>
      <c r="F23" s="14">
        <v>127</v>
      </c>
      <c r="G23" s="14">
        <v>125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0"/>
        <v>370</v>
      </c>
      <c r="J23">
        <f t="shared" si="1"/>
        <v>123</v>
      </c>
      <c r="K23" cm="1">
        <f t="array" ref="K23">_xlfn.IFS(Q23&lt;&gt;1,"",Q23=1,I23+(3*D23))</f>
        <v>697</v>
      </c>
      <c r="L23" cm="1">
        <f t="array" ref="L23">_xlfn.IFS(Q23&lt;&gt;1,"",COUNT($E$7:G23)&lt;=hcpng,"",COUNT($E$7:G23)&gt;=hcpng,K23)</f>
        <v>697</v>
      </c>
      <c r="M23" cm="1">
        <f t="array" ref="M23">_xlfn.IFS(Q23=1,SUM($E$7:G23),Q23&lt;&gt;1,"")</f>
        <v>3625</v>
      </c>
      <c r="N23" cm="1">
        <f t="array" ref="N23">_xlfn.IFS(Q23=1,COUNT($E$7:G23),Q23&lt;&gt;1,"")</f>
        <v>33</v>
      </c>
      <c r="O23">
        <f>IF(Q23=1,ROUND(AVERAGE($E$7:G23),2),"")</f>
        <v>109.85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227</v>
      </c>
      <c r="X23" cm="1">
        <f t="array" ref="X23">_xlfn.IFS(AND(Q23=1,COUNT($E$7:G23)&gt;hcpng),F23+D23,$A$7=1," ")</f>
        <v>236</v>
      </c>
      <c r="Y23" cm="1">
        <f t="array" ref="Y23">_xlfn.IFS(AND(Q23=1,COUNT($E$7:G23)&gt;hcpng),G23+D23,$A$7=1," ")</f>
        <v>234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109</v>
      </c>
      <c r="D24" s="16" cm="1">
        <f t="array" ref="D24">_xlfn.IFS(Q24&lt;&gt;1,"",Q24=1,TRUNC((230-C24)*0.9))</f>
        <v>108</v>
      </c>
      <c r="E24" s="14">
        <v>109</v>
      </c>
      <c r="F24" s="14">
        <v>139</v>
      </c>
      <c r="G24" s="14">
        <v>110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>2</v>
      </c>
      <c r="I24">
        <f t="shared" si="0"/>
        <v>358</v>
      </c>
      <c r="J24">
        <f t="shared" si="1"/>
        <v>119</v>
      </c>
      <c r="K24" cm="1">
        <f t="array" ref="K24">_xlfn.IFS(Q24&lt;&gt;1,"",Q24=1,I24+(3*D24))</f>
        <v>682</v>
      </c>
      <c r="L24" cm="1">
        <f t="array" ref="L24">_xlfn.IFS(Q24&lt;&gt;1,"",COUNT($E$7:G24)&lt;=hcpng,"",COUNT($E$7:G24)&gt;=hcpng,K24)</f>
        <v>682</v>
      </c>
      <c r="M24" cm="1">
        <f t="array" ref="M24">_xlfn.IFS(Q24=1,SUM($E$7:G24),Q24&lt;&gt;1,"")</f>
        <v>3983</v>
      </c>
      <c r="N24" cm="1">
        <f t="array" ref="N24">_xlfn.IFS(Q24=1,COUNT($E$7:G24),Q24&lt;&gt;1,"")</f>
        <v>36</v>
      </c>
      <c r="O24">
        <f>IF(Q24=1,ROUND(AVERAGE($E$7:G24),2),"")</f>
        <v>110.64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217</v>
      </c>
      <c r="X24" cm="1">
        <f t="array" ref="X24">_xlfn.IFS(AND(Q24=1,COUNT($E$7:G24)&gt;hcpng),F24+D24,$A$7=1," ")</f>
        <v>247</v>
      </c>
      <c r="Y24" cm="1">
        <f t="array" ref="Y24">_xlfn.IFS(AND(Q24=1,COUNT($E$7:G24)&gt;hcpng),G24+D24,$A$7=1," ")</f>
        <v>218</v>
      </c>
      <c r="Z24">
        <f t="shared" si="5"/>
        <v>18</v>
      </c>
      <c r="AA24" cm="1">
        <f t="array" ref="AA24">_xlfn.IFS(COUNTIFS(H24,"#",H23,"#"),A23,COUNTIFS(H24,2,H23,"#"),A23,$A$7=1,"")</f>
        <v>17</v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110</v>
      </c>
      <c r="D25" s="16" cm="1">
        <f t="array" ref="D25">_xlfn.IFS(Q25&lt;&gt;1,"",Q25=1,TRUNC((230-C25)*0.9))</f>
        <v>108</v>
      </c>
      <c r="E25" s="14">
        <v>133</v>
      </c>
      <c r="F25" s="14">
        <v>118</v>
      </c>
      <c r="G25" s="14">
        <v>140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0"/>
        <v>391</v>
      </c>
      <c r="J25">
        <f t="shared" si="1"/>
        <v>130</v>
      </c>
      <c r="K25" cm="1">
        <f t="array" ref="K25">_xlfn.IFS(Q25&lt;&gt;1,"",Q25=1,I25+(3*D25))</f>
        <v>715</v>
      </c>
      <c r="L25" cm="1">
        <f t="array" ref="L25">_xlfn.IFS(Q25&lt;&gt;1,"",COUNT($E$7:G25)&lt;=hcpng,"",COUNT($E$7:G25)&gt;=hcpng,K25)</f>
        <v>715</v>
      </c>
      <c r="M25" cm="1">
        <f t="array" ref="M25">_xlfn.IFS(Q25=1,SUM($E$7:G25),Q25&lt;&gt;1,"")</f>
        <v>4374</v>
      </c>
      <c r="N25" cm="1">
        <f t="array" ref="N25">_xlfn.IFS(Q25=1,COUNT($E$7:G25),Q25&lt;&gt;1,"")</f>
        <v>39</v>
      </c>
      <c r="O25">
        <f>IF(Q25=1,ROUND(AVERAGE($E$7:G25),2),"")</f>
        <v>112.15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241</v>
      </c>
      <c r="X25" cm="1">
        <f t="array" ref="X25">_xlfn.IFS(AND(Q25=1,COUNT($E$7:G25)&gt;hcpng),F25+D25,$A$7=1," ")</f>
        <v>226</v>
      </c>
      <c r="Y25" cm="1">
        <f t="array" ref="Y25">_xlfn.IFS(AND(Q25=1,COUNT($E$7:G25)&gt;hcpng),G25+D25,$A$7=1," ")</f>
        <v>248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112</v>
      </c>
      <c r="D26" s="16" cm="1">
        <f t="array" ref="D26">_xlfn.IFS(Q26&lt;&gt;1,"",Q26=1,TRUNC((230-C26)*0.9))</f>
        <v>106</v>
      </c>
      <c r="E26" s="14">
        <v>99</v>
      </c>
      <c r="F26" s="14">
        <v>101</v>
      </c>
      <c r="G26" s="14">
        <v>108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308</v>
      </c>
      <c r="J26">
        <f t="shared" si="1"/>
        <v>102</v>
      </c>
      <c r="K26" cm="1">
        <f t="array" ref="K26">_xlfn.IFS(Q26&lt;&gt;1,"",Q26=1,I26+(3*D26))</f>
        <v>626</v>
      </c>
      <c r="L26" cm="1">
        <f t="array" ref="L26">_xlfn.IFS(Q26&lt;&gt;1,"",COUNT($E$7:G26)&lt;=hcpng,"",COUNT($E$7:G26)&gt;=hcpng,K26)</f>
        <v>626</v>
      </c>
      <c r="M26" cm="1">
        <f t="array" ref="M26">_xlfn.IFS(Q26=1,SUM($E$7:G26),Q26&lt;&gt;1,"")</f>
        <v>4682</v>
      </c>
      <c r="N26" cm="1">
        <f t="array" ref="N26">_xlfn.IFS(Q26=1,COUNT($E$7:G26),Q26&lt;&gt;1,"")</f>
        <v>42</v>
      </c>
      <c r="O26">
        <f>IF(Q26=1,ROUND(AVERAGE($E$7:G26),2),"")</f>
        <v>111.48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205</v>
      </c>
      <c r="X26" cm="1">
        <f t="array" ref="X26">_xlfn.IFS(AND(Q26=1,COUNT($E$7:G26)&gt;hcpng),F26+D26,$A$7=1," ")</f>
        <v>207</v>
      </c>
      <c r="Y26" cm="1">
        <f t="array" ref="Y26">_xlfn.IFS(AND(Q26=1,COUNT($E$7:G26)&gt;hcpng),G26+D26,$A$7=1," ")</f>
        <v>214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111</v>
      </c>
      <c r="D27" s="16" cm="1">
        <f t="array" ref="D27">_xlfn.IFS(Q27&lt;&gt;1,"",Q27=1,TRUNC((230-C27)*0.9))</f>
        <v>107</v>
      </c>
      <c r="E27" s="14">
        <v>136</v>
      </c>
      <c r="F27" s="14">
        <v>119</v>
      </c>
      <c r="G27" s="14">
        <v>115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370</v>
      </c>
      <c r="J27">
        <f t="shared" si="1"/>
        <v>123</v>
      </c>
      <c r="K27" cm="1">
        <f t="array" ref="K27">_xlfn.IFS(Q27&lt;&gt;1,"",Q27=1,I27+(3*D27))</f>
        <v>691</v>
      </c>
      <c r="L27" cm="1">
        <f t="array" ref="L27">_xlfn.IFS(Q27&lt;&gt;1,"",COUNT($E$7:G27)&lt;=hcpng,"",COUNT($E$7:G27)&gt;=hcpng,K27)</f>
        <v>691</v>
      </c>
      <c r="M27" cm="1">
        <f t="array" ref="M27">_xlfn.IFS(Q27=1,SUM($E$7:G27),Q27&lt;&gt;1,"")</f>
        <v>5052</v>
      </c>
      <c r="N27" cm="1">
        <f t="array" ref="N27">_xlfn.IFS(Q27=1,COUNT($E$7:G27),Q27&lt;&gt;1,"")</f>
        <v>45</v>
      </c>
      <c r="O27">
        <f>IF(Q27=1,ROUND(AVERAGE($E$7:G27),2),"")</f>
        <v>112.27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243</v>
      </c>
      <c r="X27" cm="1">
        <f t="array" ref="X27">_xlfn.IFS(AND(Q27=1,COUNT($E$7:G27)&gt;hcpng),F27+D27,$A$7=1," ")</f>
        <v>226</v>
      </c>
      <c r="Y27" cm="1">
        <f t="array" ref="Y27">_xlfn.IFS(AND(Q27=1,COUNT($E$7:G27)&gt;hcpng),G27+D27,$A$7=1," ")</f>
        <v>222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112</v>
      </c>
      <c r="D28" s="16" cm="1">
        <f t="array" ref="D28">_xlfn.IFS(Q28&lt;&gt;1,"",Q28=1,TRUNC((230-C28)*0.9))</f>
        <v>106</v>
      </c>
      <c r="E28" s="14">
        <v>95</v>
      </c>
      <c r="F28" s="14">
        <v>95</v>
      </c>
      <c r="G28" s="14">
        <v>88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278</v>
      </c>
      <c r="J28">
        <f t="shared" si="1"/>
        <v>92</v>
      </c>
      <c r="K28" cm="1">
        <f t="array" ref="K28">_xlfn.IFS(Q28&lt;&gt;1,"",Q28=1,I28+(3*D28))</f>
        <v>596</v>
      </c>
      <c r="L28" cm="1">
        <f t="array" ref="L28">_xlfn.IFS(Q28&lt;&gt;1,"",COUNT($E$7:G28)&lt;=hcpng,"",COUNT($E$7:G28)&gt;=hcpng,K28)</f>
        <v>596</v>
      </c>
      <c r="M28" cm="1">
        <f t="array" ref="M28">_xlfn.IFS(Q28=1,SUM($E$7:G28),Q28&lt;&gt;1,"")</f>
        <v>5330</v>
      </c>
      <c r="N28" cm="1">
        <f t="array" ref="N28">_xlfn.IFS(Q28=1,COUNT($E$7:G28),Q28&lt;&gt;1,"")</f>
        <v>48</v>
      </c>
      <c r="O28">
        <f>IF(Q28=1,ROUND(AVERAGE($E$7:G28),2),"")</f>
        <v>111.04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201</v>
      </c>
      <c r="X28" cm="1">
        <f t="array" ref="X28">_xlfn.IFS(AND(Q28=1,COUNT($E$7:G28)&gt;hcpng),F28+D28,$A$7=1," ")</f>
        <v>201</v>
      </c>
      <c r="Y28" cm="1">
        <f t="array" ref="Y28">_xlfn.IFS(AND(Q28=1,COUNT($E$7:G28)&gt;hcpng),G28+D28,$A$7=1," ")</f>
        <v>194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111</v>
      </c>
      <c r="D29" s="16" cm="1">
        <f t="array" ref="D29">_xlfn.IFS(Q29&lt;&gt;1,"",Q29=1,TRUNC((230-C29)*0.9))</f>
        <v>107</v>
      </c>
      <c r="E29" s="14">
        <v>90</v>
      </c>
      <c r="F29" s="14">
        <v>118</v>
      </c>
      <c r="G29" s="14">
        <v>107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315</v>
      </c>
      <c r="J29">
        <f t="shared" si="1"/>
        <v>105</v>
      </c>
      <c r="K29" cm="1">
        <f t="array" ref="K29">_xlfn.IFS(Q29&lt;&gt;1,"",Q29=1,I29+(3*D29))</f>
        <v>636</v>
      </c>
      <c r="L29" cm="1">
        <f t="array" ref="L29">_xlfn.IFS(Q29&lt;&gt;1,"",COUNT($E$7:G29)&lt;=hcpng,"",COUNT($E$7:G29)&gt;=hcpng,K29)</f>
        <v>636</v>
      </c>
      <c r="M29" cm="1">
        <f t="array" ref="M29">_xlfn.IFS(Q29=1,SUM($E$7:G29),Q29&lt;&gt;1,"")</f>
        <v>5645</v>
      </c>
      <c r="N29" cm="1">
        <f t="array" ref="N29">_xlfn.IFS(Q29=1,COUNT($E$7:G29),Q29&lt;&gt;1,"")</f>
        <v>51</v>
      </c>
      <c r="O29">
        <f>IF(Q29=1,ROUND(AVERAGE($E$7:G29),2),"")</f>
        <v>110.69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197</v>
      </c>
      <c r="X29" cm="1">
        <f t="array" ref="X29">_xlfn.IFS(AND(Q29=1,COUNT($E$7:G29)&gt;hcpng),F29+D29,$A$7=1," ")</f>
        <v>225</v>
      </c>
      <c r="Y29" cm="1">
        <f t="array" ref="Y29">_xlfn.IFS(AND(Q29=1,COUNT($E$7:G29)&gt;hcpng),G29+D29,$A$7=1," ")</f>
        <v>214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110</v>
      </c>
      <c r="D30" s="16" cm="1">
        <f t="array" ref="D30">_xlfn.IFS(Q30&lt;&gt;1,"",Q30=1,TRUNC((230-C30)*0.9))</f>
        <v>108</v>
      </c>
      <c r="E30" s="14">
        <v>90</v>
      </c>
      <c r="F30" s="14">
        <v>110</v>
      </c>
      <c r="G30" s="14">
        <v>112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312</v>
      </c>
      <c r="J30">
        <f t="shared" si="1"/>
        <v>104</v>
      </c>
      <c r="K30" cm="1">
        <f t="array" ref="K30">_xlfn.IFS(Q30&lt;&gt;1,"",Q30=1,I30+(3*D30))</f>
        <v>636</v>
      </c>
      <c r="L30" cm="1">
        <f t="array" ref="L30">_xlfn.IFS(Q30&lt;&gt;1,"",COUNT($E$7:G30)&lt;=hcpng,"",COUNT($E$7:G30)&gt;=hcpng,K30)</f>
        <v>636</v>
      </c>
      <c r="M30" cm="1">
        <f t="array" ref="M30">_xlfn.IFS(Q30=1,SUM($E$7:G30),Q30&lt;&gt;1,"")</f>
        <v>5957</v>
      </c>
      <c r="N30" cm="1">
        <f t="array" ref="N30">_xlfn.IFS(Q30=1,COUNT($E$7:G30),Q30&lt;&gt;1,"")</f>
        <v>54</v>
      </c>
      <c r="O30">
        <f>IF(Q30=1,ROUND(AVERAGE($E$7:G30),2),"")</f>
        <v>110.31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198</v>
      </c>
      <c r="X30" cm="1">
        <f t="array" ref="X30">_xlfn.IFS(AND(Q30=1,COUNT($E$7:G30)&gt;hcpng),F30+D30,$A$7=1," ")</f>
        <v>218</v>
      </c>
      <c r="Y30" cm="1">
        <f t="array" ref="Y30">_xlfn.IFS(AND(Q30=1,COUNT($E$7:G30)&gt;hcpng),G30+D30,$A$7=1," ")</f>
        <v>220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110</v>
      </c>
      <c r="D31" s="16" cm="1">
        <f t="array" ref="D31">_xlfn.IFS(Q31&lt;&gt;1,"",Q31=1,TRUNC((230-C31)*0.9))</f>
        <v>108</v>
      </c>
      <c r="E31" s="14">
        <v>121</v>
      </c>
      <c r="F31" s="14">
        <v>110</v>
      </c>
      <c r="G31" s="14">
        <v>141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372</v>
      </c>
      <c r="J31">
        <f t="shared" si="1"/>
        <v>124</v>
      </c>
      <c r="K31" cm="1">
        <f t="array" ref="K31">_xlfn.IFS(Q31&lt;&gt;1,"",Q31=1,I31+(3*D31))</f>
        <v>696</v>
      </c>
      <c r="L31" cm="1">
        <f t="array" ref="L31">_xlfn.IFS(Q31&lt;&gt;1,"",COUNT($E$7:G31)&lt;=hcpng,"",COUNT($E$7:G31)&gt;=hcpng,K31)</f>
        <v>696</v>
      </c>
      <c r="M31" cm="1">
        <f t="array" ref="M31">_xlfn.IFS(Q31=1,SUM($E$7:G31),Q31&lt;&gt;1,"")</f>
        <v>6329</v>
      </c>
      <c r="N31" cm="1">
        <f t="array" ref="N31">_xlfn.IFS(Q31=1,COUNT($E$7:G31),Q31&lt;&gt;1,"")</f>
        <v>57</v>
      </c>
      <c r="O31">
        <f>IF(Q31=1,ROUND(AVERAGE($E$7:G31),2),"")</f>
        <v>111.04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229</v>
      </c>
      <c r="X31" cm="1">
        <f t="array" ref="X31">_xlfn.IFS(AND(Q31=1,COUNT($E$7:G31)&gt;hcpng),F31+D31,$A$7=1," ")</f>
        <v>218</v>
      </c>
      <c r="Y31" cm="1">
        <f t="array" ref="Y31">_xlfn.IFS(AND(Q31=1,COUNT($E$7:G31)&gt;hcpng),G31+D31,$A$7=1," ")</f>
        <v>249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111</v>
      </c>
      <c r="D32" s="16" cm="1">
        <f t="array" ref="D32">_xlfn.IFS(Q32&lt;&gt;1,"",Q32=1,TRUNC((230-C32)*0.9))</f>
        <v>107</v>
      </c>
      <c r="E32" s="14">
        <v>146</v>
      </c>
      <c r="F32" s="14">
        <v>140</v>
      </c>
      <c r="G32" s="14">
        <v>149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435</v>
      </c>
      <c r="J32">
        <f t="shared" si="1"/>
        <v>145</v>
      </c>
      <c r="K32" cm="1">
        <f t="array" ref="K32">_xlfn.IFS(Q32&lt;&gt;1,"",Q32=1,I32+(3*D32))</f>
        <v>756</v>
      </c>
      <c r="L32" cm="1">
        <f t="array" ref="L32">_xlfn.IFS(Q32&lt;&gt;1,"",COUNT($E$7:G32)&lt;=hcpng,"",COUNT($E$7:G32)&gt;=hcpng,K32)</f>
        <v>756</v>
      </c>
      <c r="M32" cm="1">
        <f t="array" ref="M32">_xlfn.IFS(Q32=1,SUM($E$7:G32),Q32&lt;&gt;1,"")</f>
        <v>6764</v>
      </c>
      <c r="N32" cm="1">
        <f t="array" ref="N32">_xlfn.IFS(Q32=1,COUNT($E$7:G32),Q32&lt;&gt;1,"")</f>
        <v>60</v>
      </c>
      <c r="O32">
        <f>IF(Q32=1,ROUND(AVERAGE($E$7:G32),2),"")</f>
        <v>112.73</v>
      </c>
      <c r="P32" t="str" cm="1">
        <f t="array" ref="P32">_xlfn.IFS(Q32&lt;&gt;1,"",SUM($Q$7:Q32)=1,1,SUM($Q$7:Q32)&lt;&gt;1,"")</f>
        <v/>
      </c>
      <c r="Q32">
        <f t="shared" si="2"/>
        <v>1</v>
      </c>
      <c r="R32">
        <f t="shared" si="3"/>
        <v>435</v>
      </c>
      <c r="S32" t="str" cm="1">
        <f t="array" ref="S32">_xlfn.IFS(E32=$X$5,E32,F32=$X$5,F32,G32=$X$5,G32,$A$7=1,"")</f>
        <v/>
      </c>
      <c r="T32">
        <f t="shared" si="4"/>
        <v>756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253</v>
      </c>
      <c r="X32" cm="1">
        <f t="array" ref="X32">_xlfn.IFS(AND(Q32=1,COUNT($E$7:G32)&gt;hcpng),F32+D32,$A$7=1," ")</f>
        <v>247</v>
      </c>
      <c r="Y32" cm="1">
        <f t="array" ref="Y32">_xlfn.IFS(AND(Q32=1,COUNT($E$7:G32)&gt;hcpng),G32+D32,$A$7=1," ")</f>
        <v>256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112</v>
      </c>
      <c r="D33" s="16" cm="1">
        <f t="array" ref="D33">_xlfn.IFS(Q33&lt;&gt;1,"",Q33=1,TRUNC((230-C33)*0.9))</f>
        <v>106</v>
      </c>
      <c r="E33" s="14">
        <v>110</v>
      </c>
      <c r="F33" s="14">
        <v>91</v>
      </c>
      <c r="G33" s="14">
        <v>98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299</v>
      </c>
      <c r="J33">
        <f t="shared" si="1"/>
        <v>99</v>
      </c>
      <c r="K33" cm="1">
        <f t="array" ref="K33">_xlfn.IFS(Q33&lt;&gt;1,"",Q33=1,I33+(3*D33))</f>
        <v>617</v>
      </c>
      <c r="L33" cm="1">
        <f t="array" ref="L33">_xlfn.IFS(Q33&lt;&gt;1,"",COUNT($E$7:G33)&lt;=hcpng,"",COUNT($E$7:G33)&gt;=hcpng,K33)</f>
        <v>617</v>
      </c>
      <c r="M33" cm="1">
        <f t="array" ref="M33">_xlfn.IFS(Q33=1,SUM($E$7:G33),Q33&lt;&gt;1,"")</f>
        <v>7063</v>
      </c>
      <c r="N33" cm="1">
        <f t="array" ref="N33">_xlfn.IFS(Q33=1,COUNT($E$7:G33),Q33&lt;&gt;1,"")</f>
        <v>63</v>
      </c>
      <c r="O33">
        <f>IF(Q33=1,ROUND(AVERAGE($E$7:G33),2),"")</f>
        <v>112.11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216</v>
      </c>
      <c r="X33" cm="1">
        <f t="array" ref="X33">_xlfn.IFS(AND(Q33=1,COUNT($E$7:G33)&gt;hcpng),F33+D33,$A$7=1," ")</f>
        <v>197</v>
      </c>
      <c r="Y33" cm="1">
        <f t="array" ref="Y33">_xlfn.IFS(AND(Q33=1,COUNT($E$7:G33)&gt;hcpng),G33+D33,$A$7=1," ")</f>
        <v>204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112</v>
      </c>
      <c r="D34" s="16" cm="1">
        <f t="array" ref="D34">_xlfn.IFS(Q34&lt;&gt;1,"",Q34=1,TRUNC((230-C34)*0.9))</f>
        <v>106</v>
      </c>
      <c r="E34" s="14">
        <v>97</v>
      </c>
      <c r="F34" s="14">
        <v>86</v>
      </c>
      <c r="G34" s="14">
        <v>104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287</v>
      </c>
      <c r="J34">
        <f t="shared" si="1"/>
        <v>95</v>
      </c>
      <c r="K34" cm="1">
        <f t="array" ref="K34">_xlfn.IFS(Q34&lt;&gt;1,"",Q34=1,I34+(3*D34))</f>
        <v>605</v>
      </c>
      <c r="L34" cm="1">
        <f t="array" ref="L34">_xlfn.IFS(Q34&lt;&gt;1,"",COUNT($E$7:G34)&lt;=hcpng,"",COUNT($E$7:G34)&gt;=hcpng,K34)</f>
        <v>605</v>
      </c>
      <c r="M34" cm="1">
        <f t="array" ref="M34">_xlfn.IFS(Q34=1,SUM($E$7:G34),Q34&lt;&gt;1,"")</f>
        <v>7350</v>
      </c>
      <c r="N34" cm="1">
        <f t="array" ref="N34">_xlfn.IFS(Q34=1,COUNT($E$7:G34),Q34&lt;&gt;1,"")</f>
        <v>66</v>
      </c>
      <c r="O34">
        <f>IF(Q34=1,ROUND(AVERAGE($E$7:G34),2),"")</f>
        <v>111.36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203</v>
      </c>
      <c r="X34" cm="1">
        <f t="array" ref="X34">_xlfn.IFS(AND(Q34=1,COUNT($E$7:G34)&gt;hcpng),F34+D34,$A$7=1," ")</f>
        <v>192</v>
      </c>
      <c r="Y34" cm="1">
        <f t="array" ref="Y34">_xlfn.IFS(AND(Q34=1,COUNT($E$7:G34)&gt;hcpng),G34+D34,$A$7=1," ")</f>
        <v>210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111</v>
      </c>
      <c r="D35" s="16" cm="1">
        <f t="array" ref="D35">_xlfn.IFS(Q35&lt;&gt;1,"",Q35=1,TRUNC((230-C35)*0.9))</f>
        <v>107</v>
      </c>
      <c r="E35" s="14">
        <v>156</v>
      </c>
      <c r="F35" s="14">
        <v>137</v>
      </c>
      <c r="G35" s="14">
        <v>99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392</v>
      </c>
      <c r="J35">
        <f t="shared" si="1"/>
        <v>130</v>
      </c>
      <c r="K35" cm="1">
        <f t="array" ref="K35">_xlfn.IFS(Q35&lt;&gt;1,"",Q35=1,I35+(3*D35))</f>
        <v>713</v>
      </c>
      <c r="L35" cm="1">
        <f t="array" ref="L35">_xlfn.IFS(Q35&lt;&gt;1,"",COUNT($E$7:G35)&lt;=hcpng,"",COUNT($E$7:G35)&gt;=hcpng,K35)</f>
        <v>713</v>
      </c>
      <c r="M35" cm="1">
        <f t="array" ref="M35">_xlfn.IFS(Q35=1,SUM($E$7:G35),Q35&lt;&gt;1,"")</f>
        <v>7742</v>
      </c>
      <c r="N35" cm="1">
        <f t="array" ref="N35">_xlfn.IFS(Q35=1,COUNT($E$7:G35),Q35&lt;&gt;1,"")</f>
        <v>69</v>
      </c>
      <c r="O35">
        <f>IF(Q35=1,ROUND(AVERAGE($E$7:G35),2),"")</f>
        <v>112.2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cm="1">
        <f t="array" ref="S35">_xlfn.IFS(E35=$X$5,E35,F35=$X$5,F35,G35=$X$5,G35,$A$7=1,"")</f>
        <v>156</v>
      </c>
      <c r="T35" t="str">
        <f t="shared" si="4"/>
        <v/>
      </c>
      <c r="U35" cm="1">
        <f t="array" ref="U35">_xlfn.IFS(W35=$X$6,W35,X35=$X$6,X35,Y35=$X$6,Y35,$A$7=1,"")</f>
        <v>263</v>
      </c>
      <c r="W35" cm="1">
        <f t="array" ref="W35">_xlfn.IFS(AND(Q35=1,COUNT($E$7:G35)&gt;hcpng),E35+D35,$A$7=1," ")</f>
        <v>263</v>
      </c>
      <c r="X35" cm="1">
        <f t="array" ref="X35">_xlfn.IFS(AND(Q35=1,COUNT($E$7:G35)&gt;hcpng),F35+D35,$A$7=1," ")</f>
        <v>244</v>
      </c>
      <c r="Y35" cm="1">
        <f t="array" ref="Y35">_xlfn.IFS(AND(Q35=1,COUNT($E$7:G35)&gt;hcpng),G35+D35,$A$7=1," ")</f>
        <v>206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112</v>
      </c>
      <c r="D36" s="16" cm="1">
        <f t="array" ref="D36">_xlfn.IFS(Q36&lt;&gt;1,"",Q36=1,TRUNC((230-C36)*0.9))</f>
        <v>106</v>
      </c>
      <c r="E36" s="14">
        <v>120</v>
      </c>
      <c r="F36" s="14">
        <v>141</v>
      </c>
      <c r="G36" s="14">
        <v>139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0"/>
        <v>400</v>
      </c>
      <c r="J36">
        <f t="shared" si="1"/>
        <v>133</v>
      </c>
      <c r="K36" cm="1">
        <f t="array" ref="K36">_xlfn.IFS(Q36&lt;&gt;1,"",Q36=1,I36+(3*D36))</f>
        <v>718</v>
      </c>
      <c r="L36" cm="1">
        <f t="array" ref="L36">_xlfn.IFS(Q36&lt;&gt;1,"",COUNT($E$7:G36)&lt;=hcpng,"",COUNT($E$7:G36)&gt;=hcpng,K36)</f>
        <v>718</v>
      </c>
      <c r="M36" cm="1">
        <f t="array" ref="M36">_xlfn.IFS(Q36=1,SUM($E$7:G36),Q36&lt;&gt;1,"")</f>
        <v>8142</v>
      </c>
      <c r="N36" cm="1">
        <f t="array" ref="N36">_xlfn.IFS(Q36=1,COUNT($E$7:G36),Q36&lt;&gt;1,"")</f>
        <v>72</v>
      </c>
      <c r="O36">
        <f>IF(Q36=1,ROUND(AVERAGE($E$7:G36),2),"")</f>
        <v>113.08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226</v>
      </c>
      <c r="X36" cm="1">
        <f t="array" ref="X36">_xlfn.IFS(AND(Q36=1,COUNT($E$7:G36)&gt;hcpng),F36+D36,$A$7=1," ")</f>
        <v>247</v>
      </c>
      <c r="Y36" cm="1">
        <f t="array" ref="Y36">_xlfn.IFS(AND(Q36=1,COUNT($E$7:G36)&gt;hcpng),G36+D36,$A$7=1," ")</f>
        <v>245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109.54</v>
      </c>
      <c r="F37" s="18">
        <f>IF(COUNT(F7:F36)&gt;=1,ROUND(SUM(F7:F36)/COUNT(F7:F36),2),"")</f>
        <v>113.88</v>
      </c>
      <c r="G37" s="18">
        <f>IF(COUNT(G7:G36)&gt;=1,ROUND(SUM(G7:G36)/COUNT(G7:G36),2),"")</f>
        <v>115.83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3DA0A-C78B-473C-B395-9A1C1BBD6B4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1" t="s">
        <v>88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155</v>
      </c>
      <c r="C4" s="7"/>
      <c r="D4" s="7"/>
      <c r="E4" s="7"/>
      <c r="F4" s="7"/>
      <c r="G4" s="7"/>
      <c r="W4" s="3" t="s">
        <v>34</v>
      </c>
      <c r="X4">
        <f>MAX(I7:I36)</f>
        <v>496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155</v>
      </c>
      <c r="D7" s="16" cm="1">
        <f t="array" ref="D7">_xlfn.IFS(Q7&lt;&gt;1,"",Q7=1,TRUNC((230-C7)*0.9))</f>
        <v>67</v>
      </c>
      <c r="E7" s="14">
        <v>193</v>
      </c>
      <c r="F7" s="14">
        <v>145</v>
      </c>
      <c r="G7" s="14">
        <v>152</v>
      </c>
      <c r="H7" s="17"/>
      <c r="I7">
        <f>IF(Q7=1,SUM(E7:G7),"")</f>
        <v>490</v>
      </c>
      <c r="J7">
        <f>IF(Q7=1,TRUNC(AVERAGE(E7:G7),0),"")</f>
        <v>163</v>
      </c>
      <c r="K7" cm="1">
        <f t="array" ref="K7">_xlfn.IFS(Q7&lt;&gt;1,"",Q7=1,I7+(3*D7))</f>
        <v>691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490</v>
      </c>
      <c r="N7" cm="1">
        <f t="array" ref="N7">_xlfn.IFS(Q7=1,COUNT($E$7:G7),Q7&lt;&gt;1,"")</f>
        <v>3</v>
      </c>
      <c r="O7">
        <f>IF(Q7=1,ROUND(AVERAGE($E$7:G7),2),"")</f>
        <v>163.33000000000001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cm="1">
        <f t="array" ref="S7">_xlfn.IFS(E7=$X$5,E7,F7=$X$5,F7,G7=$X$5,G7,$A$7=1,"")</f>
        <v>193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6" cm="1">
        <f t="array" ref="D8">_xlfn.IFS(Q8&lt;&gt;1,"",Q8=1,TRUNC((230-C8)*0.9))</f>
        <v>67</v>
      </c>
      <c r="E8" s="14">
        <v>147</v>
      </c>
      <c r="F8" s="14">
        <v>154</v>
      </c>
      <c r="G8" s="14">
        <v>150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451</v>
      </c>
      <c r="J8">
        <f t="shared" ref="J8:J36" si="1">IF(Q8=1,TRUNC(AVERAGE(E8:G8),0),"")</f>
        <v>150</v>
      </c>
      <c r="K8" cm="1">
        <f t="array" ref="K8">_xlfn.IFS(Q8&lt;&gt;1,"",Q8=1,I8+(3*D8))</f>
        <v>652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941</v>
      </c>
      <c r="N8" cm="1">
        <f t="array" ref="N8">_xlfn.IFS(Q8=1,COUNT($E$7:G8),Q8&lt;&gt;1,"")</f>
        <v>6</v>
      </c>
      <c r="O8">
        <f>IF(Q8=1,ROUND(AVERAGE($E$7:G8),2),"")</f>
        <v>156.83000000000001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6" cm="1">
        <f t="array" ref="D9">_xlfn.IFS(Q9&lt;&gt;1,"",Q9=1,TRUNC((230-C9)*0.9))</f>
        <v>67</v>
      </c>
      <c r="E9" s="14">
        <v>147</v>
      </c>
      <c r="F9" s="14">
        <v>167</v>
      </c>
      <c r="G9" s="14">
        <v>167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481</v>
      </c>
      <c r="J9">
        <f t="shared" si="1"/>
        <v>160</v>
      </c>
      <c r="K9" cm="1">
        <f t="array" ref="K9">_xlfn.IFS(Q9&lt;&gt;1,"",Q9=1,I9+(3*D9))</f>
        <v>682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1422</v>
      </c>
      <c r="N9" cm="1">
        <f t="array" ref="N9">_xlfn.IFS(Q9=1,COUNT($E$7:G9),Q9&lt;&gt;1,"")</f>
        <v>9</v>
      </c>
      <c r="O9">
        <f>IF(Q9=1,ROUND(AVERAGE($E$7:G9),2),"")</f>
        <v>158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158</v>
      </c>
      <c r="D10" s="16" cm="1">
        <f t="array" ref="D10">_xlfn.IFS(Q10&lt;&gt;1,"",Q10=1,TRUNC((230-C10)*0.9))</f>
        <v>64</v>
      </c>
      <c r="E10" s="14">
        <v>150</v>
      </c>
      <c r="F10" s="14">
        <v>177</v>
      </c>
      <c r="G10" s="14">
        <v>169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496</v>
      </c>
      <c r="J10">
        <f t="shared" si="1"/>
        <v>165</v>
      </c>
      <c r="K10" cm="1">
        <f t="array" ref="K10">_xlfn.IFS(Q10&lt;&gt;1,"",Q10=1,I10+(3*D10))</f>
        <v>688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1918</v>
      </c>
      <c r="N10" cm="1">
        <f t="array" ref="N10">_xlfn.IFS(Q10=1,COUNT($E$7:G10),Q10&lt;&gt;1,"")</f>
        <v>12</v>
      </c>
      <c r="O10">
        <f>IF(Q10=1,ROUND(AVERAGE($E$7:G10),2),"")</f>
        <v>159.83000000000001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>
        <f t="shared" si="3"/>
        <v>496</v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159</v>
      </c>
      <c r="D11" s="16" cm="1">
        <f t="array" ref="D11">_xlfn.IFS(Q11&lt;&gt;1,"",Q11=1,TRUNC((230-C11)*0.9))</f>
        <v>63</v>
      </c>
      <c r="E11" s="14">
        <v>148</v>
      </c>
      <c r="F11" s="14">
        <v>164</v>
      </c>
      <c r="G11" s="14">
        <v>147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459</v>
      </c>
      <c r="J11">
        <f t="shared" si="1"/>
        <v>153</v>
      </c>
      <c r="K11" cm="1">
        <f t="array" ref="K11">_xlfn.IFS(Q11&lt;&gt;1,"",Q11=1,I11+(3*D11))</f>
        <v>648</v>
      </c>
      <c r="L11" cm="1">
        <f t="array" ref="L11">_xlfn.IFS(Q11&lt;&gt;1,"",COUNT($E$7:G11)&lt;=hcpng,"",COUNT($E$7:G11)&gt;=hcpng,K11)</f>
        <v>648</v>
      </c>
      <c r="M11" cm="1">
        <f t="array" ref="M11">_xlfn.IFS(Q11=1,SUM($E$7:G11),Q11&lt;&gt;1,"")</f>
        <v>2377</v>
      </c>
      <c r="N11" cm="1">
        <f t="array" ref="N11">_xlfn.IFS(Q11=1,COUNT($E$7:G11),Q11&lt;&gt;1,"")</f>
        <v>15</v>
      </c>
      <c r="O11">
        <f>IF(Q11=1,ROUND(AVERAGE($E$7:G11),2),"")</f>
        <v>158.47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211</v>
      </c>
      <c r="X11" cm="1">
        <f t="array" ref="X11">_xlfn.IFS(AND(Q11=1,COUNT($E$7:G11)&gt;hcpng),F11+D11,$A$7=1," ")</f>
        <v>227</v>
      </c>
      <c r="Y11" cm="1">
        <f t="array" ref="Y11">_xlfn.IFS(AND(Q11=1,COUNT($E$7:G11)&gt;hcpng),G11+D11,$A$7=1," ")</f>
        <v>210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158</v>
      </c>
      <c r="D12" s="16" cm="1">
        <f t="array" ref="D12">_xlfn.IFS(Q12&lt;&gt;1,"",Q12=1,TRUNC((230-C12)*0.9))</f>
        <v>64</v>
      </c>
      <c r="E12" s="14">
        <v>159</v>
      </c>
      <c r="F12" s="14">
        <v>149</v>
      </c>
      <c r="G12" s="14">
        <v>150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458</v>
      </c>
      <c r="J12">
        <f t="shared" si="1"/>
        <v>152</v>
      </c>
      <c r="K12" cm="1">
        <f t="array" ref="K12">_xlfn.IFS(Q12&lt;&gt;1,"",Q12=1,I12+(3*D12))</f>
        <v>650</v>
      </c>
      <c r="L12" cm="1">
        <f t="array" ref="L12">_xlfn.IFS(Q12&lt;&gt;1,"",COUNT($E$7:G12)&lt;=hcpng,"",COUNT($E$7:G12)&gt;=hcpng,K12)</f>
        <v>650</v>
      </c>
      <c r="M12" cm="1">
        <f t="array" ref="M12">_xlfn.IFS(Q12=1,SUM($E$7:G12),Q12&lt;&gt;1,"")</f>
        <v>2835</v>
      </c>
      <c r="N12" cm="1">
        <f t="array" ref="N12">_xlfn.IFS(Q12=1,COUNT($E$7:G12),Q12&lt;&gt;1,"")</f>
        <v>18</v>
      </c>
      <c r="O12">
        <f>IF(Q12=1,ROUND(AVERAGE($E$7:G12),2),"")</f>
        <v>157.5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223</v>
      </c>
      <c r="X12" cm="1">
        <f t="array" ref="X12">_xlfn.IFS(AND(Q12=1,COUNT($E$7:G12)&gt;hcpng),F12+D12,$A$7=1," ")</f>
        <v>213</v>
      </c>
      <c r="Y12" cm="1">
        <f t="array" ref="Y12">_xlfn.IFS(AND(Q12=1,COUNT($E$7:G12)&gt;hcpng),G12+D12,$A$7=1," ")</f>
        <v>214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157</v>
      </c>
      <c r="D14" s="16" cm="1">
        <f t="array" ref="D14">_xlfn.IFS(Q14&lt;&gt;1,"",Q14=1,TRUNC((230-C14)*0.9))</f>
        <v>65</v>
      </c>
      <c r="E14" s="14">
        <v>167</v>
      </c>
      <c r="F14" s="14">
        <v>161</v>
      </c>
      <c r="G14" s="14">
        <v>137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465</v>
      </c>
      <c r="J14">
        <f t="shared" si="1"/>
        <v>155</v>
      </c>
      <c r="K14" cm="1">
        <f t="array" ref="K14">_xlfn.IFS(Q14&lt;&gt;1,"",Q14=1,I14+(3*D14))</f>
        <v>660</v>
      </c>
      <c r="L14" cm="1">
        <f t="array" ref="L14">_xlfn.IFS(Q14&lt;&gt;1,"",COUNT($E$7:G14)&lt;=hcpng,"",COUNT($E$7:G14)&gt;=hcpng,K14)</f>
        <v>660</v>
      </c>
      <c r="M14" cm="1">
        <f t="array" ref="M14">_xlfn.IFS(Q14=1,SUM($E$7:G14),Q14&lt;&gt;1,"")</f>
        <v>3300</v>
      </c>
      <c r="N14" cm="1">
        <f t="array" ref="N14">_xlfn.IFS(Q14=1,COUNT($E$7:G14),Q14&lt;&gt;1,"")</f>
        <v>21</v>
      </c>
      <c r="O14">
        <f>IF(Q14=1,ROUND(AVERAGE($E$7:G14),2),"")</f>
        <v>157.13999999999999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232</v>
      </c>
      <c r="X14" cm="1">
        <f t="array" ref="X14">_xlfn.IFS(AND(Q14=1,COUNT($E$7:G14)&gt;hcpng),F14+D14,$A$7=1," ")</f>
        <v>226</v>
      </c>
      <c r="Y14" cm="1">
        <f t="array" ref="Y14">_xlfn.IFS(AND(Q14=1,COUNT($E$7:G14)&gt;hcpng),G14+D14,$A$7=1," ")</f>
        <v>202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157</v>
      </c>
      <c r="D15" s="16" cm="1">
        <f t="array" ref="D15">_xlfn.IFS(Q15&lt;&gt;1,"",Q15=1,TRUNC((230-C15)*0.9))</f>
        <v>65</v>
      </c>
      <c r="E15" s="14">
        <v>149</v>
      </c>
      <c r="F15" s="14">
        <v>132</v>
      </c>
      <c r="G15" s="14">
        <v>181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462</v>
      </c>
      <c r="J15">
        <f t="shared" si="1"/>
        <v>154</v>
      </c>
      <c r="K15" cm="1">
        <f t="array" ref="K15">_xlfn.IFS(Q15&lt;&gt;1,"",Q15=1,I15+(3*D15))</f>
        <v>657</v>
      </c>
      <c r="L15" cm="1">
        <f t="array" ref="L15">_xlfn.IFS(Q15&lt;&gt;1,"",COUNT($E$7:G15)&lt;=hcpng,"",COUNT($E$7:G15)&gt;=hcpng,K15)</f>
        <v>657</v>
      </c>
      <c r="M15" cm="1">
        <f t="array" ref="M15">_xlfn.IFS(Q15=1,SUM($E$7:G15),Q15&lt;&gt;1,"")</f>
        <v>3762</v>
      </c>
      <c r="N15" cm="1">
        <f t="array" ref="N15">_xlfn.IFS(Q15=1,COUNT($E$7:G15),Q15&lt;&gt;1,"")</f>
        <v>24</v>
      </c>
      <c r="O15">
        <f>IF(Q15=1,ROUND(AVERAGE($E$7:G15),2),"")</f>
        <v>156.75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214</v>
      </c>
      <c r="X15" cm="1">
        <f t="array" ref="X15">_xlfn.IFS(AND(Q15=1,COUNT($E$7:G15)&gt;hcpng),F15+D15,$A$7=1," ")</f>
        <v>197</v>
      </c>
      <c r="Y15" cm="1">
        <f t="array" ref="Y15">_xlfn.IFS(AND(Q15=1,COUNT($E$7:G15)&gt;hcpng),G15+D15,$A$7=1," ")</f>
        <v>246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156</v>
      </c>
      <c r="D16" s="16" cm="1">
        <f t="array" ref="D16">_xlfn.IFS(Q16&lt;&gt;1,"",Q16=1,TRUNC((230-C16)*0.9))</f>
        <v>66</v>
      </c>
      <c r="E16" s="14">
        <v>149</v>
      </c>
      <c r="F16" s="14">
        <v>154</v>
      </c>
      <c r="G16" s="14">
        <v>167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470</v>
      </c>
      <c r="J16">
        <f t="shared" si="1"/>
        <v>156</v>
      </c>
      <c r="K16" cm="1">
        <f t="array" ref="K16">_xlfn.IFS(Q16&lt;&gt;1,"",Q16=1,I16+(3*D16))</f>
        <v>668</v>
      </c>
      <c r="L16" cm="1">
        <f t="array" ref="L16">_xlfn.IFS(Q16&lt;&gt;1,"",COUNT($E$7:G16)&lt;=hcpng,"",COUNT($E$7:G16)&gt;=hcpng,K16)</f>
        <v>668</v>
      </c>
      <c r="M16" cm="1">
        <f t="array" ref="M16">_xlfn.IFS(Q16=1,SUM($E$7:G16),Q16&lt;&gt;1,"")</f>
        <v>4232</v>
      </c>
      <c r="N16" cm="1">
        <f t="array" ref="N16">_xlfn.IFS(Q16=1,COUNT($E$7:G16),Q16&lt;&gt;1,"")</f>
        <v>27</v>
      </c>
      <c r="O16">
        <f>IF(Q16=1,ROUND(AVERAGE($E$7:G16),2),"")</f>
        <v>156.74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215</v>
      </c>
      <c r="X16" cm="1">
        <f t="array" ref="X16">_xlfn.IFS(AND(Q16=1,COUNT($E$7:G16)&gt;hcpng),F16+D16,$A$7=1," ")</f>
        <v>220</v>
      </c>
      <c r="Y16" cm="1">
        <f t="array" ref="Y16">_xlfn.IFS(AND(Q16=1,COUNT($E$7:G16)&gt;hcpng),G16+D16,$A$7=1," ")</f>
        <v>233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156</v>
      </c>
      <c r="D17" s="16" cm="1">
        <f t="array" ref="D17">_xlfn.IFS(Q17&lt;&gt;1,"",Q17=1,TRUNC((230-C17)*0.9))</f>
        <v>66</v>
      </c>
      <c r="E17" s="14">
        <v>171</v>
      </c>
      <c r="F17" s="14">
        <v>133</v>
      </c>
      <c r="G17" s="14">
        <v>158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462</v>
      </c>
      <c r="J17">
        <f t="shared" si="1"/>
        <v>154</v>
      </c>
      <c r="K17" cm="1">
        <f t="array" ref="K17">_xlfn.IFS(Q17&lt;&gt;1,"",Q17=1,I17+(3*D17))</f>
        <v>660</v>
      </c>
      <c r="L17" cm="1">
        <f t="array" ref="L17">_xlfn.IFS(Q17&lt;&gt;1,"",COUNT($E$7:G17)&lt;=hcpng,"",COUNT($E$7:G17)&gt;=hcpng,K17)</f>
        <v>660</v>
      </c>
      <c r="M17" cm="1">
        <f t="array" ref="M17">_xlfn.IFS(Q17=1,SUM($E$7:G17),Q17&lt;&gt;1,"")</f>
        <v>4694</v>
      </c>
      <c r="N17" cm="1">
        <f t="array" ref="N17">_xlfn.IFS(Q17=1,COUNT($E$7:G17),Q17&lt;&gt;1,"")</f>
        <v>30</v>
      </c>
      <c r="O17">
        <f>IF(Q17=1,ROUND(AVERAGE($E$7:G17),2),"")</f>
        <v>156.47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237</v>
      </c>
      <c r="X17" cm="1">
        <f t="array" ref="X17">_xlfn.IFS(AND(Q17=1,COUNT($E$7:G17)&gt;hcpng),F17+D17,$A$7=1," ")</f>
        <v>199</v>
      </c>
      <c r="Y17" cm="1">
        <f t="array" ref="Y17">_xlfn.IFS(AND(Q17=1,COUNT($E$7:G17)&gt;hcpng),G17+D17,$A$7=1," ")</f>
        <v>224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156</v>
      </c>
      <c r="D18" s="16" cm="1">
        <f t="array" ref="D18">_xlfn.IFS(Q18&lt;&gt;1,"",Q18=1,TRUNC((230-C18)*0.9))</f>
        <v>66</v>
      </c>
      <c r="E18" s="14">
        <v>161</v>
      </c>
      <c r="F18" s="14">
        <v>135</v>
      </c>
      <c r="G18" s="14">
        <v>165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461</v>
      </c>
      <c r="J18">
        <f t="shared" si="1"/>
        <v>153</v>
      </c>
      <c r="K18" cm="1">
        <f t="array" ref="K18">_xlfn.IFS(Q18&lt;&gt;1,"",Q18=1,I18+(3*D18))</f>
        <v>659</v>
      </c>
      <c r="L18" cm="1">
        <f t="array" ref="L18">_xlfn.IFS(Q18&lt;&gt;1,"",COUNT($E$7:G18)&lt;=hcpng,"",COUNT($E$7:G18)&gt;=hcpng,K18)</f>
        <v>659</v>
      </c>
      <c r="M18" cm="1">
        <f t="array" ref="M18">_xlfn.IFS(Q18=1,SUM($E$7:G18),Q18&lt;&gt;1,"")</f>
        <v>5155</v>
      </c>
      <c r="N18" cm="1">
        <f t="array" ref="N18">_xlfn.IFS(Q18=1,COUNT($E$7:G18),Q18&lt;&gt;1,"")</f>
        <v>33</v>
      </c>
      <c r="O18">
        <f>IF(Q18=1,ROUND(AVERAGE($E$7:G18),2),"")</f>
        <v>156.21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227</v>
      </c>
      <c r="X18" cm="1">
        <f t="array" ref="X18">_xlfn.IFS(AND(Q18=1,COUNT($E$7:G18)&gt;hcpng),F18+D18,$A$7=1," ")</f>
        <v>201</v>
      </c>
      <c r="Y18" cm="1">
        <f t="array" ref="Y18">_xlfn.IFS(AND(Q18=1,COUNT($E$7:G18)&gt;hcpng),G18+D18,$A$7=1," ")</f>
        <v>231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156</v>
      </c>
      <c r="D19" s="16" cm="1">
        <f t="array" ref="D19">_xlfn.IFS(Q19&lt;&gt;1,"",Q19=1,TRUNC((230-C19)*0.9))</f>
        <v>66</v>
      </c>
      <c r="E19" s="14">
        <v>160</v>
      </c>
      <c r="F19" s="14">
        <v>155</v>
      </c>
      <c r="G19" s="14">
        <v>144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459</v>
      </c>
      <c r="J19">
        <f t="shared" si="1"/>
        <v>153</v>
      </c>
      <c r="K19" cm="1">
        <f t="array" ref="K19">_xlfn.IFS(Q19&lt;&gt;1,"",Q19=1,I19+(3*D19))</f>
        <v>657</v>
      </c>
      <c r="L19" cm="1">
        <f t="array" ref="L19">_xlfn.IFS(Q19&lt;&gt;1,"",COUNT($E$7:G19)&lt;=hcpng,"",COUNT($E$7:G19)&gt;=hcpng,K19)</f>
        <v>657</v>
      </c>
      <c r="M19" cm="1">
        <f t="array" ref="M19">_xlfn.IFS(Q19=1,SUM($E$7:G19),Q19&lt;&gt;1,"")</f>
        <v>5614</v>
      </c>
      <c r="N19" cm="1">
        <f t="array" ref="N19">_xlfn.IFS(Q19=1,COUNT($E$7:G19),Q19&lt;&gt;1,"")</f>
        <v>36</v>
      </c>
      <c r="O19">
        <f>IF(Q19=1,ROUND(AVERAGE($E$7:G19),2),"")</f>
        <v>155.94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226</v>
      </c>
      <c r="X19" cm="1">
        <f t="array" ref="X19">_xlfn.IFS(AND(Q19=1,COUNT($E$7:G19)&gt;hcpng),F19+D19,$A$7=1," ")</f>
        <v>221</v>
      </c>
      <c r="Y19" cm="1">
        <f t="array" ref="Y19">_xlfn.IFS(AND(Q19=1,COUNT($E$7:G19)&gt;hcpng),G19+D19,$A$7=1," ")</f>
        <v>210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155</v>
      </c>
      <c r="D20" s="16" cm="1">
        <f t="array" ref="D20">_xlfn.IFS(Q20&lt;&gt;1,"",Q20=1,TRUNC((230-C20)*0.9))</f>
        <v>67</v>
      </c>
      <c r="E20" s="14">
        <v>156</v>
      </c>
      <c r="F20" s="14">
        <v>190</v>
      </c>
      <c r="G20" s="14">
        <v>124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470</v>
      </c>
      <c r="J20">
        <f t="shared" si="1"/>
        <v>156</v>
      </c>
      <c r="K20" cm="1">
        <f t="array" ref="K20">_xlfn.IFS(Q20&lt;&gt;1,"",Q20=1,I20+(3*D20))</f>
        <v>671</v>
      </c>
      <c r="L20" cm="1">
        <f t="array" ref="L20">_xlfn.IFS(Q20&lt;&gt;1,"",COUNT($E$7:G20)&lt;=hcpng,"",COUNT($E$7:G20)&gt;=hcpng,K20)</f>
        <v>671</v>
      </c>
      <c r="M20" cm="1">
        <f t="array" ref="M20">_xlfn.IFS(Q20=1,SUM($E$7:G20),Q20&lt;&gt;1,"")</f>
        <v>6084</v>
      </c>
      <c r="N20" cm="1">
        <f t="array" ref="N20">_xlfn.IFS(Q20=1,COUNT($E$7:G20),Q20&lt;&gt;1,"")</f>
        <v>39</v>
      </c>
      <c r="O20">
        <f>IF(Q20=1,ROUND(AVERAGE($E$7:G20),2),"")</f>
        <v>156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257</v>
      </c>
      <c r="Y20" cm="1">
        <f t="array" ref="Y20">_xlfn.IFS(AND(Q20=1,COUNT($E$7:G20)&gt;hcpng),G20+D20,$A$7=1," ")</f>
        <v>191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156</v>
      </c>
      <c r="D21" s="16" cm="1">
        <f t="array" ref="D21">_xlfn.IFS(Q21&lt;&gt;1,"",Q21=1,TRUNC((230-C21)*0.9))</f>
        <v>66</v>
      </c>
      <c r="E21" s="14">
        <v>150</v>
      </c>
      <c r="F21" s="14">
        <v>129</v>
      </c>
      <c r="G21" s="14">
        <v>119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398</v>
      </c>
      <c r="J21">
        <f t="shared" si="1"/>
        <v>132</v>
      </c>
      <c r="K21" cm="1">
        <f t="array" ref="K21">_xlfn.IFS(Q21&lt;&gt;1,"",Q21=1,I21+(3*D21))</f>
        <v>596</v>
      </c>
      <c r="L21" cm="1">
        <f t="array" ref="L21">_xlfn.IFS(Q21&lt;&gt;1,"",COUNT($E$7:G21)&lt;=hcpng,"",COUNT($E$7:G21)&gt;=hcpng,K21)</f>
        <v>596</v>
      </c>
      <c r="M21" cm="1">
        <f t="array" ref="M21">_xlfn.IFS(Q21=1,SUM($E$7:G21),Q21&lt;&gt;1,"")</f>
        <v>6482</v>
      </c>
      <c r="N21" cm="1">
        <f t="array" ref="N21">_xlfn.IFS(Q21=1,COUNT($E$7:G21),Q21&lt;&gt;1,"")</f>
        <v>42</v>
      </c>
      <c r="O21">
        <f>IF(Q21=1,ROUND(AVERAGE($E$7:G21),2),"")</f>
        <v>154.33000000000001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216</v>
      </c>
      <c r="X21" cm="1">
        <f t="array" ref="X21">_xlfn.IFS(AND(Q21=1,COUNT($E$7:G21)&gt;hcpng),F21+D21,$A$7=1," ")</f>
        <v>195</v>
      </c>
      <c r="Y21" cm="1">
        <f t="array" ref="Y21">_xlfn.IFS(AND(Q21=1,COUNT($E$7:G21)&gt;hcpng),G21+D21,$A$7=1," ")</f>
        <v>185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154</v>
      </c>
      <c r="D22" s="16" cm="1">
        <f t="array" ref="D22">_xlfn.IFS(Q22&lt;&gt;1,"",Q22=1,TRUNC((230-C22)*0.9))</f>
        <v>68</v>
      </c>
      <c r="E22" s="14">
        <v>123</v>
      </c>
      <c r="F22" s="14">
        <v>146</v>
      </c>
      <c r="G22" s="14">
        <v>170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439</v>
      </c>
      <c r="J22">
        <f t="shared" si="1"/>
        <v>146</v>
      </c>
      <c r="K22" cm="1">
        <f t="array" ref="K22">_xlfn.IFS(Q22&lt;&gt;1,"",Q22=1,I22+(3*D22))</f>
        <v>643</v>
      </c>
      <c r="L22" cm="1">
        <f t="array" ref="L22">_xlfn.IFS(Q22&lt;&gt;1,"",COUNT($E$7:G22)&lt;=hcpng,"",COUNT($E$7:G22)&gt;=hcpng,K22)</f>
        <v>643</v>
      </c>
      <c r="M22" cm="1">
        <f t="array" ref="M22">_xlfn.IFS(Q22=1,SUM($E$7:G22),Q22&lt;&gt;1,"")</f>
        <v>6921</v>
      </c>
      <c r="N22" cm="1">
        <f t="array" ref="N22">_xlfn.IFS(Q22=1,COUNT($E$7:G22),Q22&lt;&gt;1,"")</f>
        <v>45</v>
      </c>
      <c r="O22">
        <f>IF(Q22=1,ROUND(AVERAGE($E$7:G22),2),"")</f>
        <v>153.80000000000001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191</v>
      </c>
      <c r="X22" cm="1">
        <f t="array" ref="X22">_xlfn.IFS(AND(Q22=1,COUNT($E$7:G22)&gt;hcpng),F22+D22,$A$7=1," ")</f>
        <v>214</v>
      </c>
      <c r="Y22" cm="1">
        <f t="array" ref="Y22">_xlfn.IFS(AND(Q22=1,COUNT($E$7:G22)&gt;hcpng),G22+D22,$A$7=1," ")</f>
        <v>238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153</v>
      </c>
      <c r="D23" s="16" cm="1">
        <f t="array" ref="D23">_xlfn.IFS(Q23&lt;&gt;1,"",Q23=1,TRUNC((230-C23)*0.9))</f>
        <v>69</v>
      </c>
      <c r="E23" s="14">
        <v>130</v>
      </c>
      <c r="F23" s="14">
        <v>134</v>
      </c>
      <c r="G23" s="14">
        <v>140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404</v>
      </c>
      <c r="J23">
        <f t="shared" si="1"/>
        <v>134</v>
      </c>
      <c r="K23" cm="1">
        <f t="array" ref="K23">_xlfn.IFS(Q23&lt;&gt;1,"",Q23=1,I23+(3*D23))</f>
        <v>611</v>
      </c>
      <c r="L23" cm="1">
        <f t="array" ref="L23">_xlfn.IFS(Q23&lt;&gt;1,"",COUNT($E$7:G23)&lt;=hcpng,"",COUNT($E$7:G23)&gt;=hcpng,K23)</f>
        <v>611</v>
      </c>
      <c r="M23" cm="1">
        <f t="array" ref="M23">_xlfn.IFS(Q23=1,SUM($E$7:G23),Q23&lt;&gt;1,"")</f>
        <v>7325</v>
      </c>
      <c r="N23" cm="1">
        <f t="array" ref="N23">_xlfn.IFS(Q23=1,COUNT($E$7:G23),Q23&lt;&gt;1,"")</f>
        <v>48</v>
      </c>
      <c r="O23">
        <f>IF(Q23=1,ROUND(AVERAGE($E$7:G23),2),"")</f>
        <v>152.6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199</v>
      </c>
      <c r="X23" cm="1">
        <f t="array" ref="X23">_xlfn.IFS(AND(Q23=1,COUNT($E$7:G23)&gt;hcpng),F23+D23,$A$7=1," ")</f>
        <v>203</v>
      </c>
      <c r="Y23" cm="1">
        <f t="array" ref="Y23">_xlfn.IFS(AND(Q23=1,COUNT($E$7:G23)&gt;hcpng),G23+D23,$A$7=1," ")</f>
        <v>209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152</v>
      </c>
      <c r="D24" s="16" cm="1">
        <f t="array" ref="D24">_xlfn.IFS(Q24&lt;&gt;1,"",Q24=1,TRUNC((230-C24)*0.9))</f>
        <v>70</v>
      </c>
      <c r="E24" s="14">
        <v>163</v>
      </c>
      <c r="F24" s="14">
        <v>155</v>
      </c>
      <c r="G24" s="14">
        <v>136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454</v>
      </c>
      <c r="J24">
        <f t="shared" si="1"/>
        <v>151</v>
      </c>
      <c r="K24" cm="1">
        <f t="array" ref="K24">_xlfn.IFS(Q24&lt;&gt;1,"",Q24=1,I24+(3*D24))</f>
        <v>664</v>
      </c>
      <c r="L24" cm="1">
        <f t="array" ref="L24">_xlfn.IFS(Q24&lt;&gt;1,"",COUNT($E$7:G24)&lt;=hcpng,"",COUNT($E$7:G24)&gt;=hcpng,K24)</f>
        <v>664</v>
      </c>
      <c r="M24" cm="1">
        <f t="array" ref="M24">_xlfn.IFS(Q24=1,SUM($E$7:G24),Q24&lt;&gt;1,"")</f>
        <v>7779</v>
      </c>
      <c r="N24" cm="1">
        <f t="array" ref="N24">_xlfn.IFS(Q24=1,COUNT($E$7:G24),Q24&lt;&gt;1,"")</f>
        <v>51</v>
      </c>
      <c r="O24">
        <f>IF(Q24=1,ROUND(AVERAGE($E$7:G24),2),"")</f>
        <v>152.53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233</v>
      </c>
      <c r="X24" cm="1">
        <f t="array" ref="X24">_xlfn.IFS(AND(Q24=1,COUNT($E$7:G24)&gt;hcpng),F24+D24,$A$7=1," ")</f>
        <v>225</v>
      </c>
      <c r="Y24" cm="1">
        <f t="array" ref="Y24">_xlfn.IFS(AND(Q24=1,COUNT($E$7:G24)&gt;hcpng),G24+D24,$A$7=1," ")</f>
        <v>206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152</v>
      </c>
      <c r="D25" s="16" cm="1">
        <f t="array" ref="D25">_xlfn.IFS(Q25&lt;&gt;1,"",Q25=1,TRUNC((230-C25)*0.9))</f>
        <v>70</v>
      </c>
      <c r="E25" s="14">
        <v>134</v>
      </c>
      <c r="F25" s="14">
        <v>131</v>
      </c>
      <c r="G25" s="14">
        <v>162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427</v>
      </c>
      <c r="J25">
        <f t="shared" si="1"/>
        <v>142</v>
      </c>
      <c r="K25" cm="1">
        <f t="array" ref="K25">_xlfn.IFS(Q25&lt;&gt;1,"",Q25=1,I25+(3*D25))</f>
        <v>637</v>
      </c>
      <c r="L25" cm="1">
        <f t="array" ref="L25">_xlfn.IFS(Q25&lt;&gt;1,"",COUNT($E$7:G25)&lt;=hcpng,"",COUNT($E$7:G25)&gt;=hcpng,K25)</f>
        <v>637</v>
      </c>
      <c r="M25" cm="1">
        <f t="array" ref="M25">_xlfn.IFS(Q25=1,SUM($E$7:G25),Q25&lt;&gt;1,"")</f>
        <v>8206</v>
      </c>
      <c r="N25" cm="1">
        <f t="array" ref="N25">_xlfn.IFS(Q25=1,COUNT($E$7:G25),Q25&lt;&gt;1,"")</f>
        <v>54</v>
      </c>
      <c r="O25">
        <f>IF(Q25=1,ROUND(AVERAGE($E$7:G25),2),"")</f>
        <v>151.96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204</v>
      </c>
      <c r="X25" cm="1">
        <f t="array" ref="X25">_xlfn.IFS(AND(Q25=1,COUNT($E$7:G25)&gt;hcpng),F25+D25,$A$7=1," ")</f>
        <v>201</v>
      </c>
      <c r="Y25" cm="1">
        <f t="array" ref="Y25">_xlfn.IFS(AND(Q25=1,COUNT($E$7:G25)&gt;hcpng),G25+D25,$A$7=1," ")</f>
        <v>232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151</v>
      </c>
      <c r="D26" s="16" cm="1">
        <f t="array" ref="D26">_xlfn.IFS(Q26&lt;&gt;1,"",Q26=1,TRUNC((230-C26)*0.9))</f>
        <v>71</v>
      </c>
      <c r="E26" s="14">
        <v>173</v>
      </c>
      <c r="F26" s="14">
        <v>141</v>
      </c>
      <c r="G26" s="14">
        <v>157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471</v>
      </c>
      <c r="J26">
        <f t="shared" si="1"/>
        <v>157</v>
      </c>
      <c r="K26" cm="1">
        <f t="array" ref="K26">_xlfn.IFS(Q26&lt;&gt;1,"",Q26=1,I26+(3*D26))</f>
        <v>684</v>
      </c>
      <c r="L26" cm="1">
        <f t="array" ref="L26">_xlfn.IFS(Q26&lt;&gt;1,"",COUNT($E$7:G26)&lt;=hcpng,"",COUNT($E$7:G26)&gt;=hcpng,K26)</f>
        <v>684</v>
      </c>
      <c r="M26" cm="1">
        <f t="array" ref="M26">_xlfn.IFS(Q26=1,SUM($E$7:G26),Q26&lt;&gt;1,"")</f>
        <v>8677</v>
      </c>
      <c r="N26" cm="1">
        <f t="array" ref="N26">_xlfn.IFS(Q26=1,COUNT($E$7:G26),Q26&lt;&gt;1,"")</f>
        <v>57</v>
      </c>
      <c r="O26">
        <f>IF(Q26=1,ROUND(AVERAGE($E$7:G26),2),"")</f>
        <v>152.22999999999999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244</v>
      </c>
      <c r="X26" cm="1">
        <f t="array" ref="X26">_xlfn.IFS(AND(Q26=1,COUNT($E$7:G26)&gt;hcpng),F26+D26,$A$7=1," ")</f>
        <v>212</v>
      </c>
      <c r="Y26" cm="1">
        <f t="array" ref="Y26">_xlfn.IFS(AND(Q26=1,COUNT($E$7:G26)&gt;hcpng),G26+D26,$A$7=1," ")</f>
        <v>228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6" cm="1">
        <f t="array" ref="D27">_xlfn.IFS(Q27&lt;&gt;1,"",Q27=1,TRUNC((230-C27)*0.9))</f>
        <v>70</v>
      </c>
      <c r="E27" s="14">
        <v>178</v>
      </c>
      <c r="F27" s="14">
        <v>135</v>
      </c>
      <c r="G27" s="14">
        <v>146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459</v>
      </c>
      <c r="J27">
        <f t="shared" si="1"/>
        <v>153</v>
      </c>
      <c r="K27" cm="1">
        <f t="array" ref="K27">_xlfn.IFS(Q27&lt;&gt;1,"",Q27=1,I27+(3*D27))</f>
        <v>669</v>
      </c>
      <c r="L27" cm="1">
        <f t="array" ref="L27">_xlfn.IFS(Q27&lt;&gt;1,"",COUNT($E$7:G27)&lt;=hcpng,"",COUNT($E$7:G27)&gt;=hcpng,K27)</f>
        <v>669</v>
      </c>
      <c r="M27" cm="1">
        <f t="array" ref="M27">_xlfn.IFS(Q27=1,SUM($E$7:G27),Q27&lt;&gt;1,"")</f>
        <v>9136</v>
      </c>
      <c r="N27" cm="1">
        <f t="array" ref="N27">_xlfn.IFS(Q27=1,COUNT($E$7:G27),Q27&lt;&gt;1,"")</f>
        <v>60</v>
      </c>
      <c r="O27">
        <f>IF(Q27=1,ROUND(AVERAGE($E$7:G27),2),"")</f>
        <v>152.27000000000001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248</v>
      </c>
      <c r="X27" cm="1">
        <f t="array" ref="X27">_xlfn.IFS(AND(Q27=1,COUNT($E$7:G27)&gt;hcpng),F27+D27,$A$7=1," ")</f>
        <v>205</v>
      </c>
      <c r="Y27" cm="1">
        <f t="array" ref="Y27">_xlfn.IFS(AND(Q27=1,COUNT($E$7:G27)&gt;hcpng),G27+D27,$A$7=1," ")</f>
        <v>216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152</v>
      </c>
      <c r="D28" s="16" cm="1">
        <f t="array" ref="D28">_xlfn.IFS(Q28&lt;&gt;1,"",Q28=1,TRUNC((230-C28)*0.9))</f>
        <v>70</v>
      </c>
      <c r="E28" s="14">
        <v>143</v>
      </c>
      <c r="F28" s="14">
        <v>162</v>
      </c>
      <c r="G28" s="14">
        <v>160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465</v>
      </c>
      <c r="J28">
        <f t="shared" si="1"/>
        <v>155</v>
      </c>
      <c r="K28" cm="1">
        <f t="array" ref="K28">_xlfn.IFS(Q28&lt;&gt;1,"",Q28=1,I28+(3*D28))</f>
        <v>675</v>
      </c>
      <c r="L28" cm="1">
        <f t="array" ref="L28">_xlfn.IFS(Q28&lt;&gt;1,"",COUNT($E$7:G28)&lt;=hcpng,"",COUNT($E$7:G28)&gt;=hcpng,K28)</f>
        <v>675</v>
      </c>
      <c r="M28" cm="1">
        <f t="array" ref="M28">_xlfn.IFS(Q28=1,SUM($E$7:G28),Q28&lt;&gt;1,"")</f>
        <v>9601</v>
      </c>
      <c r="N28" cm="1">
        <f t="array" ref="N28">_xlfn.IFS(Q28=1,COUNT($E$7:G28),Q28&lt;&gt;1,"")</f>
        <v>63</v>
      </c>
      <c r="O28">
        <f>IF(Q28=1,ROUND(AVERAGE($E$7:G28),2),"")</f>
        <v>152.4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213</v>
      </c>
      <c r="X28" cm="1">
        <f t="array" ref="X28">_xlfn.IFS(AND(Q28=1,COUNT($E$7:G28)&gt;hcpng),F28+D28,$A$7=1," ")</f>
        <v>232</v>
      </c>
      <c r="Y28" cm="1">
        <f t="array" ref="Y28">_xlfn.IFS(AND(Q28=1,COUNT($E$7:G28)&gt;hcpng),G28+D28,$A$7=1," ")</f>
        <v>230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152</v>
      </c>
      <c r="D29" s="16" cm="1">
        <f t="array" ref="D29">_xlfn.IFS(Q29&lt;&gt;1,"",Q29=1,TRUNC((230-C29)*0.9))</f>
        <v>70</v>
      </c>
      <c r="E29" s="14">
        <v>139</v>
      </c>
      <c r="F29" s="14">
        <v>156</v>
      </c>
      <c r="G29" s="14">
        <v>174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469</v>
      </c>
      <c r="J29">
        <f t="shared" si="1"/>
        <v>156</v>
      </c>
      <c r="K29" cm="1">
        <f t="array" ref="K29">_xlfn.IFS(Q29&lt;&gt;1,"",Q29=1,I29+(3*D29))</f>
        <v>679</v>
      </c>
      <c r="L29" cm="1">
        <f t="array" ref="L29">_xlfn.IFS(Q29&lt;&gt;1,"",COUNT($E$7:G29)&lt;=hcpng,"",COUNT($E$7:G29)&gt;=hcpng,K29)</f>
        <v>679</v>
      </c>
      <c r="M29" cm="1">
        <f t="array" ref="M29">_xlfn.IFS(Q29=1,SUM($E$7:G29),Q29&lt;&gt;1,"")</f>
        <v>10070</v>
      </c>
      <c r="N29" cm="1">
        <f t="array" ref="N29">_xlfn.IFS(Q29=1,COUNT($E$7:G29),Q29&lt;&gt;1,"")</f>
        <v>66</v>
      </c>
      <c r="O29">
        <f>IF(Q29=1,ROUND(AVERAGE($E$7:G29),2),"")</f>
        <v>152.58000000000001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209</v>
      </c>
      <c r="X29" cm="1">
        <f t="array" ref="X29">_xlfn.IFS(AND(Q29=1,COUNT($E$7:G29)&gt;hcpng),F29+D29,$A$7=1," ")</f>
        <v>226</v>
      </c>
      <c r="Y29" cm="1">
        <f t="array" ref="Y29">_xlfn.IFS(AND(Q29=1,COUNT($E$7:G29)&gt;hcpng),G29+D29,$A$7=1," ")</f>
        <v>244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152</v>
      </c>
      <c r="D31" s="16" cm="1">
        <f t="array" ref="D31">_xlfn.IFS(Q31&lt;&gt;1,"",Q31=1,TRUNC((230-C31)*0.9))</f>
        <v>70</v>
      </c>
      <c r="E31" s="14">
        <v>157</v>
      </c>
      <c r="F31" s="14">
        <v>159</v>
      </c>
      <c r="G31" s="14">
        <v>176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492</v>
      </c>
      <c r="J31">
        <f t="shared" si="1"/>
        <v>164</v>
      </c>
      <c r="K31" cm="1">
        <f t="array" ref="K31">_xlfn.IFS(Q31&lt;&gt;1,"",Q31=1,I31+(3*D31))</f>
        <v>702</v>
      </c>
      <c r="L31" cm="1">
        <f t="array" ref="L31">_xlfn.IFS(Q31&lt;&gt;1,"",COUNT($E$7:G31)&lt;=hcpng,"",COUNT($E$7:G31)&gt;=hcpng,K31)</f>
        <v>702</v>
      </c>
      <c r="M31" cm="1">
        <f t="array" ref="M31">_xlfn.IFS(Q31=1,SUM($E$7:G31),Q31&lt;&gt;1,"")</f>
        <v>10562</v>
      </c>
      <c r="N31" cm="1">
        <f t="array" ref="N31">_xlfn.IFS(Q31=1,COUNT($E$7:G31),Q31&lt;&gt;1,"")</f>
        <v>69</v>
      </c>
      <c r="O31">
        <f>IF(Q31=1,ROUND(AVERAGE($E$7:G31),2),"")</f>
        <v>153.07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>
        <f t="shared" si="4"/>
        <v>702</v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227</v>
      </c>
      <c r="X31" cm="1">
        <f t="array" ref="X31">_xlfn.IFS(AND(Q31=1,COUNT($E$7:G31)&gt;hcpng),F31+D31,$A$7=1," ")</f>
        <v>229</v>
      </c>
      <c r="Y31" cm="1">
        <f t="array" ref="Y31">_xlfn.IFS(AND(Q31=1,COUNT($E$7:G31)&gt;hcpng),G31+D31,$A$7=1," ")</f>
        <v>246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153</v>
      </c>
      <c r="D32" s="16" cm="1">
        <f t="array" ref="D32">_xlfn.IFS(Q32&lt;&gt;1,"",Q32=1,TRUNC((230-C32)*0.9))</f>
        <v>69</v>
      </c>
      <c r="E32" s="14">
        <v>117</v>
      </c>
      <c r="F32" s="14">
        <v>178</v>
      </c>
      <c r="G32" s="14">
        <v>190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485</v>
      </c>
      <c r="J32">
        <f t="shared" si="1"/>
        <v>161</v>
      </c>
      <c r="K32" cm="1">
        <f t="array" ref="K32">_xlfn.IFS(Q32&lt;&gt;1,"",Q32=1,I32+(3*D32))</f>
        <v>692</v>
      </c>
      <c r="L32" cm="1">
        <f t="array" ref="L32">_xlfn.IFS(Q32&lt;&gt;1,"",COUNT($E$7:G32)&lt;=hcpng,"",COUNT($E$7:G32)&gt;=hcpng,K32)</f>
        <v>692</v>
      </c>
      <c r="M32" cm="1">
        <f t="array" ref="M32">_xlfn.IFS(Q32=1,SUM($E$7:G32),Q32&lt;&gt;1,"")</f>
        <v>11047</v>
      </c>
      <c r="N32" cm="1">
        <f t="array" ref="N32">_xlfn.IFS(Q32=1,COUNT($E$7:G32),Q32&lt;&gt;1,"")</f>
        <v>72</v>
      </c>
      <c r="O32">
        <f>IF(Q32=1,ROUND(AVERAGE($E$7:G32),2),"")</f>
        <v>153.43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cm="1">
        <f t="array" ref="U32">_xlfn.IFS(W32=$X$6,W32,X32=$X$6,X32,Y32=$X$6,Y32,$A$7=1,"")</f>
        <v>259</v>
      </c>
      <c r="W32" cm="1">
        <f t="array" ref="W32">_xlfn.IFS(AND(Q32=1,COUNT($E$7:G32)&gt;hcpng),E32+D32,$A$7=1," ")</f>
        <v>186</v>
      </c>
      <c r="X32" cm="1">
        <f t="array" ref="X32">_xlfn.IFS(AND(Q32=1,COUNT($E$7:G32)&gt;hcpng),F32+D32,$A$7=1," ")</f>
        <v>247</v>
      </c>
      <c r="Y32" cm="1">
        <f t="array" ref="Y32">_xlfn.IFS(AND(Q32=1,COUNT($E$7:G32)&gt;hcpng),G32+D32,$A$7=1," ")</f>
        <v>259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6" cm="1">
        <f t="array" ref="D33">_xlfn.IFS(Q33&lt;&gt;1,"",Q33=1,TRUNC((230-C33)*0.9))</f>
        <v>69</v>
      </c>
      <c r="E33" s="14">
        <v>148</v>
      </c>
      <c r="F33" s="14">
        <v>145</v>
      </c>
      <c r="G33" s="14">
        <v>131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424</v>
      </c>
      <c r="J33">
        <f t="shared" si="1"/>
        <v>141</v>
      </c>
      <c r="K33" cm="1">
        <f t="array" ref="K33">_xlfn.IFS(Q33&lt;&gt;1,"",Q33=1,I33+(3*D33))</f>
        <v>631</v>
      </c>
      <c r="L33" cm="1">
        <f t="array" ref="L33">_xlfn.IFS(Q33&lt;&gt;1,"",COUNT($E$7:G33)&lt;=hcpng,"",COUNT($E$7:G33)&gt;=hcpng,K33)</f>
        <v>631</v>
      </c>
      <c r="M33" cm="1">
        <f t="array" ref="M33">_xlfn.IFS(Q33=1,SUM($E$7:G33),Q33&lt;&gt;1,"")</f>
        <v>11471</v>
      </c>
      <c r="N33" cm="1">
        <f t="array" ref="N33">_xlfn.IFS(Q33=1,COUNT($E$7:G33),Q33&lt;&gt;1,"")</f>
        <v>75</v>
      </c>
      <c r="O33">
        <f>IF(Q33=1,ROUND(AVERAGE($E$7:G33),2),"")</f>
        <v>152.94999999999999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217</v>
      </c>
      <c r="X33" cm="1">
        <f t="array" ref="X33">_xlfn.IFS(AND(Q33=1,COUNT($E$7:G33)&gt;hcpng),F33+D33,$A$7=1," ")</f>
        <v>214</v>
      </c>
      <c r="Y33" cm="1">
        <f t="array" ref="Y33">_xlfn.IFS(AND(Q33=1,COUNT($E$7:G33)&gt;hcpng),G33+D33,$A$7=1," ")</f>
        <v>200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152</v>
      </c>
      <c r="D35" s="16" cm="1">
        <f t="array" ref="D35">_xlfn.IFS(Q35&lt;&gt;1,"",Q35=1,TRUNC((230-C35)*0.9))</f>
        <v>70</v>
      </c>
      <c r="E35" s="14">
        <v>134</v>
      </c>
      <c r="F35" s="14">
        <v>138</v>
      </c>
      <c r="G35" s="14">
        <v>145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417</v>
      </c>
      <c r="J35">
        <f t="shared" si="1"/>
        <v>139</v>
      </c>
      <c r="K35" cm="1">
        <f t="array" ref="K35">_xlfn.IFS(Q35&lt;&gt;1,"",Q35=1,I35+(3*D35))</f>
        <v>627</v>
      </c>
      <c r="L35" cm="1">
        <f t="array" ref="L35">_xlfn.IFS(Q35&lt;&gt;1,"",COUNT($E$7:G35)&lt;=hcpng,"",COUNT($E$7:G35)&gt;=hcpng,K35)</f>
        <v>627</v>
      </c>
      <c r="M35" cm="1">
        <f t="array" ref="M35">_xlfn.IFS(Q35=1,SUM($E$7:G35),Q35&lt;&gt;1,"")</f>
        <v>11888</v>
      </c>
      <c r="N35" cm="1">
        <f t="array" ref="N35">_xlfn.IFS(Q35=1,COUNT($E$7:G35),Q35&lt;&gt;1,"")</f>
        <v>78</v>
      </c>
      <c r="O35">
        <f>IF(Q35=1,ROUND(AVERAGE($E$7:G35),2),"")</f>
        <v>152.41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204</v>
      </c>
      <c r="X35" cm="1">
        <f t="array" ref="X35">_xlfn.IFS(AND(Q35=1,COUNT($E$7:G35)&gt;hcpng),F35+D35,$A$7=1," ")</f>
        <v>208</v>
      </c>
      <c r="Y35" cm="1">
        <f t="array" ref="Y35">_xlfn.IFS(AND(Q35=1,COUNT($E$7:G35)&gt;hcpng),G35+D35,$A$7=1," ")</f>
        <v>215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152</v>
      </c>
      <c r="D36" s="16" cm="1">
        <f t="array" ref="D36">_xlfn.IFS(Q36&lt;&gt;1,"",Q36=1,TRUNC((230-C36)*0.9))</f>
        <v>70</v>
      </c>
      <c r="E36" s="14">
        <v>146</v>
      </c>
      <c r="F36" s="14">
        <v>144</v>
      </c>
      <c r="G36" s="14">
        <v>152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442</v>
      </c>
      <c r="J36">
        <f t="shared" si="1"/>
        <v>147</v>
      </c>
      <c r="K36" cm="1">
        <f t="array" ref="K36">_xlfn.IFS(Q36&lt;&gt;1,"",Q36=1,I36+(3*D36))</f>
        <v>652</v>
      </c>
      <c r="L36" cm="1">
        <f t="array" ref="L36">_xlfn.IFS(Q36&lt;&gt;1,"",COUNT($E$7:G36)&lt;=hcpng,"",COUNT($E$7:G36)&gt;=hcpng,K36)</f>
        <v>652</v>
      </c>
      <c r="M36" cm="1">
        <f t="array" ref="M36">_xlfn.IFS(Q36=1,SUM($E$7:G36),Q36&lt;&gt;1,"")</f>
        <v>12330</v>
      </c>
      <c r="N36" cm="1">
        <f t="array" ref="N36">_xlfn.IFS(Q36=1,COUNT($E$7:G36),Q36&lt;&gt;1,"")</f>
        <v>81</v>
      </c>
      <c r="O36">
        <f>IF(Q36=1,ROUND(AVERAGE($E$7:G36),2),"")</f>
        <v>152.22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216</v>
      </c>
      <c r="X36" cm="1">
        <f t="array" ref="X36">_xlfn.IFS(AND(Q36=1,COUNT($E$7:G36)&gt;hcpng),F36+D36,$A$7=1," ")</f>
        <v>214</v>
      </c>
      <c r="Y36" cm="1">
        <f t="array" ref="Y36">_xlfn.IFS(AND(Q36=1,COUNT($E$7:G36)&gt;hcpng),G36+D36,$A$7=1," ")</f>
        <v>222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151.56</v>
      </c>
      <c r="F37" s="18">
        <f>IF(COUNT(F7:F36)&gt;=1,ROUND(SUM(F7:F36)/COUNT(F7:F36),2),"")</f>
        <v>150.69999999999999</v>
      </c>
      <c r="G37" s="18">
        <f>IF(COUNT(G7:G36)&gt;=1,ROUND(SUM(G7:G36)/COUNT(G7:G36),2),"")</f>
        <v>154.41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1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0467-CEED-4B4A-AD1D-B562C4032A53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25</v>
      </c>
    </row>
    <row r="3" spans="1:27" ht="14.45" customHeight="1" x14ac:dyDescent="0.25">
      <c r="A3" s="7" t="s">
        <v>7</v>
      </c>
      <c r="B3" s="33" t="s">
        <v>91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520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210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155</v>
      </c>
      <c r="D7" s="16" cm="1">
        <f t="array" ref="D7">_xlfn.IFS(Q7&lt;&gt;1,"",Q7=1,TRUNC((230-C7)*0.9))</f>
        <v>67</v>
      </c>
      <c r="E7" s="14">
        <v>138</v>
      </c>
      <c r="F7" s="14">
        <v>188</v>
      </c>
      <c r="G7" s="14">
        <v>141</v>
      </c>
      <c r="H7" s="17"/>
      <c r="I7">
        <f>IF(Q7=1,SUM(E7:G7),"")</f>
        <v>467</v>
      </c>
      <c r="J7">
        <f>IF(Q7=1,TRUNC(AVERAGE(E7:G7),0),"")</f>
        <v>155</v>
      </c>
      <c r="K7" cm="1">
        <f t="array" ref="K7">_xlfn.IFS(Q7&lt;&gt;1,"",Q7=1,I7+(3*D7))</f>
        <v>668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467</v>
      </c>
      <c r="N7" cm="1">
        <f t="array" ref="N7">_xlfn.IFS(Q7=1,COUNT($E$7:G7),Q7&lt;&gt;1,"")</f>
        <v>3</v>
      </c>
      <c r="O7">
        <f>IF(Q7=1,ROUND(AVERAGE($E$7:G7),2),"")</f>
        <v>155.66999999999999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6" cm="1">
        <f t="array" ref="D8">_xlfn.IFS(Q8&lt;&gt;1,"",Q8=1,TRUNC((230-C8)*0.9))</f>
        <v>67</v>
      </c>
      <c r="E8" s="14">
        <v>182</v>
      </c>
      <c r="F8" s="14">
        <v>182</v>
      </c>
      <c r="G8" s="14">
        <v>156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520</v>
      </c>
      <c r="J8">
        <f t="shared" ref="J8:J36" si="1">IF(Q8=1,TRUNC(AVERAGE(E8:G8),0),"")</f>
        <v>173</v>
      </c>
      <c r="K8" cm="1">
        <f t="array" ref="K8">_xlfn.IFS(Q8&lt;&gt;1,"",Q8=1,I8+(3*D8))</f>
        <v>721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987</v>
      </c>
      <c r="N8" cm="1">
        <f t="array" ref="N8">_xlfn.IFS(Q8=1,COUNT($E$7:G8),Q8&lt;&gt;1,"")</f>
        <v>6</v>
      </c>
      <c r="O8">
        <f>IF(Q8=1,ROUND(AVERAGE($E$7:G8),2),"")</f>
        <v>164.5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>
        <f t="shared" ref="R8:R36" si="3">IF(I8=$X$4,I8,"")</f>
        <v>520</v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164</v>
      </c>
      <c r="D9" s="16" cm="1">
        <f t="array" ref="D9">_xlfn.IFS(Q9&lt;&gt;1,"",Q9=1,TRUNC((230-C9)*0.9))</f>
        <v>59</v>
      </c>
      <c r="E9" s="14">
        <v>117</v>
      </c>
      <c r="F9" s="14">
        <v>116</v>
      </c>
      <c r="G9" s="14">
        <v>142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375</v>
      </c>
      <c r="J9">
        <f t="shared" si="1"/>
        <v>125</v>
      </c>
      <c r="K9" cm="1">
        <f t="array" ref="K9">_xlfn.IFS(Q9&lt;&gt;1,"",Q9=1,I9+(3*D9))</f>
        <v>552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1362</v>
      </c>
      <c r="N9" cm="1">
        <f t="array" ref="N9">_xlfn.IFS(Q9=1,COUNT($E$7:G9),Q9&lt;&gt;1,"")</f>
        <v>9</v>
      </c>
      <c r="O9">
        <f>IF(Q9=1,ROUND(AVERAGE($E$7:G9),2),"")</f>
        <v>151.33000000000001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151</v>
      </c>
      <c r="D10" s="16" cm="1">
        <f t="array" ref="D10">_xlfn.IFS(Q10&lt;&gt;1,"",Q10=1,TRUNC((230-C10)*0.9))</f>
        <v>71</v>
      </c>
      <c r="E10" s="14">
        <v>118</v>
      </c>
      <c r="F10" s="14">
        <v>161</v>
      </c>
      <c r="G10" s="14">
        <v>169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448</v>
      </c>
      <c r="J10">
        <f t="shared" si="1"/>
        <v>149</v>
      </c>
      <c r="K10" cm="1">
        <f t="array" ref="K10">_xlfn.IFS(Q10&lt;&gt;1,"",Q10=1,I10+(3*D10))</f>
        <v>661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1810</v>
      </c>
      <c r="N10" cm="1">
        <f t="array" ref="N10">_xlfn.IFS(Q10=1,COUNT($E$7:G10),Q10&lt;&gt;1,"")</f>
        <v>12</v>
      </c>
      <c r="O10">
        <f>IF(Q10=1,ROUND(AVERAGE($E$7:G10),2),"")</f>
        <v>150.83000000000001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150</v>
      </c>
      <c r="D11" s="16" cm="1">
        <f t="array" ref="D11">_xlfn.IFS(Q11&lt;&gt;1,"",Q11=1,TRUNC((230-C11)*0.9))</f>
        <v>72</v>
      </c>
      <c r="E11" s="14">
        <v>135</v>
      </c>
      <c r="F11" s="14">
        <v>134</v>
      </c>
      <c r="G11" s="14">
        <v>155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424</v>
      </c>
      <c r="J11">
        <f t="shared" si="1"/>
        <v>141</v>
      </c>
      <c r="K11" cm="1">
        <f t="array" ref="K11">_xlfn.IFS(Q11&lt;&gt;1,"",Q11=1,I11+(3*D11))</f>
        <v>640</v>
      </c>
      <c r="L11" cm="1">
        <f t="array" ref="L11">_xlfn.IFS(Q11&lt;&gt;1,"",COUNT($E$7:G11)&lt;=hcpng,"",COUNT($E$7:G11)&gt;=hcpng,K11)</f>
        <v>640</v>
      </c>
      <c r="M11" cm="1">
        <f t="array" ref="M11">_xlfn.IFS(Q11=1,SUM($E$7:G11),Q11&lt;&gt;1,"")</f>
        <v>2234</v>
      </c>
      <c r="N11" cm="1">
        <f t="array" ref="N11">_xlfn.IFS(Q11=1,COUNT($E$7:G11),Q11&lt;&gt;1,"")</f>
        <v>15</v>
      </c>
      <c r="O11">
        <f>IF(Q11=1,ROUND(AVERAGE($E$7:G11),2),"")</f>
        <v>148.93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207</v>
      </c>
      <c r="X11" cm="1">
        <f t="array" ref="X11">_xlfn.IFS(AND(Q11=1,COUNT($E$7:G11)&gt;hcpng),F11+D11,$A$7=1," ")</f>
        <v>206</v>
      </c>
      <c r="Y11" cm="1">
        <f t="array" ref="Y11">_xlfn.IFS(AND(Q11=1,COUNT($E$7:G11)&gt;hcpng),G11+D11,$A$7=1," ")</f>
        <v>227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148</v>
      </c>
      <c r="D12" s="16" cm="1">
        <f t="array" ref="D12">_xlfn.IFS(Q12&lt;&gt;1,"",Q12=1,TRUNC((230-C12)*0.9))</f>
        <v>73</v>
      </c>
      <c r="E12" s="14">
        <v>127</v>
      </c>
      <c r="F12" s="14">
        <v>198</v>
      </c>
      <c r="G12" s="14">
        <v>141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466</v>
      </c>
      <c r="J12">
        <f t="shared" si="1"/>
        <v>155</v>
      </c>
      <c r="K12" cm="1">
        <f t="array" ref="K12">_xlfn.IFS(Q12&lt;&gt;1,"",Q12=1,I12+(3*D12))</f>
        <v>685</v>
      </c>
      <c r="L12" cm="1">
        <f t="array" ref="L12">_xlfn.IFS(Q12&lt;&gt;1,"",COUNT($E$7:G12)&lt;=hcpng,"",COUNT($E$7:G12)&gt;=hcpng,K12)</f>
        <v>685</v>
      </c>
      <c r="M12" cm="1">
        <f t="array" ref="M12">_xlfn.IFS(Q12=1,SUM($E$7:G12),Q12&lt;&gt;1,"")</f>
        <v>2700</v>
      </c>
      <c r="N12" cm="1">
        <f t="array" ref="N12">_xlfn.IFS(Q12=1,COUNT($E$7:G12),Q12&lt;&gt;1,"")</f>
        <v>18</v>
      </c>
      <c r="O12">
        <f>IF(Q12=1,ROUND(AVERAGE($E$7:G12),2),"")</f>
        <v>150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200</v>
      </c>
      <c r="X12" cm="1">
        <f t="array" ref="X12">_xlfn.IFS(AND(Q12=1,COUNT($E$7:G12)&gt;hcpng),F12+D12,$A$7=1," ")</f>
        <v>271</v>
      </c>
      <c r="Y12" cm="1">
        <f t="array" ref="Y12">_xlfn.IFS(AND(Q12=1,COUNT($E$7:G12)&gt;hcpng),G12+D12,$A$7=1," ")</f>
        <v>214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150</v>
      </c>
      <c r="D13" s="16" cm="1">
        <f t="array" ref="D13">_xlfn.IFS(Q13&lt;&gt;1,"",Q13=1,TRUNC((230-C13)*0.9))</f>
        <v>72</v>
      </c>
      <c r="E13" s="14">
        <v>138</v>
      </c>
      <c r="F13" s="14">
        <v>138</v>
      </c>
      <c r="G13" s="14">
        <v>112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388</v>
      </c>
      <c r="J13">
        <f t="shared" si="1"/>
        <v>129</v>
      </c>
      <c r="K13" cm="1">
        <f t="array" ref="K13">_xlfn.IFS(Q13&lt;&gt;1,"",Q13=1,I13+(3*D13))</f>
        <v>604</v>
      </c>
      <c r="L13" cm="1">
        <f t="array" ref="L13">_xlfn.IFS(Q13&lt;&gt;1,"",COUNT($E$7:G13)&lt;=hcpng,"",COUNT($E$7:G13)&gt;=hcpng,K13)</f>
        <v>604</v>
      </c>
      <c r="M13" cm="1">
        <f t="array" ref="M13">_xlfn.IFS(Q13=1,SUM($E$7:G13),Q13&lt;&gt;1,"")</f>
        <v>3088</v>
      </c>
      <c r="N13" cm="1">
        <f t="array" ref="N13">_xlfn.IFS(Q13=1,COUNT($E$7:G13),Q13&lt;&gt;1,"")</f>
        <v>21</v>
      </c>
      <c r="O13">
        <f>IF(Q13=1,ROUND(AVERAGE($E$7:G13),2),"")</f>
        <v>147.05000000000001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210</v>
      </c>
      <c r="X13" cm="1">
        <f t="array" ref="X13">_xlfn.IFS(AND(Q13=1,COUNT($E$7:G13)&gt;hcpng),F13+D13,$A$7=1," ")</f>
        <v>210</v>
      </c>
      <c r="Y13" cm="1">
        <f t="array" ref="Y13">_xlfn.IFS(AND(Q13=1,COUNT($E$7:G13)&gt;hcpng),G13+D13,$A$7=1," ")</f>
        <v>184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147</v>
      </c>
      <c r="D15" s="16" cm="1">
        <f t="array" ref="D15">_xlfn.IFS(Q15&lt;&gt;1,"",Q15=1,TRUNC((230-C15)*0.9))</f>
        <v>74</v>
      </c>
      <c r="E15" s="14">
        <v>129</v>
      </c>
      <c r="F15" s="14">
        <v>142</v>
      </c>
      <c r="G15" s="14">
        <v>121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392</v>
      </c>
      <c r="J15">
        <f t="shared" si="1"/>
        <v>130</v>
      </c>
      <c r="K15" cm="1">
        <f t="array" ref="K15">_xlfn.IFS(Q15&lt;&gt;1,"",Q15=1,I15+(3*D15))</f>
        <v>614</v>
      </c>
      <c r="L15" cm="1">
        <f t="array" ref="L15">_xlfn.IFS(Q15&lt;&gt;1,"",COUNT($E$7:G15)&lt;=hcpng,"",COUNT($E$7:G15)&gt;=hcpng,K15)</f>
        <v>614</v>
      </c>
      <c r="M15" cm="1">
        <f t="array" ref="M15">_xlfn.IFS(Q15=1,SUM($E$7:G15),Q15&lt;&gt;1,"")</f>
        <v>3480</v>
      </c>
      <c r="N15" cm="1">
        <f t="array" ref="N15">_xlfn.IFS(Q15=1,COUNT($E$7:G15),Q15&lt;&gt;1,"")</f>
        <v>24</v>
      </c>
      <c r="O15">
        <f>IF(Q15=1,ROUND(AVERAGE($E$7:G15),2),"")</f>
        <v>145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203</v>
      </c>
      <c r="X15" cm="1">
        <f t="array" ref="X15">_xlfn.IFS(AND(Q15=1,COUNT($E$7:G15)&gt;hcpng),F15+D15,$A$7=1," ")</f>
        <v>216</v>
      </c>
      <c r="Y15" cm="1">
        <f t="array" ref="Y15">_xlfn.IFS(AND(Q15=1,COUNT($E$7:G15)&gt;hcpng),G15+D15,$A$7=1," ")</f>
        <v>195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145</v>
      </c>
      <c r="D16" s="16" cm="1">
        <f t="array" ref="D16">_xlfn.IFS(Q16&lt;&gt;1,"",Q16=1,TRUNC((230-C16)*0.9))</f>
        <v>76</v>
      </c>
      <c r="E16" s="14">
        <v>157</v>
      </c>
      <c r="F16" s="14">
        <v>130</v>
      </c>
      <c r="G16" s="14">
        <v>121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408</v>
      </c>
      <c r="J16">
        <f t="shared" si="1"/>
        <v>136</v>
      </c>
      <c r="K16" cm="1">
        <f t="array" ref="K16">_xlfn.IFS(Q16&lt;&gt;1,"",Q16=1,I16+(3*D16))</f>
        <v>636</v>
      </c>
      <c r="L16" cm="1">
        <f t="array" ref="L16">_xlfn.IFS(Q16&lt;&gt;1,"",COUNT($E$7:G16)&lt;=hcpng,"",COUNT($E$7:G16)&gt;=hcpng,K16)</f>
        <v>636</v>
      </c>
      <c r="M16" cm="1">
        <f t="array" ref="M16">_xlfn.IFS(Q16=1,SUM($E$7:G16),Q16&lt;&gt;1,"")</f>
        <v>3888</v>
      </c>
      <c r="N16" cm="1">
        <f t="array" ref="N16">_xlfn.IFS(Q16=1,COUNT($E$7:G16),Q16&lt;&gt;1,"")</f>
        <v>27</v>
      </c>
      <c r="O16">
        <f>IF(Q16=1,ROUND(AVERAGE($E$7:G16),2),"")</f>
        <v>144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233</v>
      </c>
      <c r="X16" cm="1">
        <f t="array" ref="X16">_xlfn.IFS(AND(Q16=1,COUNT($E$7:G16)&gt;hcpng),F16+D16,$A$7=1," ")</f>
        <v>206</v>
      </c>
      <c r="Y16" cm="1">
        <f t="array" ref="Y16">_xlfn.IFS(AND(Q16=1,COUNT($E$7:G16)&gt;hcpng),G16+D16,$A$7=1," ")</f>
        <v>197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144</v>
      </c>
      <c r="D17" s="16" cm="1">
        <f t="array" ref="D17">_xlfn.IFS(Q17&lt;&gt;1,"",Q17=1,TRUNC((230-C17)*0.9))</f>
        <v>77</v>
      </c>
      <c r="E17" s="14">
        <v>128</v>
      </c>
      <c r="F17" s="14">
        <v>148</v>
      </c>
      <c r="G17" s="14">
        <v>150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426</v>
      </c>
      <c r="J17">
        <f t="shared" si="1"/>
        <v>142</v>
      </c>
      <c r="K17" cm="1">
        <f t="array" ref="K17">_xlfn.IFS(Q17&lt;&gt;1,"",Q17=1,I17+(3*D17))</f>
        <v>657</v>
      </c>
      <c r="L17" cm="1">
        <f t="array" ref="L17">_xlfn.IFS(Q17&lt;&gt;1,"",COUNT($E$7:G17)&lt;=hcpng,"",COUNT($E$7:G17)&gt;=hcpng,K17)</f>
        <v>657</v>
      </c>
      <c r="M17" cm="1">
        <f t="array" ref="M17">_xlfn.IFS(Q17=1,SUM($E$7:G17),Q17&lt;&gt;1,"")</f>
        <v>4314</v>
      </c>
      <c r="N17" cm="1">
        <f t="array" ref="N17">_xlfn.IFS(Q17=1,COUNT($E$7:G17),Q17&lt;&gt;1,"")</f>
        <v>30</v>
      </c>
      <c r="O17">
        <f>IF(Q17=1,ROUND(AVERAGE($E$7:G17),2),"")</f>
        <v>143.80000000000001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205</v>
      </c>
      <c r="X17" cm="1">
        <f t="array" ref="X17">_xlfn.IFS(AND(Q17=1,COUNT($E$7:G17)&gt;hcpng),F17+D17,$A$7=1," ")</f>
        <v>225</v>
      </c>
      <c r="Y17" cm="1">
        <f t="array" ref="Y17">_xlfn.IFS(AND(Q17=1,COUNT($E$7:G17)&gt;hcpng),G17+D17,$A$7=1," ")</f>
        <v>227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143</v>
      </c>
      <c r="D18" s="16" cm="1">
        <f t="array" ref="D18">_xlfn.IFS(Q18&lt;&gt;1,"",Q18=1,TRUNC((230-C18)*0.9))</f>
        <v>78</v>
      </c>
      <c r="E18" s="14">
        <v>132</v>
      </c>
      <c r="F18" s="14">
        <v>122</v>
      </c>
      <c r="G18" s="14">
        <v>168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422</v>
      </c>
      <c r="J18">
        <f t="shared" si="1"/>
        <v>140</v>
      </c>
      <c r="K18" cm="1">
        <f t="array" ref="K18">_xlfn.IFS(Q18&lt;&gt;1,"",Q18=1,I18+(3*D18))</f>
        <v>656</v>
      </c>
      <c r="L18" cm="1">
        <f t="array" ref="L18">_xlfn.IFS(Q18&lt;&gt;1,"",COUNT($E$7:G18)&lt;=hcpng,"",COUNT($E$7:G18)&gt;=hcpng,K18)</f>
        <v>656</v>
      </c>
      <c r="M18" cm="1">
        <f t="array" ref="M18">_xlfn.IFS(Q18=1,SUM($E$7:G18),Q18&lt;&gt;1,"")</f>
        <v>4736</v>
      </c>
      <c r="N18" cm="1">
        <f t="array" ref="N18">_xlfn.IFS(Q18=1,COUNT($E$7:G18),Q18&lt;&gt;1,"")</f>
        <v>33</v>
      </c>
      <c r="O18">
        <f>IF(Q18=1,ROUND(AVERAGE($E$7:G18),2),"")</f>
        <v>143.52000000000001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210</v>
      </c>
      <c r="X18" cm="1">
        <f t="array" ref="X18">_xlfn.IFS(AND(Q18=1,COUNT($E$7:G18)&gt;hcpng),F18+D18,$A$7=1," ")</f>
        <v>200</v>
      </c>
      <c r="Y18" cm="1">
        <f t="array" ref="Y18">_xlfn.IFS(AND(Q18=1,COUNT($E$7:G18)&gt;hcpng),G18+D18,$A$7=1," ")</f>
        <v>246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143</v>
      </c>
      <c r="D19" s="16" cm="1">
        <f t="array" ref="D19">_xlfn.IFS(Q19&lt;&gt;1,"",Q19=1,TRUNC((230-C19)*0.9))</f>
        <v>78</v>
      </c>
      <c r="E19" s="14">
        <v>146</v>
      </c>
      <c r="F19" s="14">
        <v>142</v>
      </c>
      <c r="G19" s="14">
        <v>136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424</v>
      </c>
      <c r="J19">
        <f t="shared" si="1"/>
        <v>141</v>
      </c>
      <c r="K19" cm="1">
        <f t="array" ref="K19">_xlfn.IFS(Q19&lt;&gt;1,"",Q19=1,I19+(3*D19))</f>
        <v>658</v>
      </c>
      <c r="L19" cm="1">
        <f t="array" ref="L19">_xlfn.IFS(Q19&lt;&gt;1,"",COUNT($E$7:G19)&lt;=hcpng,"",COUNT($E$7:G19)&gt;=hcpng,K19)</f>
        <v>658</v>
      </c>
      <c r="M19" cm="1">
        <f t="array" ref="M19">_xlfn.IFS(Q19=1,SUM($E$7:G19),Q19&lt;&gt;1,"")</f>
        <v>5160</v>
      </c>
      <c r="N19" cm="1">
        <f t="array" ref="N19">_xlfn.IFS(Q19=1,COUNT($E$7:G19),Q19&lt;&gt;1,"")</f>
        <v>36</v>
      </c>
      <c r="O19">
        <f>IF(Q19=1,ROUND(AVERAGE($E$7:G19),2),"")</f>
        <v>143.33000000000001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224</v>
      </c>
      <c r="X19" cm="1">
        <f t="array" ref="X19">_xlfn.IFS(AND(Q19=1,COUNT($E$7:G19)&gt;hcpng),F19+D19,$A$7=1," ")</f>
        <v>220</v>
      </c>
      <c r="Y19" cm="1">
        <f t="array" ref="Y19">_xlfn.IFS(AND(Q19=1,COUNT($E$7:G19)&gt;hcpng),G19+D19,$A$7=1," ")</f>
        <v>214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143</v>
      </c>
      <c r="D20" s="16" cm="1">
        <f t="array" ref="D20">_xlfn.IFS(Q20&lt;&gt;1,"",Q20=1,TRUNC((230-C20)*0.9))</f>
        <v>78</v>
      </c>
      <c r="E20" s="14">
        <v>164</v>
      </c>
      <c r="F20" s="14">
        <v>116</v>
      </c>
      <c r="G20" s="14">
        <v>143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423</v>
      </c>
      <c r="J20">
        <f t="shared" si="1"/>
        <v>141</v>
      </c>
      <c r="K20" cm="1">
        <f t="array" ref="K20">_xlfn.IFS(Q20&lt;&gt;1,"",Q20=1,I20+(3*D20))</f>
        <v>657</v>
      </c>
      <c r="L20" cm="1">
        <f t="array" ref="L20">_xlfn.IFS(Q20&lt;&gt;1,"",COUNT($E$7:G20)&lt;=hcpng,"",COUNT($E$7:G20)&gt;=hcpng,K20)</f>
        <v>657</v>
      </c>
      <c r="M20" cm="1">
        <f t="array" ref="M20">_xlfn.IFS(Q20=1,SUM($E$7:G20),Q20&lt;&gt;1,"")</f>
        <v>5583</v>
      </c>
      <c r="N20" cm="1">
        <f t="array" ref="N20">_xlfn.IFS(Q20=1,COUNT($E$7:G20),Q20&lt;&gt;1,"")</f>
        <v>39</v>
      </c>
      <c r="O20">
        <f>IF(Q20=1,ROUND(AVERAGE($E$7:G20),2),"")</f>
        <v>143.15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242</v>
      </c>
      <c r="X20" cm="1">
        <f t="array" ref="X20">_xlfn.IFS(AND(Q20=1,COUNT($E$7:G20)&gt;hcpng),F20+D20,$A$7=1," ")</f>
        <v>194</v>
      </c>
      <c r="Y20" cm="1">
        <f t="array" ref="Y20">_xlfn.IFS(AND(Q20=1,COUNT($E$7:G20)&gt;hcpng),G20+D20,$A$7=1," ")</f>
        <v>221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143</v>
      </c>
      <c r="D21" s="16" cm="1">
        <f t="array" ref="D21">_xlfn.IFS(Q21&lt;&gt;1,"",Q21=1,TRUNC((230-C21)*0.9))</f>
        <v>78</v>
      </c>
      <c r="E21" s="14">
        <v>166</v>
      </c>
      <c r="F21" s="14">
        <v>169</v>
      </c>
      <c r="G21" s="14">
        <v>110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445</v>
      </c>
      <c r="J21">
        <f t="shared" si="1"/>
        <v>148</v>
      </c>
      <c r="K21" cm="1">
        <f t="array" ref="K21">_xlfn.IFS(Q21&lt;&gt;1,"",Q21=1,I21+(3*D21))</f>
        <v>679</v>
      </c>
      <c r="L21" cm="1">
        <f t="array" ref="L21">_xlfn.IFS(Q21&lt;&gt;1,"",COUNT($E$7:G21)&lt;=hcpng,"",COUNT($E$7:G21)&gt;=hcpng,K21)</f>
        <v>679</v>
      </c>
      <c r="M21" cm="1">
        <f t="array" ref="M21">_xlfn.IFS(Q21=1,SUM($E$7:G21),Q21&lt;&gt;1,"")</f>
        <v>6028</v>
      </c>
      <c r="N21" cm="1">
        <f t="array" ref="N21">_xlfn.IFS(Q21=1,COUNT($E$7:G21),Q21&lt;&gt;1,"")</f>
        <v>42</v>
      </c>
      <c r="O21">
        <f>IF(Q21=1,ROUND(AVERAGE($E$7:G21),2),"")</f>
        <v>143.52000000000001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244</v>
      </c>
      <c r="X21" cm="1">
        <f t="array" ref="X21">_xlfn.IFS(AND(Q21=1,COUNT($E$7:G21)&gt;hcpng),F21+D21,$A$7=1," ")</f>
        <v>247</v>
      </c>
      <c r="Y21" cm="1">
        <f t="array" ref="Y21">_xlfn.IFS(AND(Q21=1,COUNT($E$7:G21)&gt;hcpng),G21+D21,$A$7=1," ")</f>
        <v>188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143</v>
      </c>
      <c r="D22" s="16" cm="1">
        <f t="array" ref="D22">_xlfn.IFS(Q22&lt;&gt;1,"",Q22=1,TRUNC((230-C22)*0.9))</f>
        <v>78</v>
      </c>
      <c r="E22" s="14">
        <v>134</v>
      </c>
      <c r="F22" s="14">
        <v>121</v>
      </c>
      <c r="G22" s="14">
        <v>123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378</v>
      </c>
      <c r="J22">
        <f t="shared" si="1"/>
        <v>126</v>
      </c>
      <c r="K22" cm="1">
        <f t="array" ref="K22">_xlfn.IFS(Q22&lt;&gt;1,"",Q22=1,I22+(3*D22))</f>
        <v>612</v>
      </c>
      <c r="L22" cm="1">
        <f t="array" ref="L22">_xlfn.IFS(Q22&lt;&gt;1,"",COUNT($E$7:G22)&lt;=hcpng,"",COUNT($E$7:G22)&gt;=hcpng,K22)</f>
        <v>612</v>
      </c>
      <c r="M22" cm="1">
        <f t="array" ref="M22">_xlfn.IFS(Q22=1,SUM($E$7:G22),Q22&lt;&gt;1,"")</f>
        <v>6406</v>
      </c>
      <c r="N22" cm="1">
        <f t="array" ref="N22">_xlfn.IFS(Q22=1,COUNT($E$7:G22),Q22&lt;&gt;1,"")</f>
        <v>45</v>
      </c>
      <c r="O22">
        <f>IF(Q22=1,ROUND(AVERAGE($E$7:G22),2),"")</f>
        <v>142.36000000000001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212</v>
      </c>
      <c r="X22" cm="1">
        <f t="array" ref="X22">_xlfn.IFS(AND(Q22=1,COUNT($E$7:G22)&gt;hcpng),F22+D22,$A$7=1," ")</f>
        <v>199</v>
      </c>
      <c r="Y22" cm="1">
        <f t="array" ref="Y22">_xlfn.IFS(AND(Q22=1,COUNT($E$7:G22)&gt;hcpng),G22+D22,$A$7=1," ")</f>
        <v>201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142</v>
      </c>
      <c r="D23" s="16" cm="1">
        <f t="array" ref="D23">_xlfn.IFS(Q23&lt;&gt;1,"",Q23=1,TRUNC((230-C23)*0.9))</f>
        <v>79</v>
      </c>
      <c r="E23" s="14">
        <v>138</v>
      </c>
      <c r="F23" s="14">
        <v>135</v>
      </c>
      <c r="G23" s="14">
        <v>153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426</v>
      </c>
      <c r="J23">
        <f t="shared" si="1"/>
        <v>142</v>
      </c>
      <c r="K23" cm="1">
        <f t="array" ref="K23">_xlfn.IFS(Q23&lt;&gt;1,"",Q23=1,I23+(3*D23))</f>
        <v>663</v>
      </c>
      <c r="L23" cm="1">
        <f t="array" ref="L23">_xlfn.IFS(Q23&lt;&gt;1,"",COUNT($E$7:G23)&lt;=hcpng,"",COUNT($E$7:G23)&gt;=hcpng,K23)</f>
        <v>663</v>
      </c>
      <c r="M23" cm="1">
        <f t="array" ref="M23">_xlfn.IFS(Q23=1,SUM($E$7:G23),Q23&lt;&gt;1,"")</f>
        <v>6832</v>
      </c>
      <c r="N23" cm="1">
        <f t="array" ref="N23">_xlfn.IFS(Q23=1,COUNT($E$7:G23),Q23&lt;&gt;1,"")</f>
        <v>48</v>
      </c>
      <c r="O23">
        <f>IF(Q23=1,ROUND(AVERAGE($E$7:G23),2),"")</f>
        <v>142.33000000000001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217</v>
      </c>
      <c r="X23" cm="1">
        <f t="array" ref="X23">_xlfn.IFS(AND(Q23=1,COUNT($E$7:G23)&gt;hcpng),F23+D23,$A$7=1," ")</f>
        <v>214</v>
      </c>
      <c r="Y23" cm="1">
        <f t="array" ref="Y23">_xlfn.IFS(AND(Q23=1,COUNT($E$7:G23)&gt;hcpng),G23+D23,$A$7=1," ")</f>
        <v>232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142</v>
      </c>
      <c r="D24" s="16" cm="1">
        <f t="array" ref="D24">_xlfn.IFS(Q24&lt;&gt;1,"",Q24=1,TRUNC((230-C24)*0.9))</f>
        <v>79</v>
      </c>
      <c r="E24" s="14">
        <v>171</v>
      </c>
      <c r="F24" s="14">
        <v>135</v>
      </c>
      <c r="G24" s="14">
        <v>154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460</v>
      </c>
      <c r="J24">
        <f t="shared" si="1"/>
        <v>153</v>
      </c>
      <c r="K24" cm="1">
        <f t="array" ref="K24">_xlfn.IFS(Q24&lt;&gt;1,"",Q24=1,I24+(3*D24))</f>
        <v>697</v>
      </c>
      <c r="L24" cm="1">
        <f t="array" ref="L24">_xlfn.IFS(Q24&lt;&gt;1,"",COUNT($E$7:G24)&lt;=hcpng,"",COUNT($E$7:G24)&gt;=hcpng,K24)</f>
        <v>697</v>
      </c>
      <c r="M24" cm="1">
        <f t="array" ref="M24">_xlfn.IFS(Q24=1,SUM($E$7:G24),Q24&lt;&gt;1,"")</f>
        <v>7292</v>
      </c>
      <c r="N24" cm="1">
        <f t="array" ref="N24">_xlfn.IFS(Q24=1,COUNT($E$7:G24),Q24&lt;&gt;1,"")</f>
        <v>51</v>
      </c>
      <c r="O24">
        <f>IF(Q24=1,ROUND(AVERAGE($E$7:G24),2),"")</f>
        <v>142.97999999999999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250</v>
      </c>
      <c r="X24" cm="1">
        <f t="array" ref="X24">_xlfn.IFS(AND(Q24=1,COUNT($E$7:G24)&gt;hcpng),F24+D24,$A$7=1," ")</f>
        <v>214</v>
      </c>
      <c r="Y24" cm="1">
        <f t="array" ref="Y24">_xlfn.IFS(AND(Q24=1,COUNT($E$7:G24)&gt;hcpng),G24+D24,$A$7=1," ")</f>
        <v>233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142</v>
      </c>
      <c r="D25" s="16" cm="1">
        <f t="array" ref="D25">_xlfn.IFS(Q25&lt;&gt;1,"",Q25=1,TRUNC((230-C25)*0.9))</f>
        <v>79</v>
      </c>
      <c r="E25" s="14">
        <v>210</v>
      </c>
      <c r="F25" s="14">
        <v>168</v>
      </c>
      <c r="G25" s="14">
        <v>138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516</v>
      </c>
      <c r="J25">
        <f t="shared" si="1"/>
        <v>172</v>
      </c>
      <c r="K25" cm="1">
        <f t="array" ref="K25">_xlfn.IFS(Q25&lt;&gt;1,"",Q25=1,I25+(3*D25))</f>
        <v>753</v>
      </c>
      <c r="L25" cm="1">
        <f t="array" ref="L25">_xlfn.IFS(Q25&lt;&gt;1,"",COUNT($E$7:G25)&lt;=hcpng,"",COUNT($E$7:G25)&gt;=hcpng,K25)</f>
        <v>753</v>
      </c>
      <c r="M25" cm="1">
        <f t="array" ref="M25">_xlfn.IFS(Q25=1,SUM($E$7:G25),Q25&lt;&gt;1,"")</f>
        <v>7808</v>
      </c>
      <c r="N25" cm="1">
        <f t="array" ref="N25">_xlfn.IFS(Q25=1,COUNT($E$7:G25),Q25&lt;&gt;1,"")</f>
        <v>54</v>
      </c>
      <c r="O25">
        <f>IF(Q25=1,ROUND(AVERAGE($E$7:G25),2),"")</f>
        <v>144.59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cm="1">
        <f t="array" ref="S25">_xlfn.IFS(E25=$X$5,E25,F25=$X$5,F25,G25=$X$5,G25,$A$7=1,"")</f>
        <v>210</v>
      </c>
      <c r="T25">
        <f t="shared" si="4"/>
        <v>753</v>
      </c>
      <c r="U25" cm="1">
        <f t="array" ref="U25">_xlfn.IFS(W25=$X$6,W25,X25=$X$6,X25,Y25=$X$6,Y25,$A$7=1,"")</f>
        <v>289</v>
      </c>
      <c r="W25" cm="1">
        <f t="array" ref="W25">_xlfn.IFS(AND(Q25=1,COUNT($E$7:G25)&gt;hcpng),E25+D25,$A$7=1," ")</f>
        <v>289</v>
      </c>
      <c r="X25" cm="1">
        <f t="array" ref="X25">_xlfn.IFS(AND(Q25=1,COUNT($E$7:G25)&gt;hcpng),F25+D25,$A$7=1," ")</f>
        <v>247</v>
      </c>
      <c r="Y25" cm="1">
        <f t="array" ref="Y25">_xlfn.IFS(AND(Q25=1,COUNT($E$7:G25)&gt;hcpng),G25+D25,$A$7=1," ")</f>
        <v>217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144</v>
      </c>
      <c r="D26" s="16" cm="1">
        <f t="array" ref="D26">_xlfn.IFS(Q26&lt;&gt;1,"",Q26=1,TRUNC((230-C26)*0.9))</f>
        <v>77</v>
      </c>
      <c r="E26" s="14">
        <v>170</v>
      </c>
      <c r="F26" s="14">
        <v>138</v>
      </c>
      <c r="G26" s="14">
        <v>151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459</v>
      </c>
      <c r="J26">
        <f t="shared" si="1"/>
        <v>153</v>
      </c>
      <c r="K26" cm="1">
        <f t="array" ref="K26">_xlfn.IFS(Q26&lt;&gt;1,"",Q26=1,I26+(3*D26))</f>
        <v>690</v>
      </c>
      <c r="L26" cm="1">
        <f t="array" ref="L26">_xlfn.IFS(Q26&lt;&gt;1,"",COUNT($E$7:G26)&lt;=hcpng,"",COUNT($E$7:G26)&gt;=hcpng,K26)</f>
        <v>690</v>
      </c>
      <c r="M26" cm="1">
        <f t="array" ref="M26">_xlfn.IFS(Q26=1,SUM($E$7:G26),Q26&lt;&gt;1,"")</f>
        <v>8267</v>
      </c>
      <c r="N26" cm="1">
        <f t="array" ref="N26">_xlfn.IFS(Q26=1,COUNT($E$7:G26),Q26&lt;&gt;1,"")</f>
        <v>57</v>
      </c>
      <c r="O26">
        <f>IF(Q26=1,ROUND(AVERAGE($E$7:G26),2),"")</f>
        <v>145.04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247</v>
      </c>
      <c r="X26" cm="1">
        <f t="array" ref="X26">_xlfn.IFS(AND(Q26=1,COUNT($E$7:G26)&gt;hcpng),F26+D26,$A$7=1," ")</f>
        <v>215</v>
      </c>
      <c r="Y26" cm="1">
        <f t="array" ref="Y26">_xlfn.IFS(AND(Q26=1,COUNT($E$7:G26)&gt;hcpng),G26+D26,$A$7=1," ")</f>
        <v>228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145</v>
      </c>
      <c r="D27" s="16" cm="1">
        <f t="array" ref="D27">_xlfn.IFS(Q27&lt;&gt;1,"",Q27=1,TRUNC((230-C27)*0.9))</f>
        <v>76</v>
      </c>
      <c r="E27" s="14">
        <v>144</v>
      </c>
      <c r="F27" s="14">
        <v>144</v>
      </c>
      <c r="G27" s="14">
        <v>131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419</v>
      </c>
      <c r="J27">
        <f t="shared" si="1"/>
        <v>139</v>
      </c>
      <c r="K27" cm="1">
        <f t="array" ref="K27">_xlfn.IFS(Q27&lt;&gt;1,"",Q27=1,I27+(3*D27))</f>
        <v>647</v>
      </c>
      <c r="L27" cm="1">
        <f t="array" ref="L27">_xlfn.IFS(Q27&lt;&gt;1,"",COUNT($E$7:G27)&lt;=hcpng,"",COUNT($E$7:G27)&gt;=hcpng,K27)</f>
        <v>647</v>
      </c>
      <c r="M27" cm="1">
        <f t="array" ref="M27">_xlfn.IFS(Q27=1,SUM($E$7:G27),Q27&lt;&gt;1,"")</f>
        <v>8686</v>
      </c>
      <c r="N27" cm="1">
        <f t="array" ref="N27">_xlfn.IFS(Q27=1,COUNT($E$7:G27),Q27&lt;&gt;1,"")</f>
        <v>60</v>
      </c>
      <c r="O27">
        <f>IF(Q27=1,ROUND(AVERAGE($E$7:G27),2),"")</f>
        <v>144.77000000000001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220</v>
      </c>
      <c r="X27" cm="1">
        <f t="array" ref="X27">_xlfn.IFS(AND(Q27=1,COUNT($E$7:G27)&gt;hcpng),F27+D27,$A$7=1," ")</f>
        <v>220</v>
      </c>
      <c r="Y27" cm="1">
        <f t="array" ref="Y27">_xlfn.IFS(AND(Q27=1,COUNT($E$7:G27)&gt;hcpng),G27+D27,$A$7=1," ")</f>
        <v>207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144</v>
      </c>
      <c r="D28" s="16" cm="1">
        <f t="array" ref="D28">_xlfn.IFS(Q28&lt;&gt;1,"",Q28=1,TRUNC((230-C28)*0.9))</f>
        <v>77</v>
      </c>
      <c r="E28" s="14">
        <v>135</v>
      </c>
      <c r="F28" s="14">
        <v>178</v>
      </c>
      <c r="G28" s="14">
        <v>171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484</v>
      </c>
      <c r="J28">
        <f t="shared" si="1"/>
        <v>161</v>
      </c>
      <c r="K28" cm="1">
        <f t="array" ref="K28">_xlfn.IFS(Q28&lt;&gt;1,"",Q28=1,I28+(3*D28))</f>
        <v>715</v>
      </c>
      <c r="L28" cm="1">
        <f t="array" ref="L28">_xlfn.IFS(Q28&lt;&gt;1,"",COUNT($E$7:G28)&lt;=hcpng,"",COUNT($E$7:G28)&gt;=hcpng,K28)</f>
        <v>715</v>
      </c>
      <c r="M28" cm="1">
        <f t="array" ref="M28">_xlfn.IFS(Q28=1,SUM($E$7:G28),Q28&lt;&gt;1,"")</f>
        <v>9170</v>
      </c>
      <c r="N28" cm="1">
        <f t="array" ref="N28">_xlfn.IFS(Q28=1,COUNT($E$7:G28),Q28&lt;&gt;1,"")</f>
        <v>63</v>
      </c>
      <c r="O28">
        <f>IF(Q28=1,ROUND(AVERAGE($E$7:G28),2),"")</f>
        <v>145.56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212</v>
      </c>
      <c r="X28" cm="1">
        <f t="array" ref="X28">_xlfn.IFS(AND(Q28=1,COUNT($E$7:G28)&gt;hcpng),F28+D28,$A$7=1," ")</f>
        <v>255</v>
      </c>
      <c r="Y28" cm="1">
        <f t="array" ref="Y28">_xlfn.IFS(AND(Q28=1,COUNT($E$7:G28)&gt;hcpng),G28+D28,$A$7=1," ")</f>
        <v>248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145</v>
      </c>
      <c r="D29" s="16" cm="1">
        <f t="array" ref="D29">_xlfn.IFS(Q29&lt;&gt;1,"",Q29=1,TRUNC((230-C29)*0.9))</f>
        <v>76</v>
      </c>
      <c r="E29" s="14">
        <v>159</v>
      </c>
      <c r="F29" s="14">
        <v>156</v>
      </c>
      <c r="G29" s="14">
        <v>139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454</v>
      </c>
      <c r="J29">
        <f t="shared" si="1"/>
        <v>151</v>
      </c>
      <c r="K29" cm="1">
        <f t="array" ref="K29">_xlfn.IFS(Q29&lt;&gt;1,"",Q29=1,I29+(3*D29))</f>
        <v>682</v>
      </c>
      <c r="L29" cm="1">
        <f t="array" ref="L29">_xlfn.IFS(Q29&lt;&gt;1,"",COUNT($E$7:G29)&lt;=hcpng,"",COUNT($E$7:G29)&gt;=hcpng,K29)</f>
        <v>682</v>
      </c>
      <c r="M29" cm="1">
        <f t="array" ref="M29">_xlfn.IFS(Q29=1,SUM($E$7:G29),Q29&lt;&gt;1,"")</f>
        <v>9624</v>
      </c>
      <c r="N29" cm="1">
        <f t="array" ref="N29">_xlfn.IFS(Q29=1,COUNT($E$7:G29),Q29&lt;&gt;1,"")</f>
        <v>66</v>
      </c>
      <c r="O29">
        <f>IF(Q29=1,ROUND(AVERAGE($E$7:G29),2),"")</f>
        <v>145.82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235</v>
      </c>
      <c r="X29" cm="1">
        <f t="array" ref="X29">_xlfn.IFS(AND(Q29=1,COUNT($E$7:G29)&gt;hcpng),F29+D29,$A$7=1," ")</f>
        <v>232</v>
      </c>
      <c r="Y29" cm="1">
        <f t="array" ref="Y29">_xlfn.IFS(AND(Q29=1,COUNT($E$7:G29)&gt;hcpng),G29+D29,$A$7=1," ")</f>
        <v>215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145</v>
      </c>
      <c r="D30" s="16" cm="1">
        <f t="array" ref="D30">_xlfn.IFS(Q30&lt;&gt;1,"",Q30=1,TRUNC((230-C30)*0.9))</f>
        <v>76</v>
      </c>
      <c r="E30" s="14">
        <v>119</v>
      </c>
      <c r="F30" s="14">
        <v>147</v>
      </c>
      <c r="G30" s="14">
        <v>127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393</v>
      </c>
      <c r="J30">
        <f t="shared" si="1"/>
        <v>131</v>
      </c>
      <c r="K30" cm="1">
        <f t="array" ref="K30">_xlfn.IFS(Q30&lt;&gt;1,"",Q30=1,I30+(3*D30))</f>
        <v>621</v>
      </c>
      <c r="L30" cm="1">
        <f t="array" ref="L30">_xlfn.IFS(Q30&lt;&gt;1,"",COUNT($E$7:G30)&lt;=hcpng,"",COUNT($E$7:G30)&gt;=hcpng,K30)</f>
        <v>621</v>
      </c>
      <c r="M30" cm="1">
        <f t="array" ref="M30">_xlfn.IFS(Q30=1,SUM($E$7:G30),Q30&lt;&gt;1,"")</f>
        <v>10017</v>
      </c>
      <c r="N30" cm="1">
        <f t="array" ref="N30">_xlfn.IFS(Q30=1,COUNT($E$7:G30),Q30&lt;&gt;1,"")</f>
        <v>69</v>
      </c>
      <c r="O30">
        <f>IF(Q30=1,ROUND(AVERAGE($E$7:G30),2),"")</f>
        <v>145.16999999999999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195</v>
      </c>
      <c r="X30" cm="1">
        <f t="array" ref="X30">_xlfn.IFS(AND(Q30=1,COUNT($E$7:G30)&gt;hcpng),F30+D30,$A$7=1," ")</f>
        <v>223</v>
      </c>
      <c r="Y30" cm="1">
        <f t="array" ref="Y30">_xlfn.IFS(AND(Q30=1,COUNT($E$7:G30)&gt;hcpng),G30+D30,$A$7=1," ")</f>
        <v>203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145</v>
      </c>
      <c r="D31" s="16" cm="1">
        <f t="array" ref="D31">_xlfn.IFS(Q31&lt;&gt;1,"",Q31=1,TRUNC((230-C31)*0.9))</f>
        <v>76</v>
      </c>
      <c r="E31" s="14">
        <v>162</v>
      </c>
      <c r="F31" s="14">
        <v>150</v>
      </c>
      <c r="G31" s="14">
        <v>185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497</v>
      </c>
      <c r="J31">
        <f t="shared" si="1"/>
        <v>165</v>
      </c>
      <c r="K31" cm="1">
        <f t="array" ref="K31">_xlfn.IFS(Q31&lt;&gt;1,"",Q31=1,I31+(3*D31))</f>
        <v>725</v>
      </c>
      <c r="L31" cm="1">
        <f t="array" ref="L31">_xlfn.IFS(Q31&lt;&gt;1,"",COUNT($E$7:G31)&lt;=hcpng,"",COUNT($E$7:G31)&gt;=hcpng,K31)</f>
        <v>725</v>
      </c>
      <c r="M31" cm="1">
        <f t="array" ref="M31">_xlfn.IFS(Q31=1,SUM($E$7:G31),Q31&lt;&gt;1,"")</f>
        <v>10514</v>
      </c>
      <c r="N31" cm="1">
        <f t="array" ref="N31">_xlfn.IFS(Q31=1,COUNT($E$7:G31),Q31&lt;&gt;1,"")</f>
        <v>72</v>
      </c>
      <c r="O31">
        <f>IF(Q31=1,ROUND(AVERAGE($E$7:G31),2),"")</f>
        <v>146.03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238</v>
      </c>
      <c r="X31" cm="1">
        <f t="array" ref="X31">_xlfn.IFS(AND(Q31=1,COUNT($E$7:G31)&gt;hcpng),F31+D31,$A$7=1," ")</f>
        <v>226</v>
      </c>
      <c r="Y31" cm="1">
        <f t="array" ref="Y31">_xlfn.IFS(AND(Q31=1,COUNT($E$7:G31)&gt;hcpng),G31+D31,$A$7=1," ")</f>
        <v>261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146</v>
      </c>
      <c r="D32" s="16" cm="1">
        <f t="array" ref="D32">_xlfn.IFS(Q32&lt;&gt;1,"",Q32=1,TRUNC((230-C32)*0.9))</f>
        <v>75</v>
      </c>
      <c r="E32" s="14">
        <v>154</v>
      </c>
      <c r="F32" s="14">
        <v>189</v>
      </c>
      <c r="G32" s="14">
        <v>159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0"/>
        <v>502</v>
      </c>
      <c r="J32">
        <f t="shared" si="1"/>
        <v>167</v>
      </c>
      <c r="K32" cm="1">
        <f t="array" ref="K32">_xlfn.IFS(Q32&lt;&gt;1,"",Q32=1,I32+(3*D32))</f>
        <v>727</v>
      </c>
      <c r="L32" cm="1">
        <f t="array" ref="L32">_xlfn.IFS(Q32&lt;&gt;1,"",COUNT($E$7:G32)&lt;=hcpng,"",COUNT($E$7:G32)&gt;=hcpng,K32)</f>
        <v>727</v>
      </c>
      <c r="M32" cm="1">
        <f t="array" ref="M32">_xlfn.IFS(Q32=1,SUM($E$7:G32),Q32&lt;&gt;1,"")</f>
        <v>11016</v>
      </c>
      <c r="N32" cm="1">
        <f t="array" ref="N32">_xlfn.IFS(Q32=1,COUNT($E$7:G32),Q32&lt;&gt;1,"")</f>
        <v>75</v>
      </c>
      <c r="O32">
        <f>IF(Q32=1,ROUND(AVERAGE($E$7:G32),2),"")</f>
        <v>146.88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229</v>
      </c>
      <c r="X32" cm="1">
        <f t="array" ref="X32">_xlfn.IFS(AND(Q32=1,COUNT($E$7:G32)&gt;hcpng),F32+D32,$A$7=1," ")</f>
        <v>264</v>
      </c>
      <c r="Y32" cm="1">
        <f t="array" ref="Y32">_xlfn.IFS(AND(Q32=1,COUNT($E$7:G32)&gt;hcpng),G32+D32,$A$7=1," ")</f>
        <v>234</v>
      </c>
      <c r="Z32">
        <f t="shared" si="5"/>
        <v>26</v>
      </c>
      <c r="AA32" cm="1">
        <f t="array" ref="AA32">_xlfn.IFS(COUNTIFS(H32,"#",H31,"#"),A31,COUNTIFS(H32,2,H31,"#"),A31,$A$7=1,"")</f>
        <v>25</v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146</v>
      </c>
      <c r="D33" s="16" cm="1">
        <f t="array" ref="D33">_xlfn.IFS(Q33&lt;&gt;1,"",Q33=1,TRUNC((230-C33)*0.9))</f>
        <v>75</v>
      </c>
      <c r="E33" s="14">
        <v>182</v>
      </c>
      <c r="F33" s="14">
        <v>191</v>
      </c>
      <c r="G33" s="14">
        <v>117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490</v>
      </c>
      <c r="J33">
        <f t="shared" si="1"/>
        <v>163</v>
      </c>
      <c r="K33" cm="1">
        <f t="array" ref="K33">_xlfn.IFS(Q33&lt;&gt;1,"",Q33=1,I33+(3*D33))</f>
        <v>715</v>
      </c>
      <c r="L33" cm="1">
        <f t="array" ref="L33">_xlfn.IFS(Q33&lt;&gt;1,"",COUNT($E$7:G33)&lt;=hcpng,"",COUNT($E$7:G33)&gt;=hcpng,K33)</f>
        <v>715</v>
      </c>
      <c r="M33" cm="1">
        <f t="array" ref="M33">_xlfn.IFS(Q33=1,SUM($E$7:G33),Q33&lt;&gt;1,"")</f>
        <v>11506</v>
      </c>
      <c r="N33" cm="1">
        <f t="array" ref="N33">_xlfn.IFS(Q33=1,COUNT($E$7:G33),Q33&lt;&gt;1,"")</f>
        <v>78</v>
      </c>
      <c r="O33">
        <f>IF(Q33=1,ROUND(AVERAGE($E$7:G33),2),"")</f>
        <v>147.51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257</v>
      </c>
      <c r="X33" cm="1">
        <f t="array" ref="X33">_xlfn.IFS(AND(Q33=1,COUNT($E$7:G33)&gt;hcpng),F33+D33,$A$7=1," ")</f>
        <v>266</v>
      </c>
      <c r="Y33" cm="1">
        <f t="array" ref="Y33">_xlfn.IFS(AND(Q33=1,COUNT($E$7:G33)&gt;hcpng),G33+D33,$A$7=1," ")</f>
        <v>192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147</v>
      </c>
      <c r="D34" s="16" cm="1">
        <f t="array" ref="D34">_xlfn.IFS(Q34&lt;&gt;1,"",Q34=1,TRUNC((230-C34)*0.9))</f>
        <v>74</v>
      </c>
      <c r="E34" s="14">
        <v>173</v>
      </c>
      <c r="F34" s="14">
        <v>149</v>
      </c>
      <c r="G34" s="14">
        <v>133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455</v>
      </c>
      <c r="J34">
        <f t="shared" si="1"/>
        <v>151</v>
      </c>
      <c r="K34" cm="1">
        <f t="array" ref="K34">_xlfn.IFS(Q34&lt;&gt;1,"",Q34=1,I34+(3*D34))</f>
        <v>677</v>
      </c>
      <c r="L34" cm="1">
        <f t="array" ref="L34">_xlfn.IFS(Q34&lt;&gt;1,"",COUNT($E$7:G34)&lt;=hcpng,"",COUNT($E$7:G34)&gt;=hcpng,K34)</f>
        <v>677</v>
      </c>
      <c r="M34" cm="1">
        <f t="array" ref="M34">_xlfn.IFS(Q34=1,SUM($E$7:G34),Q34&lt;&gt;1,"")</f>
        <v>11961</v>
      </c>
      <c r="N34" cm="1">
        <f t="array" ref="N34">_xlfn.IFS(Q34=1,COUNT($E$7:G34),Q34&lt;&gt;1,"")</f>
        <v>81</v>
      </c>
      <c r="O34">
        <f>IF(Q34=1,ROUND(AVERAGE($E$7:G34),2),"")</f>
        <v>147.66999999999999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247</v>
      </c>
      <c r="X34" cm="1">
        <f t="array" ref="X34">_xlfn.IFS(AND(Q34=1,COUNT($E$7:G34)&gt;hcpng),F34+D34,$A$7=1," ")</f>
        <v>223</v>
      </c>
      <c r="Y34" cm="1">
        <f t="array" ref="Y34">_xlfn.IFS(AND(Q34=1,COUNT($E$7:G34)&gt;hcpng),G34+D34,$A$7=1," ")</f>
        <v>207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147</v>
      </c>
      <c r="D35" s="16" cm="1">
        <f t="array" ref="D35">_xlfn.IFS(Q35&lt;&gt;1,"",Q35=1,TRUNC((230-C35)*0.9))</f>
        <v>74</v>
      </c>
      <c r="E35" s="14">
        <v>186</v>
      </c>
      <c r="F35" s="14">
        <v>137</v>
      </c>
      <c r="G35" s="14">
        <v>108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431</v>
      </c>
      <c r="J35">
        <f t="shared" si="1"/>
        <v>143</v>
      </c>
      <c r="K35" cm="1">
        <f t="array" ref="K35">_xlfn.IFS(Q35&lt;&gt;1,"",Q35=1,I35+(3*D35))</f>
        <v>653</v>
      </c>
      <c r="L35" cm="1">
        <f t="array" ref="L35">_xlfn.IFS(Q35&lt;&gt;1,"",COUNT($E$7:G35)&lt;=hcpng,"",COUNT($E$7:G35)&gt;=hcpng,K35)</f>
        <v>653</v>
      </c>
      <c r="M35" cm="1">
        <f t="array" ref="M35">_xlfn.IFS(Q35=1,SUM($E$7:G35),Q35&lt;&gt;1,"")</f>
        <v>12392</v>
      </c>
      <c r="N35" cm="1">
        <f t="array" ref="N35">_xlfn.IFS(Q35=1,COUNT($E$7:G35),Q35&lt;&gt;1,"")</f>
        <v>84</v>
      </c>
      <c r="O35">
        <f>IF(Q35=1,ROUND(AVERAGE($E$7:G35),2),"")</f>
        <v>147.52000000000001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260</v>
      </c>
      <c r="X35" cm="1">
        <f t="array" ref="X35">_xlfn.IFS(AND(Q35=1,COUNT($E$7:G35)&gt;hcpng),F35+D35,$A$7=1," ")</f>
        <v>211</v>
      </c>
      <c r="Y35" cm="1">
        <f t="array" ref="Y35">_xlfn.IFS(AND(Q35=1,COUNT($E$7:G35)&gt;hcpng),G35+D35,$A$7=1," ")</f>
        <v>182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147</v>
      </c>
      <c r="D36" s="16" cm="1">
        <f t="array" ref="D36">_xlfn.IFS(Q36&lt;&gt;1,"",Q36=1,TRUNC((230-C36)*0.9))</f>
        <v>74</v>
      </c>
      <c r="E36" s="14">
        <v>149</v>
      </c>
      <c r="F36" s="14">
        <v>117</v>
      </c>
      <c r="G36" s="14">
        <v>146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412</v>
      </c>
      <c r="J36">
        <f t="shared" si="1"/>
        <v>137</v>
      </c>
      <c r="K36" cm="1">
        <f t="array" ref="K36">_xlfn.IFS(Q36&lt;&gt;1,"",Q36=1,I36+(3*D36))</f>
        <v>634</v>
      </c>
      <c r="L36" cm="1">
        <f t="array" ref="L36">_xlfn.IFS(Q36&lt;&gt;1,"",COUNT($E$7:G36)&lt;=hcpng,"",COUNT($E$7:G36)&gt;=hcpng,K36)</f>
        <v>634</v>
      </c>
      <c r="M36" cm="1">
        <f t="array" ref="M36">_xlfn.IFS(Q36=1,SUM($E$7:G36),Q36&lt;&gt;1,"")</f>
        <v>12804</v>
      </c>
      <c r="N36" cm="1">
        <f t="array" ref="N36">_xlfn.IFS(Q36=1,COUNT($E$7:G36),Q36&lt;&gt;1,"")</f>
        <v>87</v>
      </c>
      <c r="O36">
        <f>IF(Q36=1,ROUND(AVERAGE($E$7:G36),2),"")</f>
        <v>147.16999999999999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223</v>
      </c>
      <c r="X36" cm="1">
        <f t="array" ref="X36">_xlfn.IFS(AND(Q36=1,COUNT($E$7:G36)&gt;hcpng),F36+D36,$A$7=1," ")</f>
        <v>191</v>
      </c>
      <c r="Y36" cm="1">
        <f t="array" ref="Y36">_xlfn.IFS(AND(Q36=1,COUNT($E$7:G36)&gt;hcpng),G36+D36,$A$7=1," ")</f>
        <v>220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150.44999999999999</v>
      </c>
      <c r="F37" s="18">
        <f>IF(COUNT(F7:F36)&gt;=1,ROUND(SUM(F7:F36)/COUNT(F7:F36),2),"")</f>
        <v>149.69</v>
      </c>
      <c r="G37" s="18">
        <f>IF(COUNT(G7:G36)&gt;=1,ROUND(SUM(G7:G36)/COUNT(G7:G36),2),"")</f>
        <v>141.38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1BB8-4339-48FC-81AC-56C283069F15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8" t="s">
        <v>74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YES</v>
      </c>
      <c r="K3" t="str" cm="1">
        <f t="array" ref="K3">_xlfn.IFS(AND(SUM(Q7:Q36)&lt;30,SUM(Q7:Q36)=B2),"So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162</v>
      </c>
      <c r="C4" s="7"/>
      <c r="D4" s="7"/>
      <c r="E4" s="7"/>
      <c r="F4" s="7"/>
      <c r="G4" s="7"/>
      <c r="W4" s="3" t="s">
        <v>34</v>
      </c>
      <c r="X4">
        <f>MAX(I7:I36)</f>
        <v>532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233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293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162</v>
      </c>
      <c r="D7" s="16" cm="1">
        <f t="array" ref="D7">_xlfn.IFS(Q7&lt;&gt;1,"",Q7=1,TRUNC((230-C7)*0.9))</f>
        <v>61</v>
      </c>
      <c r="E7" s="14">
        <v>137</v>
      </c>
      <c r="F7" s="14">
        <v>123</v>
      </c>
      <c r="G7" s="14">
        <v>209</v>
      </c>
      <c r="H7" s="17"/>
      <c r="I7">
        <f>IF(Q7=1,SUM(E7:G7),"")</f>
        <v>469</v>
      </c>
      <c r="J7">
        <f>IF(Q7=1,TRUNC(AVERAGE(E7:G7),0),"")</f>
        <v>156</v>
      </c>
      <c r="K7" cm="1">
        <f t="array" ref="K7">_xlfn.IFS(Q7&lt;&gt;1,"",Q7=1,I7+(3*D7))</f>
        <v>652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469</v>
      </c>
      <c r="N7" cm="1">
        <f t="array" ref="N7">_xlfn.IFS(Q7=1,COUNT($E$7:G7),Q7&lt;&gt;1,"")</f>
        <v>3</v>
      </c>
      <c r="O7">
        <f>IF(Q7=1,ROUND(AVERAGE($E$7:G7),2),"")</f>
        <v>156.33000000000001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162</v>
      </c>
      <c r="D8" s="16" cm="1">
        <f t="array" ref="D8">_xlfn.IFS(Q8&lt;&gt;1,"",Q8=1,TRUNC((230-C8)*0.9))</f>
        <v>61</v>
      </c>
      <c r="E8" s="14">
        <v>147</v>
      </c>
      <c r="F8" s="14">
        <v>189</v>
      </c>
      <c r="G8" s="14">
        <v>164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500</v>
      </c>
      <c r="J8">
        <f t="shared" ref="J8:J36" si="1">IF(Q8=1,TRUNC(AVERAGE(E8:G8),0),"")</f>
        <v>166</v>
      </c>
      <c r="K8" cm="1">
        <f t="array" ref="K8">_xlfn.IFS(Q8&lt;&gt;1,"",Q8=1,I8+(3*D8))</f>
        <v>683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969</v>
      </c>
      <c r="N8" cm="1">
        <f t="array" ref="N8">_xlfn.IFS(Q8=1,COUNT($E$7:G8),Q8&lt;&gt;1,"")</f>
        <v>6</v>
      </c>
      <c r="O8">
        <f>IF(Q8=1,ROUND(AVERAGE($E$7:G8),2),"")</f>
        <v>161.5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162</v>
      </c>
      <c r="D9" s="16" cm="1">
        <f t="array" ref="D9">_xlfn.IFS(Q9&lt;&gt;1,"",Q9=1,TRUNC((230-C9)*0.9))</f>
        <v>61</v>
      </c>
      <c r="E9" s="14">
        <v>207</v>
      </c>
      <c r="F9" s="14">
        <v>141</v>
      </c>
      <c r="G9" s="14">
        <v>144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492</v>
      </c>
      <c r="J9">
        <f t="shared" si="1"/>
        <v>164</v>
      </c>
      <c r="K9" cm="1">
        <f t="array" ref="K9">_xlfn.IFS(Q9&lt;&gt;1,"",Q9=1,I9+(3*D9))</f>
        <v>675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1461</v>
      </c>
      <c r="N9" cm="1">
        <f t="array" ref="N9">_xlfn.IFS(Q9=1,COUNT($E$7:G9),Q9&lt;&gt;1,"")</f>
        <v>9</v>
      </c>
      <c r="O9">
        <f>IF(Q9=1,ROUND(AVERAGE($E$7:G9),2),"")</f>
        <v>162.33000000000001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162</v>
      </c>
      <c r="D10" s="16" cm="1">
        <f t="array" ref="D10">_xlfn.IFS(Q10&lt;&gt;1,"",Q10=1,TRUNC((230-C10)*0.9))</f>
        <v>61</v>
      </c>
      <c r="E10" s="14">
        <v>168</v>
      </c>
      <c r="F10" s="14">
        <v>169</v>
      </c>
      <c r="G10" s="14">
        <v>131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468</v>
      </c>
      <c r="J10">
        <f t="shared" si="1"/>
        <v>156</v>
      </c>
      <c r="K10" cm="1">
        <f t="array" ref="K10">_xlfn.IFS(Q10&lt;&gt;1,"",Q10=1,I10+(3*D10))</f>
        <v>651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1929</v>
      </c>
      <c r="N10" cm="1">
        <f t="array" ref="N10">_xlfn.IFS(Q10=1,COUNT($E$7:G10),Q10&lt;&gt;1,"")</f>
        <v>12</v>
      </c>
      <c r="O10">
        <f>IF(Q10=1,ROUND(AVERAGE($E$7:G10),2),"")</f>
        <v>160.75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160</v>
      </c>
      <c r="D11" s="16" cm="1">
        <f t="array" ref="D11">_xlfn.IFS(Q11&lt;&gt;1,"",Q11=1,TRUNC((230-C11)*0.9))</f>
        <v>63</v>
      </c>
      <c r="E11" s="14">
        <v>129</v>
      </c>
      <c r="F11" s="14">
        <v>183</v>
      </c>
      <c r="G11" s="14">
        <v>161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473</v>
      </c>
      <c r="J11">
        <f t="shared" si="1"/>
        <v>157</v>
      </c>
      <c r="K11" cm="1">
        <f t="array" ref="K11">_xlfn.IFS(Q11&lt;&gt;1,"",Q11=1,I11+(3*D11))</f>
        <v>662</v>
      </c>
      <c r="L11" cm="1">
        <f t="array" ref="L11">_xlfn.IFS(Q11&lt;&gt;1,"",COUNT($E$7:G11)&lt;=hcpng,"",COUNT($E$7:G11)&gt;=hcpng,K11)</f>
        <v>662</v>
      </c>
      <c r="M11" cm="1">
        <f t="array" ref="M11">_xlfn.IFS(Q11=1,SUM($E$7:G11),Q11&lt;&gt;1,"")</f>
        <v>2402</v>
      </c>
      <c r="N11" cm="1">
        <f t="array" ref="N11">_xlfn.IFS(Q11=1,COUNT($E$7:G11),Q11&lt;&gt;1,"")</f>
        <v>15</v>
      </c>
      <c r="O11">
        <f>IF(Q11=1,ROUND(AVERAGE($E$7:G11),2),"")</f>
        <v>160.13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192</v>
      </c>
      <c r="X11" cm="1">
        <f t="array" ref="X11">_xlfn.IFS(AND(Q11=1,COUNT($E$7:G11)&gt;hcpng),F11+D11,$A$7=1," ")</f>
        <v>246</v>
      </c>
      <c r="Y11" cm="1">
        <f t="array" ref="Y11">_xlfn.IFS(AND(Q11=1,COUNT($E$7:G11)&gt;hcpng),G11+D11,$A$7=1," ")</f>
        <v>224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160</v>
      </c>
      <c r="D12" s="16" cm="1">
        <f t="array" ref="D12">_xlfn.IFS(Q12&lt;&gt;1,"",Q12=1,TRUNC((230-C12)*0.9))</f>
        <v>63</v>
      </c>
      <c r="E12" s="14">
        <v>172</v>
      </c>
      <c r="F12" s="14">
        <v>192</v>
      </c>
      <c r="G12" s="14">
        <v>162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526</v>
      </c>
      <c r="J12">
        <f t="shared" si="1"/>
        <v>175</v>
      </c>
      <c r="K12" cm="1">
        <f t="array" ref="K12">_xlfn.IFS(Q12&lt;&gt;1,"",Q12=1,I12+(3*D12))</f>
        <v>715</v>
      </c>
      <c r="L12" cm="1">
        <f t="array" ref="L12">_xlfn.IFS(Q12&lt;&gt;1,"",COUNT($E$7:G12)&lt;=hcpng,"",COUNT($E$7:G12)&gt;=hcpng,K12)</f>
        <v>715</v>
      </c>
      <c r="M12" cm="1">
        <f t="array" ref="M12">_xlfn.IFS(Q12=1,SUM($E$7:G12),Q12&lt;&gt;1,"")</f>
        <v>2928</v>
      </c>
      <c r="N12" cm="1">
        <f t="array" ref="N12">_xlfn.IFS(Q12=1,COUNT($E$7:G12),Q12&lt;&gt;1,"")</f>
        <v>18</v>
      </c>
      <c r="O12">
        <f>IF(Q12=1,ROUND(AVERAGE($E$7:G12),2),"")</f>
        <v>162.66999999999999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235</v>
      </c>
      <c r="X12" cm="1">
        <f t="array" ref="X12">_xlfn.IFS(AND(Q12=1,COUNT($E$7:G12)&gt;hcpng),F12+D12,$A$7=1," ")</f>
        <v>255</v>
      </c>
      <c r="Y12" cm="1">
        <f t="array" ref="Y12">_xlfn.IFS(AND(Q12=1,COUNT($E$7:G12)&gt;hcpng),G12+D12,$A$7=1," ")</f>
        <v>225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162</v>
      </c>
      <c r="D13" s="16" cm="1">
        <f t="array" ref="D13">_xlfn.IFS(Q13&lt;&gt;1,"",Q13=1,TRUNC((230-C13)*0.9))</f>
        <v>61</v>
      </c>
      <c r="E13" s="14">
        <v>167</v>
      </c>
      <c r="F13" s="14">
        <v>197</v>
      </c>
      <c r="G13" s="14">
        <v>150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514</v>
      </c>
      <c r="J13">
        <f t="shared" si="1"/>
        <v>171</v>
      </c>
      <c r="K13" cm="1">
        <f t="array" ref="K13">_xlfn.IFS(Q13&lt;&gt;1,"",Q13=1,I13+(3*D13))</f>
        <v>697</v>
      </c>
      <c r="L13" cm="1">
        <f t="array" ref="L13">_xlfn.IFS(Q13&lt;&gt;1,"",COUNT($E$7:G13)&lt;=hcpng,"",COUNT($E$7:G13)&gt;=hcpng,K13)</f>
        <v>697</v>
      </c>
      <c r="M13" cm="1">
        <f t="array" ref="M13">_xlfn.IFS(Q13=1,SUM($E$7:G13),Q13&lt;&gt;1,"")</f>
        <v>3442</v>
      </c>
      <c r="N13" cm="1">
        <f t="array" ref="N13">_xlfn.IFS(Q13=1,COUNT($E$7:G13),Q13&lt;&gt;1,"")</f>
        <v>21</v>
      </c>
      <c r="O13">
        <f>IF(Q13=1,ROUND(AVERAGE($E$7:G13),2),"")</f>
        <v>163.9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228</v>
      </c>
      <c r="X13" cm="1">
        <f t="array" ref="X13">_xlfn.IFS(AND(Q13=1,COUNT($E$7:G13)&gt;hcpng),F13+D13,$A$7=1," ")</f>
        <v>258</v>
      </c>
      <c r="Y13" cm="1">
        <f t="array" ref="Y13">_xlfn.IFS(AND(Q13=1,COUNT($E$7:G13)&gt;hcpng),G13+D13,$A$7=1," ")</f>
        <v>211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163</v>
      </c>
      <c r="D14" s="16" cm="1">
        <f t="array" ref="D14">_xlfn.IFS(Q14&lt;&gt;1,"",Q14=1,TRUNC((230-C14)*0.9))</f>
        <v>60</v>
      </c>
      <c r="E14" s="14">
        <v>233</v>
      </c>
      <c r="F14" s="14">
        <v>157</v>
      </c>
      <c r="G14" s="14">
        <v>130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520</v>
      </c>
      <c r="J14">
        <f t="shared" si="1"/>
        <v>173</v>
      </c>
      <c r="K14" cm="1">
        <f t="array" ref="K14">_xlfn.IFS(Q14&lt;&gt;1,"",Q14=1,I14+(3*D14))</f>
        <v>700</v>
      </c>
      <c r="L14" cm="1">
        <f t="array" ref="L14">_xlfn.IFS(Q14&lt;&gt;1,"",COUNT($E$7:G14)&lt;=hcpng,"",COUNT($E$7:G14)&gt;=hcpng,K14)</f>
        <v>700</v>
      </c>
      <c r="M14" cm="1">
        <f t="array" ref="M14">_xlfn.IFS(Q14=1,SUM($E$7:G14),Q14&lt;&gt;1,"")</f>
        <v>3962</v>
      </c>
      <c r="N14" cm="1">
        <f t="array" ref="N14">_xlfn.IFS(Q14=1,COUNT($E$7:G14),Q14&lt;&gt;1,"")</f>
        <v>24</v>
      </c>
      <c r="O14">
        <f>IF(Q14=1,ROUND(AVERAGE($E$7:G14),2),"")</f>
        <v>165.08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cm="1">
        <f t="array" ref="S14">_xlfn.IFS(E14=$X$5,E14,F14=$X$5,F14,G14=$X$5,G14,$A$7=1,"")</f>
        <v>233</v>
      </c>
      <c r="T14" t="str">
        <f t="shared" si="4"/>
        <v/>
      </c>
      <c r="U14" cm="1">
        <f t="array" ref="U14">_xlfn.IFS(W14=$X$6,W14,X14=$X$6,X14,Y14=$X$6,Y14,$A$7=1,"")</f>
        <v>293</v>
      </c>
      <c r="W14" cm="1">
        <f t="array" ref="W14">_xlfn.IFS(AND(Q14=1,COUNT($E$7:G14)&gt;hcpng),E14+D14,$A$7=1," ")</f>
        <v>293</v>
      </c>
      <c r="X14" cm="1">
        <f t="array" ref="X14">_xlfn.IFS(AND(Q14=1,COUNT($E$7:G14)&gt;hcpng),F14+D14,$A$7=1," ")</f>
        <v>217</v>
      </c>
      <c r="Y14" cm="1">
        <f t="array" ref="Y14">_xlfn.IFS(AND(Q14=1,COUNT($E$7:G14)&gt;hcpng),G14+D14,$A$7=1," ")</f>
        <v>190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165</v>
      </c>
      <c r="D15" s="16" cm="1">
        <f t="array" ref="D15">_xlfn.IFS(Q15&lt;&gt;1,"",Q15=1,TRUNC((230-C15)*0.9))</f>
        <v>58</v>
      </c>
      <c r="E15" s="14">
        <v>152</v>
      </c>
      <c r="F15" s="14">
        <v>157</v>
      </c>
      <c r="G15" s="14">
        <v>160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469</v>
      </c>
      <c r="J15">
        <f t="shared" si="1"/>
        <v>156</v>
      </c>
      <c r="K15" cm="1">
        <f t="array" ref="K15">_xlfn.IFS(Q15&lt;&gt;1,"",Q15=1,I15+(3*D15))</f>
        <v>643</v>
      </c>
      <c r="L15" cm="1">
        <f t="array" ref="L15">_xlfn.IFS(Q15&lt;&gt;1,"",COUNT($E$7:G15)&lt;=hcpng,"",COUNT($E$7:G15)&gt;=hcpng,K15)</f>
        <v>643</v>
      </c>
      <c r="M15" cm="1">
        <f t="array" ref="M15">_xlfn.IFS(Q15=1,SUM($E$7:G15),Q15&lt;&gt;1,"")</f>
        <v>4431</v>
      </c>
      <c r="N15" cm="1">
        <f t="array" ref="N15">_xlfn.IFS(Q15=1,COUNT($E$7:G15),Q15&lt;&gt;1,"")</f>
        <v>27</v>
      </c>
      <c r="O15">
        <f>IF(Q15=1,ROUND(AVERAGE($E$7:G15),2),"")</f>
        <v>164.11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210</v>
      </c>
      <c r="X15" cm="1">
        <f t="array" ref="X15">_xlfn.IFS(AND(Q15=1,COUNT($E$7:G15)&gt;hcpng),F15+D15,$A$7=1," ")</f>
        <v>215</v>
      </c>
      <c r="Y15" cm="1">
        <f t="array" ref="Y15">_xlfn.IFS(AND(Q15=1,COUNT($E$7:G15)&gt;hcpng),G15+D15,$A$7=1," ")</f>
        <v>218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164</v>
      </c>
      <c r="D16" s="16" cm="1">
        <f t="array" ref="D16">_xlfn.IFS(Q16&lt;&gt;1,"",Q16=1,TRUNC((230-C16)*0.9))</f>
        <v>59</v>
      </c>
      <c r="E16" s="14">
        <v>155</v>
      </c>
      <c r="F16" s="14">
        <v>113</v>
      </c>
      <c r="G16" s="14">
        <v>130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398</v>
      </c>
      <c r="J16">
        <f t="shared" si="1"/>
        <v>132</v>
      </c>
      <c r="K16" cm="1">
        <f t="array" ref="K16">_xlfn.IFS(Q16&lt;&gt;1,"",Q16=1,I16+(3*D16))</f>
        <v>575</v>
      </c>
      <c r="L16" cm="1">
        <f t="array" ref="L16">_xlfn.IFS(Q16&lt;&gt;1,"",COUNT($E$7:G16)&lt;=hcpng,"",COUNT($E$7:G16)&gt;=hcpng,K16)</f>
        <v>575</v>
      </c>
      <c r="M16" cm="1">
        <f t="array" ref="M16">_xlfn.IFS(Q16=1,SUM($E$7:G16),Q16&lt;&gt;1,"")</f>
        <v>4829</v>
      </c>
      <c r="N16" cm="1">
        <f t="array" ref="N16">_xlfn.IFS(Q16=1,COUNT($E$7:G16),Q16&lt;&gt;1,"")</f>
        <v>30</v>
      </c>
      <c r="O16">
        <f>IF(Q16=1,ROUND(AVERAGE($E$7:G16),2),"")</f>
        <v>160.97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214</v>
      </c>
      <c r="X16" cm="1">
        <f t="array" ref="X16">_xlfn.IFS(AND(Q16=1,COUNT($E$7:G16)&gt;hcpng),F16+D16,$A$7=1," ")</f>
        <v>172</v>
      </c>
      <c r="Y16" cm="1">
        <f t="array" ref="Y16">_xlfn.IFS(AND(Q16=1,COUNT($E$7:G16)&gt;hcpng),G16+D16,$A$7=1," ")</f>
        <v>189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160</v>
      </c>
      <c r="D17" s="16" cm="1">
        <f t="array" ref="D17">_xlfn.IFS(Q17&lt;&gt;1,"",Q17=1,TRUNC((230-C17)*0.9))</f>
        <v>63</v>
      </c>
      <c r="E17" s="14">
        <v>167</v>
      </c>
      <c r="F17" s="14">
        <v>158</v>
      </c>
      <c r="G17" s="14">
        <v>107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432</v>
      </c>
      <c r="J17">
        <f t="shared" si="1"/>
        <v>144</v>
      </c>
      <c r="K17" cm="1">
        <f t="array" ref="K17">_xlfn.IFS(Q17&lt;&gt;1,"",Q17=1,I17+(3*D17))</f>
        <v>621</v>
      </c>
      <c r="L17" cm="1">
        <f t="array" ref="L17">_xlfn.IFS(Q17&lt;&gt;1,"",COUNT($E$7:G17)&lt;=hcpng,"",COUNT($E$7:G17)&gt;=hcpng,K17)</f>
        <v>621</v>
      </c>
      <c r="M17" cm="1">
        <f t="array" ref="M17">_xlfn.IFS(Q17=1,SUM($E$7:G17),Q17&lt;&gt;1,"")</f>
        <v>5261</v>
      </c>
      <c r="N17" cm="1">
        <f t="array" ref="N17">_xlfn.IFS(Q17=1,COUNT($E$7:G17),Q17&lt;&gt;1,"")</f>
        <v>33</v>
      </c>
      <c r="O17">
        <f>IF(Q17=1,ROUND(AVERAGE($E$7:G17),2),"")</f>
        <v>159.41999999999999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230</v>
      </c>
      <c r="X17" cm="1">
        <f t="array" ref="X17">_xlfn.IFS(AND(Q17=1,COUNT($E$7:G17)&gt;hcpng),F17+D17,$A$7=1," ")</f>
        <v>221</v>
      </c>
      <c r="Y17" cm="1">
        <f t="array" ref="Y17">_xlfn.IFS(AND(Q17=1,COUNT($E$7:G17)&gt;hcpng),G17+D17,$A$7=1," ")</f>
        <v>170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159</v>
      </c>
      <c r="D18" s="16" cm="1">
        <f t="array" ref="D18">_xlfn.IFS(Q18&lt;&gt;1,"",Q18=1,TRUNC((230-C18)*0.9))</f>
        <v>63</v>
      </c>
      <c r="E18" s="14">
        <v>159</v>
      </c>
      <c r="F18" s="14">
        <v>194</v>
      </c>
      <c r="G18" s="14">
        <v>159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512</v>
      </c>
      <c r="J18">
        <f t="shared" si="1"/>
        <v>170</v>
      </c>
      <c r="K18" cm="1">
        <f t="array" ref="K18">_xlfn.IFS(Q18&lt;&gt;1,"",Q18=1,I18+(3*D18))</f>
        <v>701</v>
      </c>
      <c r="L18" cm="1">
        <f t="array" ref="L18">_xlfn.IFS(Q18&lt;&gt;1,"",COUNT($E$7:G18)&lt;=hcpng,"",COUNT($E$7:G18)&gt;=hcpng,K18)</f>
        <v>701</v>
      </c>
      <c r="M18" cm="1">
        <f t="array" ref="M18">_xlfn.IFS(Q18=1,SUM($E$7:G18),Q18&lt;&gt;1,"")</f>
        <v>5773</v>
      </c>
      <c r="N18" cm="1">
        <f t="array" ref="N18">_xlfn.IFS(Q18=1,COUNT($E$7:G18),Q18&lt;&gt;1,"")</f>
        <v>36</v>
      </c>
      <c r="O18">
        <f>IF(Q18=1,ROUND(AVERAGE($E$7:G18),2),"")</f>
        <v>160.36000000000001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222</v>
      </c>
      <c r="X18" cm="1">
        <f t="array" ref="X18">_xlfn.IFS(AND(Q18=1,COUNT($E$7:G18)&gt;hcpng),F18+D18,$A$7=1," ")</f>
        <v>257</v>
      </c>
      <c r="Y18" cm="1">
        <f t="array" ref="Y18">_xlfn.IFS(AND(Q18=1,COUNT($E$7:G18)&gt;hcpng),G18+D18,$A$7=1," ")</f>
        <v>222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160</v>
      </c>
      <c r="D19" s="16" cm="1">
        <f t="array" ref="D19">_xlfn.IFS(Q19&lt;&gt;1,"",Q19=1,TRUNC((230-C19)*0.9))</f>
        <v>63</v>
      </c>
      <c r="E19" s="14">
        <v>185</v>
      </c>
      <c r="F19" s="14">
        <v>150</v>
      </c>
      <c r="G19" s="14">
        <v>179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514</v>
      </c>
      <c r="J19">
        <f t="shared" si="1"/>
        <v>171</v>
      </c>
      <c r="K19" cm="1">
        <f t="array" ref="K19">_xlfn.IFS(Q19&lt;&gt;1,"",Q19=1,I19+(3*D19))</f>
        <v>703</v>
      </c>
      <c r="L19" cm="1">
        <f t="array" ref="L19">_xlfn.IFS(Q19&lt;&gt;1,"",COUNT($E$7:G19)&lt;=hcpng,"",COUNT($E$7:G19)&gt;=hcpng,K19)</f>
        <v>703</v>
      </c>
      <c r="M19" cm="1">
        <f t="array" ref="M19">_xlfn.IFS(Q19=1,SUM($E$7:G19),Q19&lt;&gt;1,"")</f>
        <v>6287</v>
      </c>
      <c r="N19" cm="1">
        <f t="array" ref="N19">_xlfn.IFS(Q19=1,COUNT($E$7:G19),Q19&lt;&gt;1,"")</f>
        <v>39</v>
      </c>
      <c r="O19">
        <f>IF(Q19=1,ROUND(AVERAGE($E$7:G19),2),"")</f>
        <v>161.21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248</v>
      </c>
      <c r="X19" cm="1">
        <f t="array" ref="X19">_xlfn.IFS(AND(Q19=1,COUNT($E$7:G19)&gt;hcpng),F19+D19,$A$7=1," ")</f>
        <v>213</v>
      </c>
      <c r="Y19" cm="1">
        <f t="array" ref="Y19">_xlfn.IFS(AND(Q19=1,COUNT($E$7:G19)&gt;hcpng),G19+D19,$A$7=1," ")</f>
        <v>242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161</v>
      </c>
      <c r="D20" s="16" cm="1">
        <f t="array" ref="D20">_xlfn.IFS(Q20&lt;&gt;1,"",Q20=1,TRUNC((230-C20)*0.9))</f>
        <v>62</v>
      </c>
      <c r="E20" s="14">
        <v>194</v>
      </c>
      <c r="F20" s="14">
        <v>171</v>
      </c>
      <c r="G20" s="14">
        <v>167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0"/>
        <v>532</v>
      </c>
      <c r="J20">
        <f t="shared" si="1"/>
        <v>177</v>
      </c>
      <c r="K20" cm="1">
        <f t="array" ref="K20">_xlfn.IFS(Q20&lt;&gt;1,"",Q20=1,I20+(3*D20))</f>
        <v>718</v>
      </c>
      <c r="L20" cm="1">
        <f t="array" ref="L20">_xlfn.IFS(Q20&lt;&gt;1,"",COUNT($E$7:G20)&lt;=hcpng,"",COUNT($E$7:G20)&gt;=hcpng,K20)</f>
        <v>718</v>
      </c>
      <c r="M20" cm="1">
        <f t="array" ref="M20">_xlfn.IFS(Q20=1,SUM($E$7:G20),Q20&lt;&gt;1,"")</f>
        <v>6819</v>
      </c>
      <c r="N20" cm="1">
        <f t="array" ref="N20">_xlfn.IFS(Q20=1,COUNT($E$7:G20),Q20&lt;&gt;1,"")</f>
        <v>42</v>
      </c>
      <c r="O20">
        <f>IF(Q20=1,ROUND(AVERAGE($E$7:G20),2),"")</f>
        <v>162.36000000000001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>
        <f t="shared" si="3"/>
        <v>532</v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256</v>
      </c>
      <c r="X20" cm="1">
        <f t="array" ref="X20">_xlfn.IFS(AND(Q20=1,COUNT($E$7:G20)&gt;hcpng),F20+D20,$A$7=1," ")</f>
        <v>233</v>
      </c>
      <c r="Y20" cm="1">
        <f t="array" ref="Y20">_xlfn.IFS(AND(Q20=1,COUNT($E$7:G20)&gt;hcpng),G20+D20,$A$7=1," ")</f>
        <v>229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162</v>
      </c>
      <c r="D21" s="16" cm="1">
        <f t="array" ref="D21">_xlfn.IFS(Q21&lt;&gt;1,"",Q21=1,TRUNC((230-C21)*0.9))</f>
        <v>61</v>
      </c>
      <c r="E21" s="14">
        <v>147</v>
      </c>
      <c r="F21" s="14">
        <v>145</v>
      </c>
      <c r="G21" s="14">
        <v>166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458</v>
      </c>
      <c r="J21">
        <f t="shared" si="1"/>
        <v>152</v>
      </c>
      <c r="K21" cm="1">
        <f t="array" ref="K21">_xlfn.IFS(Q21&lt;&gt;1,"",Q21=1,I21+(3*D21))</f>
        <v>641</v>
      </c>
      <c r="L21" cm="1">
        <f t="array" ref="L21">_xlfn.IFS(Q21&lt;&gt;1,"",COUNT($E$7:G21)&lt;=hcpng,"",COUNT($E$7:G21)&gt;=hcpng,K21)</f>
        <v>641</v>
      </c>
      <c r="M21" cm="1">
        <f t="array" ref="M21">_xlfn.IFS(Q21=1,SUM($E$7:G21),Q21&lt;&gt;1,"")</f>
        <v>7277</v>
      </c>
      <c r="N21" cm="1">
        <f t="array" ref="N21">_xlfn.IFS(Q21=1,COUNT($E$7:G21),Q21&lt;&gt;1,"")</f>
        <v>45</v>
      </c>
      <c r="O21">
        <f>IF(Q21=1,ROUND(AVERAGE($E$7:G21),2),"")</f>
        <v>161.71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208</v>
      </c>
      <c r="X21" cm="1">
        <f t="array" ref="X21">_xlfn.IFS(AND(Q21=1,COUNT($E$7:G21)&gt;hcpng),F21+D21,$A$7=1," ")</f>
        <v>206</v>
      </c>
      <c r="Y21" cm="1">
        <f t="array" ref="Y21">_xlfn.IFS(AND(Q21=1,COUNT($E$7:G21)&gt;hcpng),G21+D21,$A$7=1," ")</f>
        <v>227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161</v>
      </c>
      <c r="D22" s="16" cm="1">
        <f t="array" ref="D22">_xlfn.IFS(Q22&lt;&gt;1,"",Q22=1,TRUNC((230-C22)*0.9))</f>
        <v>62</v>
      </c>
      <c r="E22" s="14">
        <v>201</v>
      </c>
      <c r="F22" s="14">
        <v>181</v>
      </c>
      <c r="G22" s="14">
        <v>110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492</v>
      </c>
      <c r="J22">
        <f t="shared" si="1"/>
        <v>164</v>
      </c>
      <c r="K22" cm="1">
        <f t="array" ref="K22">_xlfn.IFS(Q22&lt;&gt;1,"",Q22=1,I22+(3*D22))</f>
        <v>678</v>
      </c>
      <c r="L22" cm="1">
        <f t="array" ref="L22">_xlfn.IFS(Q22&lt;&gt;1,"",COUNT($E$7:G22)&lt;=hcpng,"",COUNT($E$7:G22)&gt;=hcpng,K22)</f>
        <v>678</v>
      </c>
      <c r="M22" cm="1">
        <f t="array" ref="M22">_xlfn.IFS(Q22=1,SUM($E$7:G22),Q22&lt;&gt;1,"")</f>
        <v>7769</v>
      </c>
      <c r="N22" cm="1">
        <f t="array" ref="N22">_xlfn.IFS(Q22=1,COUNT($E$7:G22),Q22&lt;&gt;1,"")</f>
        <v>48</v>
      </c>
      <c r="O22">
        <f>IF(Q22=1,ROUND(AVERAGE($E$7:G22),2),"")</f>
        <v>161.85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263</v>
      </c>
      <c r="X22" cm="1">
        <f t="array" ref="X22">_xlfn.IFS(AND(Q22=1,COUNT($E$7:G22)&gt;hcpng),F22+D22,$A$7=1," ")</f>
        <v>243</v>
      </c>
      <c r="Y22" cm="1">
        <f t="array" ref="Y22">_xlfn.IFS(AND(Q22=1,COUNT($E$7:G22)&gt;hcpng),G22+D22,$A$7=1," ")</f>
        <v>172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161</v>
      </c>
      <c r="D23" s="16" cm="1">
        <f t="array" ref="D23">_xlfn.IFS(Q23&lt;&gt;1,"",Q23=1,TRUNC((230-C23)*0.9))</f>
        <v>62</v>
      </c>
      <c r="E23" s="14">
        <v>155</v>
      </c>
      <c r="F23" s="14">
        <v>128</v>
      </c>
      <c r="G23" s="14">
        <v>116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399</v>
      </c>
      <c r="J23">
        <f t="shared" si="1"/>
        <v>133</v>
      </c>
      <c r="K23" cm="1">
        <f t="array" ref="K23">_xlfn.IFS(Q23&lt;&gt;1,"",Q23=1,I23+(3*D23))</f>
        <v>585</v>
      </c>
      <c r="L23" cm="1">
        <f t="array" ref="L23">_xlfn.IFS(Q23&lt;&gt;1,"",COUNT($E$7:G23)&lt;=hcpng,"",COUNT($E$7:G23)&gt;=hcpng,K23)</f>
        <v>585</v>
      </c>
      <c r="M23" cm="1">
        <f t="array" ref="M23">_xlfn.IFS(Q23=1,SUM($E$7:G23),Q23&lt;&gt;1,"")</f>
        <v>8168</v>
      </c>
      <c r="N23" cm="1">
        <f t="array" ref="N23">_xlfn.IFS(Q23=1,COUNT($E$7:G23),Q23&lt;&gt;1,"")</f>
        <v>51</v>
      </c>
      <c r="O23">
        <f>IF(Q23=1,ROUND(AVERAGE($E$7:G23),2),"")</f>
        <v>160.16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217</v>
      </c>
      <c r="X23" cm="1">
        <f t="array" ref="X23">_xlfn.IFS(AND(Q23=1,COUNT($E$7:G23)&gt;hcpng),F23+D23,$A$7=1," ")</f>
        <v>190</v>
      </c>
      <c r="Y23" cm="1">
        <f t="array" ref="Y23">_xlfn.IFS(AND(Q23=1,COUNT($E$7:G23)&gt;hcpng),G23+D23,$A$7=1," ")</f>
        <v>178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160</v>
      </c>
      <c r="D24" s="16" cm="1">
        <f t="array" ref="D24">_xlfn.IFS(Q24&lt;&gt;1,"",Q24=1,TRUNC((230-C24)*0.9))</f>
        <v>63</v>
      </c>
      <c r="E24" s="14">
        <v>113</v>
      </c>
      <c r="F24" s="14">
        <v>114</v>
      </c>
      <c r="G24" s="14">
        <v>177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404</v>
      </c>
      <c r="J24">
        <f t="shared" si="1"/>
        <v>134</v>
      </c>
      <c r="K24" cm="1">
        <f t="array" ref="K24">_xlfn.IFS(Q24&lt;&gt;1,"",Q24=1,I24+(3*D24))</f>
        <v>593</v>
      </c>
      <c r="L24" cm="1">
        <f t="array" ref="L24">_xlfn.IFS(Q24&lt;&gt;1,"",COUNT($E$7:G24)&lt;=hcpng,"",COUNT($E$7:G24)&gt;=hcpng,K24)</f>
        <v>593</v>
      </c>
      <c r="M24" cm="1">
        <f t="array" ref="M24">_xlfn.IFS(Q24=1,SUM($E$7:G24),Q24&lt;&gt;1,"")</f>
        <v>8572</v>
      </c>
      <c r="N24" cm="1">
        <f t="array" ref="N24">_xlfn.IFS(Q24=1,COUNT($E$7:G24),Q24&lt;&gt;1,"")</f>
        <v>54</v>
      </c>
      <c r="O24">
        <f>IF(Q24=1,ROUND(AVERAGE($E$7:G24),2),"")</f>
        <v>158.74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176</v>
      </c>
      <c r="X24" cm="1">
        <f t="array" ref="X24">_xlfn.IFS(AND(Q24=1,COUNT($E$7:G24)&gt;hcpng),F24+D24,$A$7=1," ")</f>
        <v>177</v>
      </c>
      <c r="Y24" cm="1">
        <f t="array" ref="Y24">_xlfn.IFS(AND(Q24=1,COUNT($E$7:G24)&gt;hcpng),G24+D24,$A$7=1," ")</f>
        <v>240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158</v>
      </c>
      <c r="D25" s="16" cm="1">
        <f t="array" ref="D25">_xlfn.IFS(Q25&lt;&gt;1,"",Q25=1,TRUNC((230-C25)*0.9))</f>
        <v>64</v>
      </c>
      <c r="E25" s="14">
        <v>149</v>
      </c>
      <c r="F25" s="14">
        <v>190</v>
      </c>
      <c r="G25" s="14">
        <v>111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450</v>
      </c>
      <c r="J25">
        <f t="shared" si="1"/>
        <v>150</v>
      </c>
      <c r="K25" cm="1">
        <f t="array" ref="K25">_xlfn.IFS(Q25&lt;&gt;1,"",Q25=1,I25+(3*D25))</f>
        <v>642</v>
      </c>
      <c r="L25" cm="1">
        <f t="array" ref="L25">_xlfn.IFS(Q25&lt;&gt;1,"",COUNT($E$7:G25)&lt;=hcpng,"",COUNT($E$7:G25)&gt;=hcpng,K25)</f>
        <v>642</v>
      </c>
      <c r="M25" cm="1">
        <f t="array" ref="M25">_xlfn.IFS(Q25=1,SUM($E$7:G25),Q25&lt;&gt;1,"")</f>
        <v>9022</v>
      </c>
      <c r="N25" cm="1">
        <f t="array" ref="N25">_xlfn.IFS(Q25=1,COUNT($E$7:G25),Q25&lt;&gt;1,"")</f>
        <v>57</v>
      </c>
      <c r="O25">
        <f>IF(Q25=1,ROUND(AVERAGE($E$7:G25),2),"")</f>
        <v>158.28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213</v>
      </c>
      <c r="X25" cm="1">
        <f t="array" ref="X25">_xlfn.IFS(AND(Q25=1,COUNT($E$7:G25)&gt;hcpng),F25+D25,$A$7=1," ")</f>
        <v>254</v>
      </c>
      <c r="Y25" cm="1">
        <f t="array" ref="Y25">_xlfn.IFS(AND(Q25=1,COUNT($E$7:G25)&gt;hcpng),G25+D25,$A$7=1," ")</f>
        <v>175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158</v>
      </c>
      <c r="D26" s="16" cm="1">
        <f t="array" ref="D26">_xlfn.IFS(Q26&lt;&gt;1,"",Q26=1,TRUNC((230-C26)*0.9))</f>
        <v>64</v>
      </c>
      <c r="E26" s="14">
        <v>183</v>
      </c>
      <c r="F26" s="14">
        <v>166</v>
      </c>
      <c r="G26" s="14">
        <v>157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506</v>
      </c>
      <c r="J26">
        <f t="shared" si="1"/>
        <v>168</v>
      </c>
      <c r="K26" cm="1">
        <f t="array" ref="K26">_xlfn.IFS(Q26&lt;&gt;1,"",Q26=1,I26+(3*D26))</f>
        <v>698</v>
      </c>
      <c r="L26" cm="1">
        <f t="array" ref="L26">_xlfn.IFS(Q26&lt;&gt;1,"",COUNT($E$7:G26)&lt;=hcpng,"",COUNT($E$7:G26)&gt;=hcpng,K26)</f>
        <v>698</v>
      </c>
      <c r="M26" cm="1">
        <f t="array" ref="M26">_xlfn.IFS(Q26=1,SUM($E$7:G26),Q26&lt;&gt;1,"")</f>
        <v>9528</v>
      </c>
      <c r="N26" cm="1">
        <f t="array" ref="N26">_xlfn.IFS(Q26=1,COUNT($E$7:G26),Q26&lt;&gt;1,"")</f>
        <v>60</v>
      </c>
      <c r="O26">
        <f>IF(Q26=1,ROUND(AVERAGE($E$7:G26),2),"")</f>
        <v>158.80000000000001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247</v>
      </c>
      <c r="X26" cm="1">
        <f t="array" ref="X26">_xlfn.IFS(AND(Q26=1,COUNT($E$7:G26)&gt;hcpng),F26+D26,$A$7=1," ")</f>
        <v>230</v>
      </c>
      <c r="Y26" cm="1">
        <f t="array" ref="Y26">_xlfn.IFS(AND(Q26=1,COUNT($E$7:G26)&gt;hcpng),G26+D26,$A$7=1," ")</f>
        <v>221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158</v>
      </c>
      <c r="D27" s="16" cm="1">
        <f t="array" ref="D27">_xlfn.IFS(Q27&lt;&gt;1,"",Q27=1,TRUNC((230-C27)*0.9))</f>
        <v>64</v>
      </c>
      <c r="E27" s="14">
        <v>150</v>
      </c>
      <c r="F27" s="14">
        <v>136</v>
      </c>
      <c r="G27" s="14">
        <v>187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473</v>
      </c>
      <c r="J27">
        <f t="shared" si="1"/>
        <v>157</v>
      </c>
      <c r="K27" cm="1">
        <f t="array" ref="K27">_xlfn.IFS(Q27&lt;&gt;1,"",Q27=1,I27+(3*D27))</f>
        <v>665</v>
      </c>
      <c r="L27" cm="1">
        <f t="array" ref="L27">_xlfn.IFS(Q27&lt;&gt;1,"",COUNT($E$7:G27)&lt;=hcpng,"",COUNT($E$7:G27)&gt;=hcpng,K27)</f>
        <v>665</v>
      </c>
      <c r="M27" cm="1">
        <f t="array" ref="M27">_xlfn.IFS(Q27=1,SUM($E$7:G27),Q27&lt;&gt;1,"")</f>
        <v>10001</v>
      </c>
      <c r="N27" cm="1">
        <f t="array" ref="N27">_xlfn.IFS(Q27=1,COUNT($E$7:G27),Q27&lt;&gt;1,"")</f>
        <v>63</v>
      </c>
      <c r="O27">
        <f>IF(Q27=1,ROUND(AVERAGE($E$7:G27),2),"")</f>
        <v>158.75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214</v>
      </c>
      <c r="X27" cm="1">
        <f t="array" ref="X27">_xlfn.IFS(AND(Q27=1,COUNT($E$7:G27)&gt;hcpng),F27+D27,$A$7=1," ")</f>
        <v>200</v>
      </c>
      <c r="Y27" cm="1">
        <f t="array" ref="Y27">_xlfn.IFS(AND(Q27=1,COUNT($E$7:G27)&gt;hcpng),G27+D27,$A$7=1," ")</f>
        <v>251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158</v>
      </c>
      <c r="D28" s="16" cm="1">
        <f t="array" ref="D28">_xlfn.IFS(Q28&lt;&gt;1,"",Q28=1,TRUNC((230-C28)*0.9))</f>
        <v>64</v>
      </c>
      <c r="E28" s="14">
        <v>178</v>
      </c>
      <c r="F28" s="14">
        <v>155</v>
      </c>
      <c r="G28" s="14">
        <v>123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456</v>
      </c>
      <c r="J28">
        <f t="shared" si="1"/>
        <v>152</v>
      </c>
      <c r="K28" cm="1">
        <f t="array" ref="K28">_xlfn.IFS(Q28&lt;&gt;1,"",Q28=1,I28+(3*D28))</f>
        <v>648</v>
      </c>
      <c r="L28" cm="1">
        <f t="array" ref="L28">_xlfn.IFS(Q28&lt;&gt;1,"",COUNT($E$7:G28)&lt;=hcpng,"",COUNT($E$7:G28)&gt;=hcpng,K28)</f>
        <v>648</v>
      </c>
      <c r="M28" cm="1">
        <f t="array" ref="M28">_xlfn.IFS(Q28=1,SUM($E$7:G28),Q28&lt;&gt;1,"")</f>
        <v>10457</v>
      </c>
      <c r="N28" cm="1">
        <f t="array" ref="N28">_xlfn.IFS(Q28=1,COUNT($E$7:G28),Q28&lt;&gt;1,"")</f>
        <v>66</v>
      </c>
      <c r="O28">
        <f>IF(Q28=1,ROUND(AVERAGE($E$7:G28),2),"")</f>
        <v>158.44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242</v>
      </c>
      <c r="X28" cm="1">
        <f t="array" ref="X28">_xlfn.IFS(AND(Q28=1,COUNT($E$7:G28)&gt;hcpng),F28+D28,$A$7=1," ")</f>
        <v>219</v>
      </c>
      <c r="Y28" cm="1">
        <f t="array" ref="Y28">_xlfn.IFS(AND(Q28=1,COUNT($E$7:G28)&gt;hcpng),G28+D28,$A$7=1," ")</f>
        <v>187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158</v>
      </c>
      <c r="D29" s="16" cm="1">
        <f t="array" ref="D29">_xlfn.IFS(Q29&lt;&gt;1,"",Q29=1,TRUNC((230-C29)*0.9))</f>
        <v>64</v>
      </c>
      <c r="E29" s="14">
        <v>104</v>
      </c>
      <c r="F29" s="14">
        <v>131</v>
      </c>
      <c r="G29" s="14">
        <v>193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428</v>
      </c>
      <c r="J29">
        <f t="shared" si="1"/>
        <v>142</v>
      </c>
      <c r="K29" cm="1">
        <f t="array" ref="K29">_xlfn.IFS(Q29&lt;&gt;1,"",Q29=1,I29+(3*D29))</f>
        <v>620</v>
      </c>
      <c r="L29" cm="1">
        <f t="array" ref="L29">_xlfn.IFS(Q29&lt;&gt;1,"",COUNT($E$7:G29)&lt;=hcpng,"",COUNT($E$7:G29)&gt;=hcpng,K29)</f>
        <v>620</v>
      </c>
      <c r="M29" cm="1">
        <f t="array" ref="M29">_xlfn.IFS(Q29=1,SUM($E$7:G29),Q29&lt;&gt;1,"")</f>
        <v>10885</v>
      </c>
      <c r="N29" cm="1">
        <f t="array" ref="N29">_xlfn.IFS(Q29=1,COUNT($E$7:G29),Q29&lt;&gt;1,"")</f>
        <v>69</v>
      </c>
      <c r="O29">
        <f>IF(Q29=1,ROUND(AVERAGE($E$7:G29),2),"")</f>
        <v>157.75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168</v>
      </c>
      <c r="X29" cm="1">
        <f t="array" ref="X29">_xlfn.IFS(AND(Q29=1,COUNT($E$7:G29)&gt;hcpng),F29+D29,$A$7=1," ")</f>
        <v>195</v>
      </c>
      <c r="Y29" cm="1">
        <f t="array" ref="Y29">_xlfn.IFS(AND(Q29=1,COUNT($E$7:G29)&gt;hcpng),G29+D29,$A$7=1," ")</f>
        <v>257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157</v>
      </c>
      <c r="D30" s="16" cm="1">
        <f t="array" ref="D30">_xlfn.IFS(Q30&lt;&gt;1,"",Q30=1,TRUNC((230-C30)*0.9))</f>
        <v>65</v>
      </c>
      <c r="E30" s="14">
        <v>177</v>
      </c>
      <c r="F30" s="14">
        <v>158</v>
      </c>
      <c r="G30" s="14">
        <v>131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466</v>
      </c>
      <c r="J30">
        <f t="shared" si="1"/>
        <v>155</v>
      </c>
      <c r="K30" cm="1">
        <f t="array" ref="K30">_xlfn.IFS(Q30&lt;&gt;1,"",Q30=1,I30+(3*D30))</f>
        <v>661</v>
      </c>
      <c r="L30" cm="1">
        <f t="array" ref="L30">_xlfn.IFS(Q30&lt;&gt;1,"",COUNT($E$7:G30)&lt;=hcpng,"",COUNT($E$7:G30)&gt;=hcpng,K30)</f>
        <v>661</v>
      </c>
      <c r="M30" cm="1">
        <f t="array" ref="M30">_xlfn.IFS(Q30=1,SUM($E$7:G30),Q30&lt;&gt;1,"")</f>
        <v>11351</v>
      </c>
      <c r="N30" cm="1">
        <f t="array" ref="N30">_xlfn.IFS(Q30=1,COUNT($E$7:G30),Q30&lt;&gt;1,"")</f>
        <v>72</v>
      </c>
      <c r="O30">
        <f>IF(Q30=1,ROUND(AVERAGE($E$7:G30),2),"")</f>
        <v>157.65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242</v>
      </c>
      <c r="X30" cm="1">
        <f t="array" ref="X30">_xlfn.IFS(AND(Q30=1,COUNT($E$7:G30)&gt;hcpng),F30+D30,$A$7=1," ")</f>
        <v>223</v>
      </c>
      <c r="Y30" cm="1">
        <f t="array" ref="Y30">_xlfn.IFS(AND(Q30=1,COUNT($E$7:G30)&gt;hcpng),G30+D30,$A$7=1," ")</f>
        <v>196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157</v>
      </c>
      <c r="D31" s="16" cm="1">
        <f t="array" ref="D31">_xlfn.IFS(Q31&lt;&gt;1,"",Q31=1,TRUNC((230-C31)*0.9))</f>
        <v>65</v>
      </c>
      <c r="E31" s="14">
        <v>181</v>
      </c>
      <c r="F31" s="14">
        <v>189</v>
      </c>
      <c r="G31" s="14">
        <v>157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527</v>
      </c>
      <c r="J31">
        <f t="shared" si="1"/>
        <v>175</v>
      </c>
      <c r="K31" cm="1">
        <f t="array" ref="K31">_xlfn.IFS(Q31&lt;&gt;1,"",Q31=1,I31+(3*D31))</f>
        <v>722</v>
      </c>
      <c r="L31" cm="1">
        <f t="array" ref="L31">_xlfn.IFS(Q31&lt;&gt;1,"",COUNT($E$7:G31)&lt;=hcpng,"",COUNT($E$7:G31)&gt;=hcpng,K31)</f>
        <v>722</v>
      </c>
      <c r="M31" cm="1">
        <f t="array" ref="M31">_xlfn.IFS(Q31=1,SUM($E$7:G31),Q31&lt;&gt;1,"")</f>
        <v>11878</v>
      </c>
      <c r="N31" cm="1">
        <f t="array" ref="N31">_xlfn.IFS(Q31=1,COUNT($E$7:G31),Q31&lt;&gt;1,"")</f>
        <v>75</v>
      </c>
      <c r="O31">
        <f>IF(Q31=1,ROUND(AVERAGE($E$7:G31),2),"")</f>
        <v>158.37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>
        <f t="shared" si="4"/>
        <v>722</v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246</v>
      </c>
      <c r="X31" cm="1">
        <f t="array" ref="X31">_xlfn.IFS(AND(Q31=1,COUNT($E$7:G31)&gt;hcpng),F31+D31,$A$7=1," ")</f>
        <v>254</v>
      </c>
      <c r="Y31" cm="1">
        <f t="array" ref="Y31">_xlfn.IFS(AND(Q31=1,COUNT($E$7:G31)&gt;hcpng),G31+D31,$A$7=1," ")</f>
        <v>222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158</v>
      </c>
      <c r="D32" s="16" cm="1">
        <f t="array" ref="D32">_xlfn.IFS(Q32&lt;&gt;1,"",Q32=1,TRUNC((230-C32)*0.9))</f>
        <v>64</v>
      </c>
      <c r="E32" s="14">
        <v>164</v>
      </c>
      <c r="F32" s="14">
        <v>202</v>
      </c>
      <c r="G32" s="14">
        <v>153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519</v>
      </c>
      <c r="J32">
        <f t="shared" si="1"/>
        <v>173</v>
      </c>
      <c r="K32" cm="1">
        <f t="array" ref="K32">_xlfn.IFS(Q32&lt;&gt;1,"",Q32=1,I32+(3*D32))</f>
        <v>711</v>
      </c>
      <c r="L32" cm="1">
        <f t="array" ref="L32">_xlfn.IFS(Q32&lt;&gt;1,"",COUNT($E$7:G32)&lt;=hcpng,"",COUNT($E$7:G32)&gt;=hcpng,K32)</f>
        <v>711</v>
      </c>
      <c r="M32" cm="1">
        <f t="array" ref="M32">_xlfn.IFS(Q32=1,SUM($E$7:G32),Q32&lt;&gt;1,"")</f>
        <v>12397</v>
      </c>
      <c r="N32" cm="1">
        <f t="array" ref="N32">_xlfn.IFS(Q32=1,COUNT($E$7:G32),Q32&lt;&gt;1,"")</f>
        <v>78</v>
      </c>
      <c r="O32">
        <f>IF(Q32=1,ROUND(AVERAGE($E$7:G32),2),"")</f>
        <v>158.94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228</v>
      </c>
      <c r="X32" cm="1">
        <f t="array" ref="X32">_xlfn.IFS(AND(Q32=1,COUNT($E$7:G32)&gt;hcpng),F32+D32,$A$7=1," ")</f>
        <v>266</v>
      </c>
      <c r="Y32" cm="1">
        <f t="array" ref="Y32">_xlfn.IFS(AND(Q32=1,COUNT($E$7:G32)&gt;hcpng),G32+D32,$A$7=1," ")</f>
        <v>217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158</v>
      </c>
      <c r="D33" s="16" cm="1">
        <f t="array" ref="D33">_xlfn.IFS(Q33&lt;&gt;1,"",Q33=1,TRUNC((230-C33)*0.9))</f>
        <v>64</v>
      </c>
      <c r="E33" s="14">
        <v>111</v>
      </c>
      <c r="F33" s="14">
        <v>186</v>
      </c>
      <c r="G33" s="14">
        <v>145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442</v>
      </c>
      <c r="J33">
        <f t="shared" si="1"/>
        <v>147</v>
      </c>
      <c r="K33" cm="1">
        <f t="array" ref="K33">_xlfn.IFS(Q33&lt;&gt;1,"",Q33=1,I33+(3*D33))</f>
        <v>634</v>
      </c>
      <c r="L33" cm="1">
        <f t="array" ref="L33">_xlfn.IFS(Q33&lt;&gt;1,"",COUNT($E$7:G33)&lt;=hcpng,"",COUNT($E$7:G33)&gt;=hcpng,K33)</f>
        <v>634</v>
      </c>
      <c r="M33" cm="1">
        <f t="array" ref="M33">_xlfn.IFS(Q33=1,SUM($E$7:G33),Q33&lt;&gt;1,"")</f>
        <v>12839</v>
      </c>
      <c r="N33" cm="1">
        <f t="array" ref="N33">_xlfn.IFS(Q33=1,COUNT($E$7:G33),Q33&lt;&gt;1,"")</f>
        <v>81</v>
      </c>
      <c r="O33">
        <f>IF(Q33=1,ROUND(AVERAGE($E$7:G33),2),"")</f>
        <v>158.51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175</v>
      </c>
      <c r="X33" cm="1">
        <f t="array" ref="X33">_xlfn.IFS(AND(Q33=1,COUNT($E$7:G33)&gt;hcpng),F33+D33,$A$7=1," ")</f>
        <v>250</v>
      </c>
      <c r="Y33" cm="1">
        <f t="array" ref="Y33">_xlfn.IFS(AND(Q33=1,COUNT($E$7:G33)&gt;hcpng),G33+D33,$A$7=1," ")</f>
        <v>209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158</v>
      </c>
      <c r="D34" s="16" cm="1">
        <f t="array" ref="D34">_xlfn.IFS(Q34&lt;&gt;1,"",Q34=1,TRUNC((230-C34)*0.9))</f>
        <v>64</v>
      </c>
      <c r="E34" s="14">
        <v>134</v>
      </c>
      <c r="F34" s="14">
        <v>174</v>
      </c>
      <c r="G34" s="14">
        <v>152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460</v>
      </c>
      <c r="J34">
        <f t="shared" si="1"/>
        <v>153</v>
      </c>
      <c r="K34" cm="1">
        <f t="array" ref="K34">_xlfn.IFS(Q34&lt;&gt;1,"",Q34=1,I34+(3*D34))</f>
        <v>652</v>
      </c>
      <c r="L34" cm="1">
        <f t="array" ref="L34">_xlfn.IFS(Q34&lt;&gt;1,"",COUNT($E$7:G34)&lt;=hcpng,"",COUNT($E$7:G34)&gt;=hcpng,K34)</f>
        <v>652</v>
      </c>
      <c r="M34" cm="1">
        <f t="array" ref="M34">_xlfn.IFS(Q34=1,SUM($E$7:G34),Q34&lt;&gt;1,"")</f>
        <v>13299</v>
      </c>
      <c r="N34" cm="1">
        <f t="array" ref="N34">_xlfn.IFS(Q34=1,COUNT($E$7:G34),Q34&lt;&gt;1,"")</f>
        <v>84</v>
      </c>
      <c r="O34">
        <f>IF(Q34=1,ROUND(AVERAGE($E$7:G34),2),"")</f>
        <v>158.32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198</v>
      </c>
      <c r="X34" cm="1">
        <f t="array" ref="X34">_xlfn.IFS(AND(Q34=1,COUNT($E$7:G34)&gt;hcpng),F34+D34,$A$7=1," ")</f>
        <v>238</v>
      </c>
      <c r="Y34" cm="1">
        <f t="array" ref="Y34">_xlfn.IFS(AND(Q34=1,COUNT($E$7:G34)&gt;hcpng),G34+D34,$A$7=1," ")</f>
        <v>216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158</v>
      </c>
      <c r="D35" s="16" cm="1">
        <f t="array" ref="D35">_xlfn.IFS(Q35&lt;&gt;1,"",Q35=1,TRUNC((230-C35)*0.9))</f>
        <v>64</v>
      </c>
      <c r="E35" s="14">
        <v>110</v>
      </c>
      <c r="F35" s="14">
        <v>99</v>
      </c>
      <c r="G35" s="14">
        <v>148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357</v>
      </c>
      <c r="J35">
        <f t="shared" si="1"/>
        <v>119</v>
      </c>
      <c r="K35" cm="1">
        <f t="array" ref="K35">_xlfn.IFS(Q35&lt;&gt;1,"",Q35=1,I35+(3*D35))</f>
        <v>549</v>
      </c>
      <c r="L35" cm="1">
        <f t="array" ref="L35">_xlfn.IFS(Q35&lt;&gt;1,"",COUNT($E$7:G35)&lt;=hcpng,"",COUNT($E$7:G35)&gt;=hcpng,K35)</f>
        <v>549</v>
      </c>
      <c r="M35" cm="1">
        <f t="array" ref="M35">_xlfn.IFS(Q35=1,SUM($E$7:G35),Q35&lt;&gt;1,"")</f>
        <v>13656</v>
      </c>
      <c r="N35" cm="1">
        <f t="array" ref="N35">_xlfn.IFS(Q35=1,COUNT($E$7:G35),Q35&lt;&gt;1,"")</f>
        <v>87</v>
      </c>
      <c r="O35">
        <f>IF(Q35=1,ROUND(AVERAGE($E$7:G35),2),"")</f>
        <v>156.97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174</v>
      </c>
      <c r="X35" cm="1">
        <f t="array" ref="X35">_xlfn.IFS(AND(Q35=1,COUNT($E$7:G35)&gt;hcpng),F35+D35,$A$7=1," ")</f>
        <v>163</v>
      </c>
      <c r="Y35" cm="1">
        <f t="array" ref="Y35">_xlfn.IFS(AND(Q35=1,COUNT($E$7:G35)&gt;hcpng),G35+D35,$A$7=1," ")</f>
        <v>212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156</v>
      </c>
      <c r="D36" s="16" cm="1">
        <f t="array" ref="D36">_xlfn.IFS(Q36&lt;&gt;1,"",Q36=1,TRUNC((230-C36)*0.9))</f>
        <v>66</v>
      </c>
      <c r="E36" s="14">
        <v>118</v>
      </c>
      <c r="F36" s="14">
        <v>146</v>
      </c>
      <c r="G36" s="14">
        <v>109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373</v>
      </c>
      <c r="J36">
        <f t="shared" si="1"/>
        <v>124</v>
      </c>
      <c r="K36" cm="1">
        <f t="array" ref="K36">_xlfn.IFS(Q36&lt;&gt;1,"",Q36=1,I36+(3*D36))</f>
        <v>571</v>
      </c>
      <c r="L36" cm="1">
        <f t="array" ref="L36">_xlfn.IFS(Q36&lt;&gt;1,"",COUNT($E$7:G36)&lt;=hcpng,"",COUNT($E$7:G36)&gt;=hcpng,K36)</f>
        <v>571</v>
      </c>
      <c r="M36" cm="1">
        <f t="array" ref="M36">_xlfn.IFS(Q36=1,SUM($E$7:G36),Q36&lt;&gt;1,"")</f>
        <v>14029</v>
      </c>
      <c r="N36" cm="1">
        <f t="array" ref="N36">_xlfn.IFS(Q36=1,COUNT($E$7:G36),Q36&lt;&gt;1,"")</f>
        <v>90</v>
      </c>
      <c r="O36">
        <f>IF(Q36=1,ROUND(AVERAGE($E$7:G36),2),"")</f>
        <v>155.88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184</v>
      </c>
      <c r="X36" cm="1">
        <f t="array" ref="X36">_xlfn.IFS(AND(Q36=1,COUNT($E$7:G36)&gt;hcpng),F36+D36,$A$7=1," ")</f>
        <v>212</v>
      </c>
      <c r="Y36" cm="1">
        <f t="array" ref="Y36">_xlfn.IFS(AND(Q36=1,COUNT($E$7:G36)&gt;hcpng),G36+D36,$A$7=1," ")</f>
        <v>175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158.22999999999999</v>
      </c>
      <c r="F37" s="18">
        <f>IF(COUNT(F7:F36)&gt;=1,ROUND(SUM(F7:F36)/COUNT(F7:F36),2),"")</f>
        <v>159.80000000000001</v>
      </c>
      <c r="G37" s="18">
        <f>IF(COUNT(G7:G36)&gt;=1,ROUND(SUM(G7:G36)/COUNT(G7:G36),2),"")</f>
        <v>149.6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0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B55A-BDCC-4245-BF2D-5D7E90F69EE9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83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155</v>
      </c>
      <c r="C4" s="7"/>
      <c r="D4" s="7"/>
      <c r="E4" s="7"/>
      <c r="F4" s="7"/>
      <c r="G4" s="7"/>
      <c r="W4" s="3" t="s">
        <v>34</v>
      </c>
      <c r="X4">
        <f>MAX(I7:I36)</f>
        <v>656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267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322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155</v>
      </c>
      <c r="D7" s="16" cm="1">
        <f t="array" ref="D7">_xlfn.IFS(Q7&lt;&gt;1,"",Q7=1,TRUNC((230-C7)*0.9))</f>
        <v>67</v>
      </c>
      <c r="E7" s="14">
        <v>159</v>
      </c>
      <c r="F7" s="14">
        <v>171</v>
      </c>
      <c r="G7" s="14">
        <v>203</v>
      </c>
      <c r="H7" s="17"/>
      <c r="I7">
        <f>IF(Q7=1,SUM(E7:G7),"")</f>
        <v>533</v>
      </c>
      <c r="J7">
        <f>IF(Q7=1,TRUNC(AVERAGE(E7:G7),0),"")</f>
        <v>177</v>
      </c>
      <c r="K7" cm="1">
        <f t="array" ref="K7">_xlfn.IFS(Q7&lt;&gt;1,"",Q7=1,I7+(3*D7))</f>
        <v>734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533</v>
      </c>
      <c r="N7" cm="1">
        <f t="array" ref="N7">_xlfn.IFS(Q7=1,COUNT($E$7:G7),Q7&lt;&gt;1,"")</f>
        <v>3</v>
      </c>
      <c r="O7">
        <f>IF(Q7=1,ROUND(AVERAGE($E$7:G7),2),"")</f>
        <v>177.67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6" cm="1">
        <f t="array" ref="D8">_xlfn.IFS(Q8&lt;&gt;1,"",Q8=1,TRUNC((230-C8)*0.9))</f>
        <v>67</v>
      </c>
      <c r="E8" s="14">
        <v>134</v>
      </c>
      <c r="F8" s="14">
        <v>177</v>
      </c>
      <c r="G8" s="14">
        <v>181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492</v>
      </c>
      <c r="J8">
        <f t="shared" ref="J8:J36" si="1">IF(Q8=1,TRUNC(AVERAGE(E8:G8),0),"")</f>
        <v>164</v>
      </c>
      <c r="K8" cm="1">
        <f t="array" ref="K8">_xlfn.IFS(Q8&lt;&gt;1,"",Q8=1,I8+(3*D8))</f>
        <v>693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1025</v>
      </c>
      <c r="N8" cm="1">
        <f t="array" ref="N8">_xlfn.IFS(Q8=1,COUNT($E$7:G8),Q8&lt;&gt;1,"")</f>
        <v>6</v>
      </c>
      <c r="O8">
        <f>IF(Q8=1,ROUND(AVERAGE($E$7:G8),2),"")</f>
        <v>170.83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6" cm="1">
        <f t="array" ref="D9">_xlfn.IFS(Q9&lt;&gt;1,"",Q9=1,TRUNC((230-C9)*0.9))</f>
        <v>67</v>
      </c>
      <c r="E9" s="14">
        <v>181</v>
      </c>
      <c r="F9" s="14">
        <v>181</v>
      </c>
      <c r="G9" s="14">
        <v>160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522</v>
      </c>
      <c r="J9">
        <f t="shared" si="1"/>
        <v>174</v>
      </c>
      <c r="K9" cm="1">
        <f t="array" ref="K9">_xlfn.IFS(Q9&lt;&gt;1,"",Q9=1,I9+(3*D9))</f>
        <v>723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1547</v>
      </c>
      <c r="N9" cm="1">
        <f t="array" ref="N9">_xlfn.IFS(Q9=1,COUNT($E$7:G9),Q9&lt;&gt;1,"")</f>
        <v>9</v>
      </c>
      <c r="O9">
        <f>IF(Q9=1,ROUND(AVERAGE($E$7:G9),2),"")</f>
        <v>171.89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171</v>
      </c>
      <c r="D10" s="16" cm="1">
        <f t="array" ref="D10">_xlfn.IFS(Q10&lt;&gt;1,"",Q10=1,TRUNC((230-C10)*0.9))</f>
        <v>53</v>
      </c>
      <c r="E10" s="14">
        <v>179</v>
      </c>
      <c r="F10" s="14">
        <v>124</v>
      </c>
      <c r="G10" s="14">
        <v>156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459</v>
      </c>
      <c r="J10">
        <f t="shared" si="1"/>
        <v>153</v>
      </c>
      <c r="K10" cm="1">
        <f t="array" ref="K10">_xlfn.IFS(Q10&lt;&gt;1,"",Q10=1,I10+(3*D10))</f>
        <v>618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2006</v>
      </c>
      <c r="N10" cm="1">
        <f t="array" ref="N10">_xlfn.IFS(Q10=1,COUNT($E$7:G10),Q10&lt;&gt;1,"")</f>
        <v>12</v>
      </c>
      <c r="O10">
        <f>IF(Q10=1,ROUND(AVERAGE($E$7:G10),2),"")</f>
        <v>167.17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167</v>
      </c>
      <c r="D13" s="16" cm="1">
        <f t="array" ref="D13">_xlfn.IFS(Q13&lt;&gt;1,"",Q13=1,TRUNC((230-C13)*0.9))</f>
        <v>56</v>
      </c>
      <c r="E13" s="14">
        <v>192</v>
      </c>
      <c r="F13" s="14">
        <v>190</v>
      </c>
      <c r="G13" s="14">
        <v>246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0"/>
        <v>628</v>
      </c>
      <c r="J13">
        <f t="shared" si="1"/>
        <v>209</v>
      </c>
      <c r="K13" cm="1">
        <f t="array" ref="K13">_xlfn.IFS(Q13&lt;&gt;1,"",Q13=1,I13+(3*D13))</f>
        <v>796</v>
      </c>
      <c r="L13" cm="1">
        <f t="array" ref="L13">_xlfn.IFS(Q13&lt;&gt;1,"",COUNT($E$7:G13)&lt;=hcpng,"",COUNT($E$7:G13)&gt;=hcpng,K13)</f>
        <v>796</v>
      </c>
      <c r="M13" cm="1">
        <f t="array" ref="M13">_xlfn.IFS(Q13=1,SUM($E$7:G13),Q13&lt;&gt;1,"")</f>
        <v>2634</v>
      </c>
      <c r="N13" cm="1">
        <f t="array" ref="N13">_xlfn.IFS(Q13=1,COUNT($E$7:G13),Q13&lt;&gt;1,"")</f>
        <v>15</v>
      </c>
      <c r="O13">
        <f>IF(Q13=1,ROUND(AVERAGE($E$7:G13),2),"")</f>
        <v>175.6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248</v>
      </c>
      <c r="X13" cm="1">
        <f t="array" ref="X13">_xlfn.IFS(AND(Q13=1,COUNT($E$7:G13)&gt;hcpng),F13+D13,$A$7=1," ")</f>
        <v>246</v>
      </c>
      <c r="Y13" cm="1">
        <f t="array" ref="Y13">_xlfn.IFS(AND(Q13=1,COUNT($E$7:G13)&gt;hcpng),G13+D13,$A$7=1," ")</f>
        <v>302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175</v>
      </c>
      <c r="D14" s="16" cm="1">
        <f t="array" ref="D14">_xlfn.IFS(Q14&lt;&gt;1,"",Q14=1,TRUNC((230-C14)*0.9))</f>
        <v>49</v>
      </c>
      <c r="E14" s="14">
        <v>168</v>
      </c>
      <c r="F14" s="14">
        <v>146</v>
      </c>
      <c r="G14" s="14">
        <v>153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467</v>
      </c>
      <c r="J14">
        <f t="shared" si="1"/>
        <v>155</v>
      </c>
      <c r="K14" cm="1">
        <f t="array" ref="K14">_xlfn.IFS(Q14&lt;&gt;1,"",Q14=1,I14+(3*D14))</f>
        <v>614</v>
      </c>
      <c r="L14" cm="1">
        <f t="array" ref="L14">_xlfn.IFS(Q14&lt;&gt;1,"",COUNT($E$7:G14)&lt;=hcpng,"",COUNT($E$7:G14)&gt;=hcpng,K14)</f>
        <v>614</v>
      </c>
      <c r="M14" cm="1">
        <f t="array" ref="M14">_xlfn.IFS(Q14=1,SUM($E$7:G14),Q14&lt;&gt;1,"")</f>
        <v>3101</v>
      </c>
      <c r="N14" cm="1">
        <f t="array" ref="N14">_xlfn.IFS(Q14=1,COUNT($E$7:G14),Q14&lt;&gt;1,"")</f>
        <v>18</v>
      </c>
      <c r="O14">
        <f>IF(Q14=1,ROUND(AVERAGE($E$7:G14),2),"")</f>
        <v>172.28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217</v>
      </c>
      <c r="X14" cm="1">
        <f t="array" ref="X14">_xlfn.IFS(AND(Q14=1,COUNT($E$7:G14)&gt;hcpng),F14+D14,$A$7=1," ")</f>
        <v>195</v>
      </c>
      <c r="Y14" cm="1">
        <f t="array" ref="Y14">_xlfn.IFS(AND(Q14=1,COUNT($E$7:G14)&gt;hcpng),G14+D14,$A$7=1," ")</f>
        <v>202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172</v>
      </c>
      <c r="D16" s="16" cm="1">
        <f t="array" ref="D16">_xlfn.IFS(Q16&lt;&gt;1,"",Q16=1,TRUNC((230-C16)*0.9))</f>
        <v>52</v>
      </c>
      <c r="E16" s="14">
        <v>203</v>
      </c>
      <c r="F16" s="14">
        <v>159</v>
      </c>
      <c r="G16" s="14">
        <v>193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555</v>
      </c>
      <c r="J16">
        <f t="shared" si="1"/>
        <v>185</v>
      </c>
      <c r="K16" cm="1">
        <f t="array" ref="K16">_xlfn.IFS(Q16&lt;&gt;1,"",Q16=1,I16+(3*D16))</f>
        <v>711</v>
      </c>
      <c r="L16" cm="1">
        <f t="array" ref="L16">_xlfn.IFS(Q16&lt;&gt;1,"",COUNT($E$7:G16)&lt;=hcpng,"",COUNT($E$7:G16)&gt;=hcpng,K16)</f>
        <v>711</v>
      </c>
      <c r="M16" cm="1">
        <f t="array" ref="M16">_xlfn.IFS(Q16=1,SUM($E$7:G16),Q16&lt;&gt;1,"")</f>
        <v>3656</v>
      </c>
      <c r="N16" cm="1">
        <f t="array" ref="N16">_xlfn.IFS(Q16=1,COUNT($E$7:G16),Q16&lt;&gt;1,"")</f>
        <v>21</v>
      </c>
      <c r="O16">
        <f>IF(Q16=1,ROUND(AVERAGE($E$7:G16),2),"")</f>
        <v>174.1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255</v>
      </c>
      <c r="X16" cm="1">
        <f t="array" ref="X16">_xlfn.IFS(AND(Q16=1,COUNT($E$7:G16)&gt;hcpng),F16+D16,$A$7=1," ")</f>
        <v>211</v>
      </c>
      <c r="Y16" cm="1">
        <f t="array" ref="Y16">_xlfn.IFS(AND(Q16=1,COUNT($E$7:G16)&gt;hcpng),G16+D16,$A$7=1," ")</f>
        <v>245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174</v>
      </c>
      <c r="D17" s="16" cm="1">
        <f t="array" ref="D17">_xlfn.IFS(Q17&lt;&gt;1,"",Q17=1,TRUNC((230-C17)*0.9))</f>
        <v>50</v>
      </c>
      <c r="E17" s="14">
        <v>155</v>
      </c>
      <c r="F17" s="14">
        <v>180</v>
      </c>
      <c r="G17" s="14">
        <v>219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554</v>
      </c>
      <c r="J17">
        <f t="shared" si="1"/>
        <v>184</v>
      </c>
      <c r="K17" cm="1">
        <f t="array" ref="K17">_xlfn.IFS(Q17&lt;&gt;1,"",Q17=1,I17+(3*D17))</f>
        <v>704</v>
      </c>
      <c r="L17" cm="1">
        <f t="array" ref="L17">_xlfn.IFS(Q17&lt;&gt;1,"",COUNT($E$7:G17)&lt;=hcpng,"",COUNT($E$7:G17)&gt;=hcpng,K17)</f>
        <v>704</v>
      </c>
      <c r="M17" cm="1">
        <f t="array" ref="M17">_xlfn.IFS(Q17=1,SUM($E$7:G17),Q17&lt;&gt;1,"")</f>
        <v>4210</v>
      </c>
      <c r="N17" cm="1">
        <f t="array" ref="N17">_xlfn.IFS(Q17=1,COUNT($E$7:G17),Q17&lt;&gt;1,"")</f>
        <v>24</v>
      </c>
      <c r="O17">
        <f>IF(Q17=1,ROUND(AVERAGE($E$7:G17),2),"")</f>
        <v>175.42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205</v>
      </c>
      <c r="X17" cm="1">
        <f t="array" ref="X17">_xlfn.IFS(AND(Q17=1,COUNT($E$7:G17)&gt;hcpng),F17+D17,$A$7=1," ")</f>
        <v>230</v>
      </c>
      <c r="Y17" cm="1">
        <f t="array" ref="Y17">_xlfn.IFS(AND(Q17=1,COUNT($E$7:G17)&gt;hcpng),G17+D17,$A$7=1," ")</f>
        <v>269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175</v>
      </c>
      <c r="D18" s="16" cm="1">
        <f t="array" ref="D18">_xlfn.IFS(Q18&lt;&gt;1,"",Q18=1,TRUNC((230-C18)*0.9))</f>
        <v>49</v>
      </c>
      <c r="E18" s="14">
        <v>161</v>
      </c>
      <c r="F18" s="14">
        <v>193</v>
      </c>
      <c r="G18" s="14">
        <v>145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499</v>
      </c>
      <c r="J18">
        <f t="shared" si="1"/>
        <v>166</v>
      </c>
      <c r="K18" cm="1">
        <f t="array" ref="K18">_xlfn.IFS(Q18&lt;&gt;1,"",Q18=1,I18+(3*D18))</f>
        <v>646</v>
      </c>
      <c r="L18" cm="1">
        <f t="array" ref="L18">_xlfn.IFS(Q18&lt;&gt;1,"",COUNT($E$7:G18)&lt;=hcpng,"",COUNT($E$7:G18)&gt;=hcpng,K18)</f>
        <v>646</v>
      </c>
      <c r="M18" cm="1">
        <f t="array" ref="M18">_xlfn.IFS(Q18=1,SUM($E$7:G18),Q18&lt;&gt;1,"")</f>
        <v>4709</v>
      </c>
      <c r="N18" cm="1">
        <f t="array" ref="N18">_xlfn.IFS(Q18=1,COUNT($E$7:G18),Q18&lt;&gt;1,"")</f>
        <v>27</v>
      </c>
      <c r="O18">
        <f>IF(Q18=1,ROUND(AVERAGE($E$7:G18),2),"")</f>
        <v>174.41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210</v>
      </c>
      <c r="X18" cm="1">
        <f t="array" ref="X18">_xlfn.IFS(AND(Q18=1,COUNT($E$7:G18)&gt;hcpng),F18+D18,$A$7=1," ")</f>
        <v>242</v>
      </c>
      <c r="Y18" cm="1">
        <f t="array" ref="Y18">_xlfn.IFS(AND(Q18=1,COUNT($E$7:G18)&gt;hcpng),G18+D18,$A$7=1," ")</f>
        <v>194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174</v>
      </c>
      <c r="D19" s="16" cm="1">
        <f t="array" ref="D19">_xlfn.IFS(Q19&lt;&gt;1,"",Q19=1,TRUNC((230-C19)*0.9))</f>
        <v>50</v>
      </c>
      <c r="E19" s="14">
        <v>169</v>
      </c>
      <c r="F19" s="14">
        <v>137</v>
      </c>
      <c r="G19" s="14">
        <v>188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494</v>
      </c>
      <c r="J19">
        <f t="shared" si="1"/>
        <v>164</v>
      </c>
      <c r="K19" cm="1">
        <f t="array" ref="K19">_xlfn.IFS(Q19&lt;&gt;1,"",Q19=1,I19+(3*D19))</f>
        <v>644</v>
      </c>
      <c r="L19" cm="1">
        <f t="array" ref="L19">_xlfn.IFS(Q19&lt;&gt;1,"",COUNT($E$7:G19)&lt;=hcpng,"",COUNT($E$7:G19)&gt;=hcpng,K19)</f>
        <v>644</v>
      </c>
      <c r="M19" cm="1">
        <f t="array" ref="M19">_xlfn.IFS(Q19=1,SUM($E$7:G19),Q19&lt;&gt;1,"")</f>
        <v>5203</v>
      </c>
      <c r="N19" cm="1">
        <f t="array" ref="N19">_xlfn.IFS(Q19=1,COUNT($E$7:G19),Q19&lt;&gt;1,"")</f>
        <v>30</v>
      </c>
      <c r="O19">
        <f>IF(Q19=1,ROUND(AVERAGE($E$7:G19),2),"")</f>
        <v>173.43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219</v>
      </c>
      <c r="X19" cm="1">
        <f t="array" ref="X19">_xlfn.IFS(AND(Q19=1,COUNT($E$7:G19)&gt;hcpng),F19+D19,$A$7=1," ")</f>
        <v>187</v>
      </c>
      <c r="Y19" cm="1">
        <f t="array" ref="Y19">_xlfn.IFS(AND(Q19=1,COUNT($E$7:G19)&gt;hcpng),G19+D19,$A$7=1," ")</f>
        <v>238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173</v>
      </c>
      <c r="D20" s="16" cm="1">
        <f t="array" ref="D20">_xlfn.IFS(Q20&lt;&gt;1,"",Q20=1,TRUNC((230-C20)*0.9))</f>
        <v>51</v>
      </c>
      <c r="E20" s="14">
        <v>135</v>
      </c>
      <c r="F20" s="14">
        <v>141</v>
      </c>
      <c r="G20" s="14">
        <v>150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426</v>
      </c>
      <c r="J20">
        <f t="shared" si="1"/>
        <v>142</v>
      </c>
      <c r="K20" cm="1">
        <f t="array" ref="K20">_xlfn.IFS(Q20&lt;&gt;1,"",Q20=1,I20+(3*D20))</f>
        <v>579</v>
      </c>
      <c r="L20" cm="1">
        <f t="array" ref="L20">_xlfn.IFS(Q20&lt;&gt;1,"",COUNT($E$7:G20)&lt;=hcpng,"",COUNT($E$7:G20)&gt;=hcpng,K20)</f>
        <v>579</v>
      </c>
      <c r="M20" cm="1">
        <f t="array" ref="M20">_xlfn.IFS(Q20=1,SUM($E$7:G20),Q20&lt;&gt;1,"")</f>
        <v>5629</v>
      </c>
      <c r="N20" cm="1">
        <f t="array" ref="N20">_xlfn.IFS(Q20=1,COUNT($E$7:G20),Q20&lt;&gt;1,"")</f>
        <v>33</v>
      </c>
      <c r="O20">
        <f>IF(Q20=1,ROUND(AVERAGE($E$7:G20),2),"")</f>
        <v>170.58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186</v>
      </c>
      <c r="X20" cm="1">
        <f t="array" ref="X20">_xlfn.IFS(AND(Q20=1,COUNT($E$7:G20)&gt;hcpng),F20+D20,$A$7=1," ")</f>
        <v>192</v>
      </c>
      <c r="Y20" cm="1">
        <f t="array" ref="Y20">_xlfn.IFS(AND(Q20=1,COUNT($E$7:G20)&gt;hcpng),G20+D20,$A$7=1," ")</f>
        <v>201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170</v>
      </c>
      <c r="D21" s="16" cm="1">
        <f t="array" ref="D21">_xlfn.IFS(Q21&lt;&gt;1,"",Q21=1,TRUNC((230-C21)*0.9))</f>
        <v>54</v>
      </c>
      <c r="E21" s="14">
        <v>136</v>
      </c>
      <c r="F21" s="14">
        <v>168</v>
      </c>
      <c r="G21" s="14">
        <v>137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441</v>
      </c>
      <c r="J21">
        <f t="shared" si="1"/>
        <v>147</v>
      </c>
      <c r="K21" cm="1">
        <f t="array" ref="K21">_xlfn.IFS(Q21&lt;&gt;1,"",Q21=1,I21+(3*D21))</f>
        <v>603</v>
      </c>
      <c r="L21" cm="1">
        <f t="array" ref="L21">_xlfn.IFS(Q21&lt;&gt;1,"",COUNT($E$7:G21)&lt;=hcpng,"",COUNT($E$7:G21)&gt;=hcpng,K21)</f>
        <v>603</v>
      </c>
      <c r="M21" cm="1">
        <f t="array" ref="M21">_xlfn.IFS(Q21=1,SUM($E$7:G21),Q21&lt;&gt;1,"")</f>
        <v>6070</v>
      </c>
      <c r="N21" cm="1">
        <f t="array" ref="N21">_xlfn.IFS(Q21=1,COUNT($E$7:G21),Q21&lt;&gt;1,"")</f>
        <v>36</v>
      </c>
      <c r="O21">
        <f>IF(Q21=1,ROUND(AVERAGE($E$7:G21),2),"")</f>
        <v>168.61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190</v>
      </c>
      <c r="X21" cm="1">
        <f t="array" ref="X21">_xlfn.IFS(AND(Q21=1,COUNT($E$7:G21)&gt;hcpng),F21+D21,$A$7=1," ")</f>
        <v>222</v>
      </c>
      <c r="Y21" cm="1">
        <f t="array" ref="Y21">_xlfn.IFS(AND(Q21=1,COUNT($E$7:G21)&gt;hcpng),G21+D21,$A$7=1," ")</f>
        <v>191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168</v>
      </c>
      <c r="D23" s="16" cm="1">
        <f t="array" ref="D23">_xlfn.IFS(Q23&lt;&gt;1,"",Q23=1,TRUNC((230-C23)*0.9))</f>
        <v>55</v>
      </c>
      <c r="E23" s="14">
        <v>190</v>
      </c>
      <c r="F23" s="14">
        <v>267</v>
      </c>
      <c r="G23" s="14">
        <v>199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0"/>
        <v>656</v>
      </c>
      <c r="J23">
        <f t="shared" si="1"/>
        <v>218</v>
      </c>
      <c r="K23" cm="1">
        <f t="array" ref="K23">_xlfn.IFS(Q23&lt;&gt;1,"",Q23=1,I23+(3*D23))</f>
        <v>821</v>
      </c>
      <c r="L23" cm="1">
        <f t="array" ref="L23">_xlfn.IFS(Q23&lt;&gt;1,"",COUNT($E$7:G23)&lt;=hcpng,"",COUNT($E$7:G23)&gt;=hcpng,K23)</f>
        <v>821</v>
      </c>
      <c r="M23" cm="1">
        <f t="array" ref="M23">_xlfn.IFS(Q23=1,SUM($E$7:G23),Q23&lt;&gt;1,"")</f>
        <v>6726</v>
      </c>
      <c r="N23" cm="1">
        <f t="array" ref="N23">_xlfn.IFS(Q23=1,COUNT($E$7:G23),Q23&lt;&gt;1,"")</f>
        <v>39</v>
      </c>
      <c r="O23">
        <f>IF(Q23=1,ROUND(AVERAGE($E$7:G23),2),"")</f>
        <v>172.46</v>
      </c>
      <c r="P23" t="str" cm="1">
        <f t="array" ref="P23">_xlfn.IFS(Q23&lt;&gt;1,"",SUM($Q$7:Q23)=1,1,SUM($Q$7:Q23)&lt;&gt;1,"")</f>
        <v/>
      </c>
      <c r="Q23">
        <f t="shared" si="2"/>
        <v>1</v>
      </c>
      <c r="R23">
        <f t="shared" si="3"/>
        <v>656</v>
      </c>
      <c r="S23" cm="1">
        <f t="array" ref="S23">_xlfn.IFS(E23=$X$5,E23,F23=$X$5,F23,G23=$X$5,G23,$A$7=1,"")</f>
        <v>267</v>
      </c>
      <c r="T23">
        <f t="shared" si="4"/>
        <v>821</v>
      </c>
      <c r="U23" cm="1">
        <f t="array" ref="U23">_xlfn.IFS(W23=$X$6,W23,X23=$X$6,X23,Y23=$X$6,Y23,$A$7=1,"")</f>
        <v>322</v>
      </c>
      <c r="W23" cm="1">
        <f t="array" ref="W23">_xlfn.IFS(AND(Q23=1,COUNT($E$7:G23)&gt;hcpng),E23+D23,$A$7=1," ")</f>
        <v>245</v>
      </c>
      <c r="X23" cm="1">
        <f t="array" ref="X23">_xlfn.IFS(AND(Q23=1,COUNT($E$7:G23)&gt;hcpng),F23+D23,$A$7=1," ")</f>
        <v>322</v>
      </c>
      <c r="Y23" cm="1">
        <f t="array" ref="Y23">_xlfn.IFS(AND(Q23=1,COUNT($E$7:G23)&gt;hcpng),G23+D23,$A$7=1," ")</f>
        <v>254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172</v>
      </c>
      <c r="D24" s="16" cm="1">
        <f t="array" ref="D24">_xlfn.IFS(Q24&lt;&gt;1,"",Q24=1,TRUNC((230-C24)*0.9))</f>
        <v>52</v>
      </c>
      <c r="E24" s="14">
        <v>171</v>
      </c>
      <c r="F24" s="14">
        <v>122</v>
      </c>
      <c r="G24" s="14">
        <v>135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428</v>
      </c>
      <c r="J24">
        <f t="shared" si="1"/>
        <v>142</v>
      </c>
      <c r="K24" cm="1">
        <f t="array" ref="K24">_xlfn.IFS(Q24&lt;&gt;1,"",Q24=1,I24+(3*D24))</f>
        <v>584</v>
      </c>
      <c r="L24" cm="1">
        <f t="array" ref="L24">_xlfn.IFS(Q24&lt;&gt;1,"",COUNT($E$7:G24)&lt;=hcpng,"",COUNT($E$7:G24)&gt;=hcpng,K24)</f>
        <v>584</v>
      </c>
      <c r="M24" cm="1">
        <f t="array" ref="M24">_xlfn.IFS(Q24=1,SUM($E$7:G24),Q24&lt;&gt;1,"")</f>
        <v>7154</v>
      </c>
      <c r="N24" cm="1">
        <f t="array" ref="N24">_xlfn.IFS(Q24=1,COUNT($E$7:G24),Q24&lt;&gt;1,"")</f>
        <v>42</v>
      </c>
      <c r="O24">
        <f>IF(Q24=1,ROUND(AVERAGE($E$7:G24),2),"")</f>
        <v>170.33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223</v>
      </c>
      <c r="X24" cm="1">
        <f t="array" ref="X24">_xlfn.IFS(AND(Q24=1,COUNT($E$7:G24)&gt;hcpng),F24+D24,$A$7=1," ")</f>
        <v>174</v>
      </c>
      <c r="Y24" cm="1">
        <f t="array" ref="Y24">_xlfn.IFS(AND(Q24=1,COUNT($E$7:G24)&gt;hcpng),G24+D24,$A$7=1," ")</f>
        <v>187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170</v>
      </c>
      <c r="D25" s="16" cm="1">
        <f t="array" ref="D25">_xlfn.IFS(Q25&lt;&gt;1,"",Q25=1,TRUNC((230-C25)*0.9))</f>
        <v>54</v>
      </c>
      <c r="E25" s="14">
        <v>139</v>
      </c>
      <c r="F25" s="14">
        <v>148</v>
      </c>
      <c r="G25" s="14">
        <v>130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417</v>
      </c>
      <c r="J25">
        <f t="shared" si="1"/>
        <v>139</v>
      </c>
      <c r="K25" cm="1">
        <f t="array" ref="K25">_xlfn.IFS(Q25&lt;&gt;1,"",Q25=1,I25+(3*D25))</f>
        <v>579</v>
      </c>
      <c r="L25" cm="1">
        <f t="array" ref="L25">_xlfn.IFS(Q25&lt;&gt;1,"",COUNT($E$7:G25)&lt;=hcpng,"",COUNT($E$7:G25)&gt;=hcpng,K25)</f>
        <v>579</v>
      </c>
      <c r="M25" cm="1">
        <f t="array" ref="M25">_xlfn.IFS(Q25=1,SUM($E$7:G25),Q25&lt;&gt;1,"")</f>
        <v>7571</v>
      </c>
      <c r="N25" cm="1">
        <f t="array" ref="N25">_xlfn.IFS(Q25=1,COUNT($E$7:G25),Q25&lt;&gt;1,"")</f>
        <v>45</v>
      </c>
      <c r="O25">
        <f>IF(Q25=1,ROUND(AVERAGE($E$7:G25),2),"")</f>
        <v>168.24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193</v>
      </c>
      <c r="X25" cm="1">
        <f t="array" ref="X25">_xlfn.IFS(AND(Q25=1,COUNT($E$7:G25)&gt;hcpng),F25+D25,$A$7=1," ")</f>
        <v>202</v>
      </c>
      <c r="Y25" cm="1">
        <f t="array" ref="Y25">_xlfn.IFS(AND(Q25=1,COUNT($E$7:G25)&gt;hcpng),G25+D25,$A$7=1," ")</f>
        <v>184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168</v>
      </c>
      <c r="D26" s="16" cm="1">
        <f t="array" ref="D26">_xlfn.IFS(Q26&lt;&gt;1,"",Q26=1,TRUNC((230-C26)*0.9))</f>
        <v>55</v>
      </c>
      <c r="E26" s="14">
        <v>129</v>
      </c>
      <c r="F26" s="14">
        <v>176</v>
      </c>
      <c r="G26" s="14">
        <v>163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468</v>
      </c>
      <c r="J26">
        <f t="shared" si="1"/>
        <v>156</v>
      </c>
      <c r="K26" cm="1">
        <f t="array" ref="K26">_xlfn.IFS(Q26&lt;&gt;1,"",Q26=1,I26+(3*D26))</f>
        <v>633</v>
      </c>
      <c r="L26" cm="1">
        <f t="array" ref="L26">_xlfn.IFS(Q26&lt;&gt;1,"",COUNT($E$7:G26)&lt;=hcpng,"",COUNT($E$7:G26)&gt;=hcpng,K26)</f>
        <v>633</v>
      </c>
      <c r="M26" cm="1">
        <f t="array" ref="M26">_xlfn.IFS(Q26=1,SUM($E$7:G26),Q26&lt;&gt;1,"")</f>
        <v>8039</v>
      </c>
      <c r="N26" cm="1">
        <f t="array" ref="N26">_xlfn.IFS(Q26=1,COUNT($E$7:G26),Q26&lt;&gt;1,"")</f>
        <v>48</v>
      </c>
      <c r="O26">
        <f>IF(Q26=1,ROUND(AVERAGE($E$7:G26),2),"")</f>
        <v>167.48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184</v>
      </c>
      <c r="X26" cm="1">
        <f t="array" ref="X26">_xlfn.IFS(AND(Q26=1,COUNT($E$7:G26)&gt;hcpng),F26+D26,$A$7=1," ")</f>
        <v>231</v>
      </c>
      <c r="Y26" cm="1">
        <f t="array" ref="Y26">_xlfn.IFS(AND(Q26=1,COUNT($E$7:G26)&gt;hcpng),G26+D26,$A$7=1," ")</f>
        <v>218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167</v>
      </c>
      <c r="D27" s="16" cm="1">
        <f t="array" ref="D27">_xlfn.IFS(Q27&lt;&gt;1,"",Q27=1,TRUNC((230-C27)*0.9))</f>
        <v>56</v>
      </c>
      <c r="E27" s="14">
        <v>157</v>
      </c>
      <c r="F27" s="14">
        <v>161</v>
      </c>
      <c r="G27" s="14">
        <v>168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486</v>
      </c>
      <c r="J27">
        <f t="shared" si="1"/>
        <v>162</v>
      </c>
      <c r="K27" cm="1">
        <f t="array" ref="K27">_xlfn.IFS(Q27&lt;&gt;1,"",Q27=1,I27+(3*D27))</f>
        <v>654</v>
      </c>
      <c r="L27" cm="1">
        <f t="array" ref="L27">_xlfn.IFS(Q27&lt;&gt;1,"",COUNT($E$7:G27)&lt;=hcpng,"",COUNT($E$7:G27)&gt;=hcpng,K27)</f>
        <v>654</v>
      </c>
      <c r="M27" cm="1">
        <f t="array" ref="M27">_xlfn.IFS(Q27=1,SUM($E$7:G27),Q27&lt;&gt;1,"")</f>
        <v>8525</v>
      </c>
      <c r="N27" cm="1">
        <f t="array" ref="N27">_xlfn.IFS(Q27=1,COUNT($E$7:G27),Q27&lt;&gt;1,"")</f>
        <v>51</v>
      </c>
      <c r="O27">
        <f>IF(Q27=1,ROUND(AVERAGE($E$7:G27),2),"")</f>
        <v>167.16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213</v>
      </c>
      <c r="X27" cm="1">
        <f t="array" ref="X27">_xlfn.IFS(AND(Q27=1,COUNT($E$7:G27)&gt;hcpng),F27+D27,$A$7=1," ")</f>
        <v>217</v>
      </c>
      <c r="Y27" cm="1">
        <f t="array" ref="Y27">_xlfn.IFS(AND(Q27=1,COUNT($E$7:G27)&gt;hcpng),G27+D27,$A$7=1," ")</f>
        <v>224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167</v>
      </c>
      <c r="D28" s="16" cm="1">
        <f t="array" ref="D28">_xlfn.IFS(Q28&lt;&gt;1,"",Q28=1,TRUNC((230-C28)*0.9))</f>
        <v>56</v>
      </c>
      <c r="E28" s="14">
        <v>110</v>
      </c>
      <c r="F28" s="14">
        <v>167</v>
      </c>
      <c r="G28" s="14">
        <v>187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464</v>
      </c>
      <c r="J28">
        <f t="shared" si="1"/>
        <v>154</v>
      </c>
      <c r="K28" cm="1">
        <f t="array" ref="K28">_xlfn.IFS(Q28&lt;&gt;1,"",Q28=1,I28+(3*D28))</f>
        <v>632</v>
      </c>
      <c r="L28" cm="1">
        <f t="array" ref="L28">_xlfn.IFS(Q28&lt;&gt;1,"",COUNT($E$7:G28)&lt;=hcpng,"",COUNT($E$7:G28)&gt;=hcpng,K28)</f>
        <v>632</v>
      </c>
      <c r="M28" cm="1">
        <f t="array" ref="M28">_xlfn.IFS(Q28=1,SUM($E$7:G28),Q28&lt;&gt;1,"")</f>
        <v>8989</v>
      </c>
      <c r="N28" cm="1">
        <f t="array" ref="N28">_xlfn.IFS(Q28=1,COUNT($E$7:G28),Q28&lt;&gt;1,"")</f>
        <v>54</v>
      </c>
      <c r="O28">
        <f>IF(Q28=1,ROUND(AVERAGE($E$7:G28),2),"")</f>
        <v>166.46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166</v>
      </c>
      <c r="X28" cm="1">
        <f t="array" ref="X28">_xlfn.IFS(AND(Q28=1,COUNT($E$7:G28)&gt;hcpng),F28+D28,$A$7=1," ")</f>
        <v>223</v>
      </c>
      <c r="Y28" cm="1">
        <f t="array" ref="Y28">_xlfn.IFS(AND(Q28=1,COUNT($E$7:G28)&gt;hcpng),G28+D28,$A$7=1," ")</f>
        <v>243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166</v>
      </c>
      <c r="D30" s="16" cm="1">
        <f t="array" ref="D30">_xlfn.IFS(Q30&lt;&gt;1,"",Q30=1,TRUNC((230-C30)*0.9))</f>
        <v>57</v>
      </c>
      <c r="E30" s="14">
        <v>125</v>
      </c>
      <c r="F30" s="14">
        <v>172</v>
      </c>
      <c r="G30" s="14">
        <v>155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452</v>
      </c>
      <c r="J30">
        <f t="shared" si="1"/>
        <v>150</v>
      </c>
      <c r="K30" cm="1">
        <f t="array" ref="K30">_xlfn.IFS(Q30&lt;&gt;1,"",Q30=1,I30+(3*D30))</f>
        <v>623</v>
      </c>
      <c r="L30" cm="1">
        <f t="array" ref="L30">_xlfn.IFS(Q30&lt;&gt;1,"",COUNT($E$7:G30)&lt;=hcpng,"",COUNT($E$7:G30)&gt;=hcpng,K30)</f>
        <v>623</v>
      </c>
      <c r="M30" cm="1">
        <f t="array" ref="M30">_xlfn.IFS(Q30=1,SUM($E$7:G30),Q30&lt;&gt;1,"")</f>
        <v>9441</v>
      </c>
      <c r="N30" cm="1">
        <f t="array" ref="N30">_xlfn.IFS(Q30=1,COUNT($E$7:G30),Q30&lt;&gt;1,"")</f>
        <v>57</v>
      </c>
      <c r="O30">
        <f>IF(Q30=1,ROUND(AVERAGE($E$7:G30),2),"")</f>
        <v>165.63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182</v>
      </c>
      <c r="X30" cm="1">
        <f t="array" ref="X30">_xlfn.IFS(AND(Q30=1,COUNT($E$7:G30)&gt;hcpng),F30+D30,$A$7=1," ")</f>
        <v>229</v>
      </c>
      <c r="Y30" cm="1">
        <f t="array" ref="Y30">_xlfn.IFS(AND(Q30=1,COUNT($E$7:G30)&gt;hcpng),G30+D30,$A$7=1," ")</f>
        <v>212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165</v>
      </c>
      <c r="D31" s="16" cm="1">
        <f t="array" ref="D31">_xlfn.IFS(Q31&lt;&gt;1,"",Q31=1,TRUNC((230-C31)*0.9))</f>
        <v>58</v>
      </c>
      <c r="E31" s="14">
        <v>134</v>
      </c>
      <c r="F31" s="14">
        <v>170</v>
      </c>
      <c r="G31" s="14">
        <v>187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491</v>
      </c>
      <c r="J31">
        <f t="shared" si="1"/>
        <v>163</v>
      </c>
      <c r="K31" cm="1">
        <f t="array" ref="K31">_xlfn.IFS(Q31&lt;&gt;1,"",Q31=1,I31+(3*D31))</f>
        <v>665</v>
      </c>
      <c r="L31" cm="1">
        <f t="array" ref="L31">_xlfn.IFS(Q31&lt;&gt;1,"",COUNT($E$7:G31)&lt;=hcpng,"",COUNT($E$7:G31)&gt;=hcpng,K31)</f>
        <v>665</v>
      </c>
      <c r="M31" cm="1">
        <f t="array" ref="M31">_xlfn.IFS(Q31=1,SUM($E$7:G31),Q31&lt;&gt;1,"")</f>
        <v>9932</v>
      </c>
      <c r="N31" cm="1">
        <f t="array" ref="N31">_xlfn.IFS(Q31=1,COUNT($E$7:G31),Q31&lt;&gt;1,"")</f>
        <v>60</v>
      </c>
      <c r="O31">
        <f>IF(Q31=1,ROUND(AVERAGE($E$7:G31),2),"")</f>
        <v>165.53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192</v>
      </c>
      <c r="X31" cm="1">
        <f t="array" ref="X31">_xlfn.IFS(AND(Q31=1,COUNT($E$7:G31)&gt;hcpng),F31+D31,$A$7=1," ")</f>
        <v>228</v>
      </c>
      <c r="Y31" cm="1">
        <f t="array" ref="Y31">_xlfn.IFS(AND(Q31=1,COUNT($E$7:G31)&gt;hcpng),G31+D31,$A$7=1," ")</f>
        <v>245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165</v>
      </c>
      <c r="D32" s="16" cm="1">
        <f t="array" ref="D32">_xlfn.IFS(Q32&lt;&gt;1,"",Q32=1,TRUNC((230-C32)*0.9))</f>
        <v>58</v>
      </c>
      <c r="E32" s="14">
        <v>185</v>
      </c>
      <c r="F32" s="14">
        <v>131</v>
      </c>
      <c r="G32" s="14">
        <v>145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461</v>
      </c>
      <c r="J32">
        <f t="shared" si="1"/>
        <v>153</v>
      </c>
      <c r="K32" cm="1">
        <f t="array" ref="K32">_xlfn.IFS(Q32&lt;&gt;1,"",Q32=1,I32+(3*D32))</f>
        <v>635</v>
      </c>
      <c r="L32" cm="1">
        <f t="array" ref="L32">_xlfn.IFS(Q32&lt;&gt;1,"",COUNT($E$7:G32)&lt;=hcpng,"",COUNT($E$7:G32)&gt;=hcpng,K32)</f>
        <v>635</v>
      </c>
      <c r="M32" cm="1">
        <f t="array" ref="M32">_xlfn.IFS(Q32=1,SUM($E$7:G32),Q32&lt;&gt;1,"")</f>
        <v>10393</v>
      </c>
      <c r="N32" cm="1">
        <f t="array" ref="N32">_xlfn.IFS(Q32=1,COUNT($E$7:G32),Q32&lt;&gt;1,"")</f>
        <v>63</v>
      </c>
      <c r="O32">
        <f>IF(Q32=1,ROUND(AVERAGE($E$7:G32),2),"")</f>
        <v>164.97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243</v>
      </c>
      <c r="X32" cm="1">
        <f t="array" ref="X32">_xlfn.IFS(AND(Q32=1,COUNT($E$7:G32)&gt;hcpng),F32+D32,$A$7=1," ")</f>
        <v>189</v>
      </c>
      <c r="Y32" cm="1">
        <f t="array" ref="Y32">_xlfn.IFS(AND(Q32=1,COUNT($E$7:G32)&gt;hcpng),G32+D32,$A$7=1," ")</f>
        <v>203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164</v>
      </c>
      <c r="D33" s="16" cm="1">
        <f t="array" ref="D33">_xlfn.IFS(Q33&lt;&gt;1,"",Q33=1,TRUNC((230-C33)*0.9))</f>
        <v>59</v>
      </c>
      <c r="E33" s="14">
        <v>174</v>
      </c>
      <c r="F33" s="14">
        <v>212</v>
      </c>
      <c r="G33" s="14">
        <v>203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589</v>
      </c>
      <c r="J33">
        <f t="shared" si="1"/>
        <v>196</v>
      </c>
      <c r="K33" cm="1">
        <f t="array" ref="K33">_xlfn.IFS(Q33&lt;&gt;1,"",Q33=1,I33+(3*D33))</f>
        <v>766</v>
      </c>
      <c r="L33" cm="1">
        <f t="array" ref="L33">_xlfn.IFS(Q33&lt;&gt;1,"",COUNT($E$7:G33)&lt;=hcpng,"",COUNT($E$7:G33)&gt;=hcpng,K33)</f>
        <v>766</v>
      </c>
      <c r="M33" cm="1">
        <f t="array" ref="M33">_xlfn.IFS(Q33=1,SUM($E$7:G33),Q33&lt;&gt;1,"")</f>
        <v>10982</v>
      </c>
      <c r="N33" cm="1">
        <f t="array" ref="N33">_xlfn.IFS(Q33=1,COUNT($E$7:G33),Q33&lt;&gt;1,"")</f>
        <v>66</v>
      </c>
      <c r="O33">
        <f>IF(Q33=1,ROUND(AVERAGE($E$7:G33),2),"")</f>
        <v>166.39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233</v>
      </c>
      <c r="X33" cm="1">
        <f t="array" ref="X33">_xlfn.IFS(AND(Q33=1,COUNT($E$7:G33)&gt;hcpng),F33+D33,$A$7=1," ")</f>
        <v>271</v>
      </c>
      <c r="Y33" cm="1">
        <f t="array" ref="Y33">_xlfn.IFS(AND(Q33=1,COUNT($E$7:G33)&gt;hcpng),G33+D33,$A$7=1," ")</f>
        <v>262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166</v>
      </c>
      <c r="D35" s="16" cm="1">
        <f t="array" ref="D35">_xlfn.IFS(Q35&lt;&gt;1,"",Q35=1,TRUNC((230-C35)*0.9))</f>
        <v>57</v>
      </c>
      <c r="E35" s="14">
        <v>133</v>
      </c>
      <c r="F35" s="14">
        <v>139</v>
      </c>
      <c r="G35" s="14">
        <v>141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413</v>
      </c>
      <c r="J35">
        <f t="shared" si="1"/>
        <v>137</v>
      </c>
      <c r="K35" cm="1">
        <f t="array" ref="K35">_xlfn.IFS(Q35&lt;&gt;1,"",Q35=1,I35+(3*D35))</f>
        <v>584</v>
      </c>
      <c r="L35" cm="1">
        <f t="array" ref="L35">_xlfn.IFS(Q35&lt;&gt;1,"",COUNT($E$7:G35)&lt;=hcpng,"",COUNT($E$7:G35)&gt;=hcpng,K35)</f>
        <v>584</v>
      </c>
      <c r="M35" cm="1">
        <f t="array" ref="M35">_xlfn.IFS(Q35=1,SUM($E$7:G35),Q35&lt;&gt;1,"")</f>
        <v>11395</v>
      </c>
      <c r="N35" cm="1">
        <f t="array" ref="N35">_xlfn.IFS(Q35=1,COUNT($E$7:G35),Q35&lt;&gt;1,"")</f>
        <v>69</v>
      </c>
      <c r="O35">
        <f>IF(Q35=1,ROUND(AVERAGE($E$7:G35),2),"")</f>
        <v>165.14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190</v>
      </c>
      <c r="X35" cm="1">
        <f t="array" ref="X35">_xlfn.IFS(AND(Q35=1,COUNT($E$7:G35)&gt;hcpng),F35+D35,$A$7=1," ")</f>
        <v>196</v>
      </c>
      <c r="Y35" cm="1">
        <f t="array" ref="Y35">_xlfn.IFS(AND(Q35=1,COUNT($E$7:G35)&gt;hcpng),G35+D35,$A$7=1," ")</f>
        <v>198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165</v>
      </c>
      <c r="D36" s="16" cm="1">
        <f t="array" ref="D36">_xlfn.IFS(Q36&lt;&gt;1,"",Q36=1,TRUNC((230-C36)*0.9))</f>
        <v>58</v>
      </c>
      <c r="E36" s="14">
        <v>141</v>
      </c>
      <c r="F36" s="14">
        <v>154</v>
      </c>
      <c r="G36" s="14">
        <v>161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456</v>
      </c>
      <c r="J36">
        <f t="shared" si="1"/>
        <v>152</v>
      </c>
      <c r="K36" cm="1">
        <f t="array" ref="K36">_xlfn.IFS(Q36&lt;&gt;1,"",Q36=1,I36+(3*D36))</f>
        <v>630</v>
      </c>
      <c r="L36" cm="1">
        <f t="array" ref="L36">_xlfn.IFS(Q36&lt;&gt;1,"",COUNT($E$7:G36)&lt;=hcpng,"",COUNT($E$7:G36)&gt;=hcpng,K36)</f>
        <v>630</v>
      </c>
      <c r="M36" cm="1">
        <f t="array" ref="M36">_xlfn.IFS(Q36=1,SUM($E$7:G36),Q36&lt;&gt;1,"")</f>
        <v>11851</v>
      </c>
      <c r="N36" cm="1">
        <f t="array" ref="N36">_xlfn.IFS(Q36=1,COUNT($E$7:G36),Q36&lt;&gt;1,"")</f>
        <v>72</v>
      </c>
      <c r="O36">
        <f>IF(Q36=1,ROUND(AVERAGE($E$7:G36),2),"")</f>
        <v>164.6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199</v>
      </c>
      <c r="X36" cm="1">
        <f t="array" ref="X36">_xlfn.IFS(AND(Q36=1,COUNT($E$7:G36)&gt;hcpng),F36+D36,$A$7=1," ")</f>
        <v>212</v>
      </c>
      <c r="Y36" cm="1">
        <f t="array" ref="Y36">_xlfn.IFS(AND(Q36=1,COUNT($E$7:G36)&gt;hcpng),G36+D36,$A$7=1," ")</f>
        <v>219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156.66999999999999</v>
      </c>
      <c r="F37" s="18">
        <f>IF(COUNT(F7:F36)&gt;=1,ROUND(SUM(F7:F36)/COUNT(F7:F36),2),"")</f>
        <v>166.08</v>
      </c>
      <c r="G37" s="18">
        <f>IF(COUNT(G7:G36)&gt;=1,ROUND(SUM(G7:G36)/COUNT(G7:G36),2),"")</f>
        <v>171.04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9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CD1F-6646-4133-A4C4-23E16D636B15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84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130</v>
      </c>
      <c r="C4" s="7"/>
      <c r="D4" s="7"/>
      <c r="E4" s="7"/>
      <c r="F4" s="7"/>
      <c r="G4" s="7"/>
      <c r="W4" s="3" t="s">
        <v>34</v>
      </c>
      <c r="X4">
        <f>MAX(I7:I36)</f>
        <v>467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192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130</v>
      </c>
      <c r="D7" s="16" cm="1">
        <f t="array" ref="D7">_xlfn.IFS(Q7&lt;&gt;1,"",Q7=1,TRUNC((230-C7)*0.9))</f>
        <v>90</v>
      </c>
      <c r="E7" s="36">
        <v>114</v>
      </c>
      <c r="F7" s="36">
        <v>123</v>
      </c>
      <c r="G7" s="36">
        <v>125</v>
      </c>
      <c r="H7" s="17"/>
      <c r="I7">
        <f>IF(Q7=1,SUM(E7:G7),"")</f>
        <v>362</v>
      </c>
      <c r="J7">
        <f>IF(Q7=1,TRUNC(AVERAGE(E7:G7),0),"")</f>
        <v>120</v>
      </c>
      <c r="K7" cm="1">
        <f t="array" ref="K7">_xlfn.IFS(Q7&lt;&gt;1,"",Q7=1,I7+(3*D7))</f>
        <v>632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362</v>
      </c>
      <c r="N7" cm="1">
        <f t="array" ref="N7">_xlfn.IFS(Q7=1,COUNT($E$7:G7),Q7&lt;&gt;1,"")</f>
        <v>3</v>
      </c>
      <c r="O7">
        <f>IF(Q7=1,ROUND(AVERAGE($E$7:G7),2),"")</f>
        <v>120.67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130</v>
      </c>
      <c r="D8" s="16" cm="1">
        <f t="array" ref="D8">_xlfn.IFS(Q8&lt;&gt;1,"",Q8=1,TRUNC((230-C8)*0.9))</f>
        <v>90</v>
      </c>
      <c r="E8" s="34">
        <v>118</v>
      </c>
      <c r="F8" s="34">
        <v>157</v>
      </c>
      <c r="G8" s="34">
        <v>192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467</v>
      </c>
      <c r="J8">
        <f t="shared" ref="J8:J36" si="1">IF(Q8=1,TRUNC(AVERAGE(E8:G8),0),"")</f>
        <v>155</v>
      </c>
      <c r="K8" cm="1">
        <f t="array" ref="K8">_xlfn.IFS(Q8&lt;&gt;1,"",Q8=1,I8+(3*D8))</f>
        <v>737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829</v>
      </c>
      <c r="N8" cm="1">
        <f t="array" ref="N8">_xlfn.IFS(Q8=1,COUNT($E$7:G8),Q8&lt;&gt;1,"")</f>
        <v>6</v>
      </c>
      <c r="O8">
        <f>IF(Q8=1,ROUND(AVERAGE($E$7:G8),2),"")</f>
        <v>138.16999999999999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>
        <f t="shared" ref="R8:R36" si="3">IF(I8=$X$4,I8,"")</f>
        <v>467</v>
      </c>
      <c r="S8" cm="1">
        <f t="array" ref="S8">_xlfn.IFS(E8=$X$5,E8,F8=$X$5,F8,G8=$X$5,G8,$A$7=1,"")</f>
        <v>192</v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130</v>
      </c>
      <c r="D11" s="16" cm="1">
        <f t="array" ref="D11">_xlfn.IFS(Q11&lt;&gt;1,"",Q11=1,TRUNC((230-C11)*0.9))</f>
        <v>90</v>
      </c>
      <c r="E11" s="34">
        <v>113</v>
      </c>
      <c r="F11" s="34">
        <v>146</v>
      </c>
      <c r="G11" s="34">
        <v>158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417</v>
      </c>
      <c r="J11">
        <f t="shared" si="1"/>
        <v>139</v>
      </c>
      <c r="K11" cm="1">
        <f t="array" ref="K11">_xlfn.IFS(Q11&lt;&gt;1,"",Q11=1,I11+(3*D11))</f>
        <v>687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1246</v>
      </c>
      <c r="N11" cm="1">
        <f t="array" ref="N11">_xlfn.IFS(Q11=1,COUNT($E$7:G11),Q11&lt;&gt;1,"")</f>
        <v>9</v>
      </c>
      <c r="O11">
        <f>IF(Q11=1,ROUND(AVERAGE($E$7:G11),2),"")</f>
        <v>138.44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138</v>
      </c>
      <c r="D12" s="16" cm="1">
        <f t="array" ref="D12">_xlfn.IFS(Q12&lt;&gt;1,"",Q12=1,TRUNC((230-C12)*0.9))</f>
        <v>82</v>
      </c>
      <c r="E12" s="34">
        <v>98</v>
      </c>
      <c r="F12" s="34">
        <v>134</v>
      </c>
      <c r="G12" s="34">
        <v>135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367</v>
      </c>
      <c r="J12">
        <f t="shared" si="1"/>
        <v>122</v>
      </c>
      <c r="K12" cm="1">
        <f t="array" ref="K12">_xlfn.IFS(Q12&lt;&gt;1,"",Q12=1,I12+(3*D12))</f>
        <v>613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1613</v>
      </c>
      <c r="N12" cm="1">
        <f t="array" ref="N12">_xlfn.IFS(Q12=1,COUNT($E$7:G12),Q12&lt;&gt;1,"")</f>
        <v>12</v>
      </c>
      <c r="O12">
        <f>IF(Q12=1,ROUND(AVERAGE($E$7:G12),2),"")</f>
        <v>134.41999999999999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134</v>
      </c>
      <c r="D14" s="16" cm="1">
        <f t="array" ref="D14">_xlfn.IFS(Q14&lt;&gt;1,"",Q14=1,TRUNC((230-C14)*0.9))</f>
        <v>86</v>
      </c>
      <c r="E14" s="14">
        <v>80</v>
      </c>
      <c r="F14" s="14">
        <v>154</v>
      </c>
      <c r="G14" s="14">
        <v>176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410</v>
      </c>
      <c r="J14">
        <f t="shared" si="1"/>
        <v>136</v>
      </c>
      <c r="K14" cm="1">
        <f t="array" ref="K14">_xlfn.IFS(Q14&lt;&gt;1,"",Q14=1,I14+(3*D14))</f>
        <v>668</v>
      </c>
      <c r="L14" cm="1">
        <f t="array" ref="L14">_xlfn.IFS(Q14&lt;&gt;1,"",COUNT($E$7:G14)&lt;=hcpng,"",COUNT($E$7:G14)&gt;=hcpng,K14)</f>
        <v>668</v>
      </c>
      <c r="M14" cm="1">
        <f t="array" ref="M14">_xlfn.IFS(Q14=1,SUM($E$7:G14),Q14&lt;&gt;1,"")</f>
        <v>2023</v>
      </c>
      <c r="N14" cm="1">
        <f t="array" ref="N14">_xlfn.IFS(Q14=1,COUNT($E$7:G14),Q14&lt;&gt;1,"")</f>
        <v>15</v>
      </c>
      <c r="O14">
        <f>IF(Q14=1,ROUND(AVERAGE($E$7:G14),2),"")</f>
        <v>134.87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cm="1">
        <f t="array" ref="U14">_xlfn.IFS(W14=$X$6,W14,X14=$X$6,X14,Y14=$X$6,Y14,$A$7=1,"")</f>
        <v>262</v>
      </c>
      <c r="W14" cm="1">
        <f t="array" ref="W14">_xlfn.IFS(AND(Q14=1,COUNT($E$7:G14)&gt;hcpng),E14+D14,$A$7=1," ")</f>
        <v>166</v>
      </c>
      <c r="X14" cm="1">
        <f t="array" ref="X14">_xlfn.IFS(AND(Q14=1,COUNT($E$7:G14)&gt;hcpng),F14+D14,$A$7=1," ")</f>
        <v>240</v>
      </c>
      <c r="Y14" cm="1">
        <f t="array" ref="Y14">_xlfn.IFS(AND(Q14=1,COUNT($E$7:G14)&gt;hcpng),G14+D14,$A$7=1," ")</f>
        <v>262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134</v>
      </c>
      <c r="D15" s="16" cm="1">
        <f t="array" ref="D15">_xlfn.IFS(Q15&lt;&gt;1,"",Q15=1,TRUNC((230-C15)*0.9))</f>
        <v>86</v>
      </c>
      <c r="E15" s="14">
        <v>136</v>
      </c>
      <c r="F15" s="14">
        <v>156</v>
      </c>
      <c r="G15" s="14">
        <v>97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389</v>
      </c>
      <c r="J15">
        <f t="shared" si="1"/>
        <v>129</v>
      </c>
      <c r="K15" cm="1">
        <f t="array" ref="K15">_xlfn.IFS(Q15&lt;&gt;1,"",Q15=1,I15+(3*D15))</f>
        <v>647</v>
      </c>
      <c r="L15" cm="1">
        <f t="array" ref="L15">_xlfn.IFS(Q15&lt;&gt;1,"",COUNT($E$7:G15)&lt;=hcpng,"",COUNT($E$7:G15)&gt;=hcpng,K15)</f>
        <v>647</v>
      </c>
      <c r="M15" cm="1">
        <f t="array" ref="M15">_xlfn.IFS(Q15=1,SUM($E$7:G15),Q15&lt;&gt;1,"")</f>
        <v>2412</v>
      </c>
      <c r="N15" cm="1">
        <f t="array" ref="N15">_xlfn.IFS(Q15=1,COUNT($E$7:G15),Q15&lt;&gt;1,"")</f>
        <v>18</v>
      </c>
      <c r="O15">
        <f>IF(Q15=1,ROUND(AVERAGE($E$7:G15),2),"")</f>
        <v>134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222</v>
      </c>
      <c r="X15" cm="1">
        <f t="array" ref="X15">_xlfn.IFS(AND(Q15=1,COUNT($E$7:G15)&gt;hcpng),F15+D15,$A$7=1," ")</f>
        <v>242</v>
      </c>
      <c r="Y15" cm="1">
        <f t="array" ref="Y15">_xlfn.IFS(AND(Q15=1,COUNT($E$7:G15)&gt;hcpng),G15+D15,$A$7=1," ")</f>
        <v>183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134</v>
      </c>
      <c r="D16" s="16" cm="1">
        <f t="array" ref="D16">_xlfn.IFS(Q16&lt;&gt;1,"",Q16=1,TRUNC((230-C16)*0.9))</f>
        <v>86</v>
      </c>
      <c r="E16" s="14">
        <v>130</v>
      </c>
      <c r="F16" s="14">
        <v>114</v>
      </c>
      <c r="G16" s="14">
        <v>127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371</v>
      </c>
      <c r="J16">
        <f t="shared" si="1"/>
        <v>123</v>
      </c>
      <c r="K16" cm="1">
        <f t="array" ref="K16">_xlfn.IFS(Q16&lt;&gt;1,"",Q16=1,I16+(3*D16))</f>
        <v>629</v>
      </c>
      <c r="L16" cm="1">
        <f t="array" ref="L16">_xlfn.IFS(Q16&lt;&gt;1,"",COUNT($E$7:G16)&lt;=hcpng,"",COUNT($E$7:G16)&gt;=hcpng,K16)</f>
        <v>629</v>
      </c>
      <c r="M16" cm="1">
        <f t="array" ref="M16">_xlfn.IFS(Q16=1,SUM($E$7:G16),Q16&lt;&gt;1,"")</f>
        <v>2783</v>
      </c>
      <c r="N16" cm="1">
        <f t="array" ref="N16">_xlfn.IFS(Q16=1,COUNT($E$7:G16),Q16&lt;&gt;1,"")</f>
        <v>21</v>
      </c>
      <c r="O16">
        <f>IF(Q16=1,ROUND(AVERAGE($E$7:G16),2),"")</f>
        <v>132.52000000000001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216</v>
      </c>
      <c r="X16" cm="1">
        <f t="array" ref="X16">_xlfn.IFS(AND(Q16=1,COUNT($E$7:G16)&gt;hcpng),F16+D16,$A$7=1," ")</f>
        <v>200</v>
      </c>
      <c r="Y16" cm="1">
        <f t="array" ref="Y16">_xlfn.IFS(AND(Q16=1,COUNT($E$7:G16)&gt;hcpng),G16+D16,$A$7=1," ")</f>
        <v>213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132</v>
      </c>
      <c r="D17" s="16" cm="1">
        <f t="array" ref="D17">_xlfn.IFS(Q17&lt;&gt;1,"",Q17=1,TRUNC((230-C17)*0.9))</f>
        <v>88</v>
      </c>
      <c r="E17" s="14">
        <v>145</v>
      </c>
      <c r="F17" s="14">
        <v>169</v>
      </c>
      <c r="G17" s="14">
        <v>127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441</v>
      </c>
      <c r="J17">
        <f t="shared" si="1"/>
        <v>147</v>
      </c>
      <c r="K17" cm="1">
        <f t="array" ref="K17">_xlfn.IFS(Q17&lt;&gt;1,"",Q17=1,I17+(3*D17))</f>
        <v>705</v>
      </c>
      <c r="L17" cm="1">
        <f t="array" ref="L17">_xlfn.IFS(Q17&lt;&gt;1,"",COUNT($E$7:G17)&lt;=hcpng,"",COUNT($E$7:G17)&gt;=hcpng,K17)</f>
        <v>705</v>
      </c>
      <c r="M17" cm="1">
        <f t="array" ref="M17">_xlfn.IFS(Q17=1,SUM($E$7:G17),Q17&lt;&gt;1,"")</f>
        <v>3224</v>
      </c>
      <c r="N17" cm="1">
        <f t="array" ref="N17">_xlfn.IFS(Q17=1,COUNT($E$7:G17),Q17&lt;&gt;1,"")</f>
        <v>24</v>
      </c>
      <c r="O17">
        <f>IF(Q17=1,ROUND(AVERAGE($E$7:G17),2),"")</f>
        <v>134.33000000000001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>
        <f t="shared" si="4"/>
        <v>705</v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233</v>
      </c>
      <c r="X17" cm="1">
        <f t="array" ref="X17">_xlfn.IFS(AND(Q17=1,COUNT($E$7:G17)&gt;hcpng),F17+D17,$A$7=1," ")</f>
        <v>257</v>
      </c>
      <c r="Y17" cm="1">
        <f t="array" ref="Y17">_xlfn.IFS(AND(Q17=1,COUNT($E$7:G17)&gt;hcpng),G17+D17,$A$7=1," ")</f>
        <v>215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134</v>
      </c>
      <c r="D19" s="16" cm="1">
        <f t="array" ref="D19">_xlfn.IFS(Q19&lt;&gt;1,"",Q19=1,TRUNC((230-C19)*0.9))</f>
        <v>86</v>
      </c>
      <c r="E19" s="14">
        <v>123</v>
      </c>
      <c r="F19" s="14">
        <v>167</v>
      </c>
      <c r="G19" s="14">
        <v>135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425</v>
      </c>
      <c r="J19">
        <f t="shared" si="1"/>
        <v>141</v>
      </c>
      <c r="K19" cm="1">
        <f t="array" ref="K19">_xlfn.IFS(Q19&lt;&gt;1,"",Q19=1,I19+(3*D19))</f>
        <v>683</v>
      </c>
      <c r="L19" cm="1">
        <f t="array" ref="L19">_xlfn.IFS(Q19&lt;&gt;1,"",COUNT($E$7:G19)&lt;=hcpng,"",COUNT($E$7:G19)&gt;=hcpng,K19)</f>
        <v>683</v>
      </c>
      <c r="M19" cm="1">
        <f t="array" ref="M19">_xlfn.IFS(Q19=1,SUM($E$7:G19),Q19&lt;&gt;1,"")</f>
        <v>3649</v>
      </c>
      <c r="N19" cm="1">
        <f t="array" ref="N19">_xlfn.IFS(Q19=1,COUNT($E$7:G19),Q19&lt;&gt;1,"")</f>
        <v>27</v>
      </c>
      <c r="O19">
        <f>IF(Q19=1,ROUND(AVERAGE($E$7:G19),2),"")</f>
        <v>135.15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209</v>
      </c>
      <c r="X19" cm="1">
        <f t="array" ref="X19">_xlfn.IFS(AND(Q19=1,COUNT($E$7:G19)&gt;hcpng),F19+D19,$A$7=1," ")</f>
        <v>253</v>
      </c>
      <c r="Y19" cm="1">
        <f t="array" ref="Y19">_xlfn.IFS(AND(Q19=1,COUNT($E$7:G19)&gt;hcpng),G19+D19,$A$7=1," ")</f>
        <v>221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135</v>
      </c>
      <c r="D20" s="16" cm="1">
        <f t="array" ref="D20">_xlfn.IFS(Q20&lt;&gt;1,"",Q20=1,TRUNC((230-C20)*0.9))</f>
        <v>85</v>
      </c>
      <c r="E20" s="14">
        <v>165</v>
      </c>
      <c r="F20" s="14">
        <v>122</v>
      </c>
      <c r="G20" s="14">
        <v>124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411</v>
      </c>
      <c r="J20">
        <f t="shared" si="1"/>
        <v>137</v>
      </c>
      <c r="K20" cm="1">
        <f t="array" ref="K20">_xlfn.IFS(Q20&lt;&gt;1,"",Q20=1,I20+(3*D20))</f>
        <v>666</v>
      </c>
      <c r="L20" cm="1">
        <f t="array" ref="L20">_xlfn.IFS(Q20&lt;&gt;1,"",COUNT($E$7:G20)&lt;=hcpng,"",COUNT($E$7:G20)&gt;=hcpng,K20)</f>
        <v>666</v>
      </c>
      <c r="M20" cm="1">
        <f t="array" ref="M20">_xlfn.IFS(Q20=1,SUM($E$7:G20),Q20&lt;&gt;1,"")</f>
        <v>4060</v>
      </c>
      <c r="N20" cm="1">
        <f t="array" ref="N20">_xlfn.IFS(Q20=1,COUNT($E$7:G20),Q20&lt;&gt;1,"")</f>
        <v>30</v>
      </c>
      <c r="O20">
        <f>IF(Q20=1,ROUND(AVERAGE($E$7:G20),2),"")</f>
        <v>135.33000000000001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250</v>
      </c>
      <c r="X20" cm="1">
        <f t="array" ref="X20">_xlfn.IFS(AND(Q20=1,COUNT($E$7:G20)&gt;hcpng),F20+D20,$A$7=1," ")</f>
        <v>207</v>
      </c>
      <c r="Y20" cm="1">
        <f t="array" ref="Y20">_xlfn.IFS(AND(Q20=1,COUNT($E$7:G20)&gt;hcpng),G20+D20,$A$7=1," ")</f>
        <v>209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135</v>
      </c>
      <c r="D21" s="16" cm="1">
        <f t="array" ref="D21">_xlfn.IFS(Q21&lt;&gt;1,"",Q21=1,TRUNC((230-C21)*0.9))</f>
        <v>85</v>
      </c>
      <c r="E21" s="14">
        <v>131</v>
      </c>
      <c r="F21" s="14">
        <v>119</v>
      </c>
      <c r="G21" s="14">
        <v>132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382</v>
      </c>
      <c r="J21">
        <f t="shared" si="1"/>
        <v>127</v>
      </c>
      <c r="K21" cm="1">
        <f t="array" ref="K21">_xlfn.IFS(Q21&lt;&gt;1,"",Q21=1,I21+(3*D21))</f>
        <v>637</v>
      </c>
      <c r="L21" cm="1">
        <f t="array" ref="L21">_xlfn.IFS(Q21&lt;&gt;1,"",COUNT($E$7:G21)&lt;=hcpng,"",COUNT($E$7:G21)&gt;=hcpng,K21)</f>
        <v>637</v>
      </c>
      <c r="M21" cm="1">
        <f t="array" ref="M21">_xlfn.IFS(Q21=1,SUM($E$7:G21),Q21&lt;&gt;1,"")</f>
        <v>4442</v>
      </c>
      <c r="N21" cm="1">
        <f t="array" ref="N21">_xlfn.IFS(Q21=1,COUNT($E$7:G21),Q21&lt;&gt;1,"")</f>
        <v>33</v>
      </c>
      <c r="O21">
        <f>IF(Q21=1,ROUND(AVERAGE($E$7:G21),2),"")</f>
        <v>134.61000000000001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216</v>
      </c>
      <c r="X21" cm="1">
        <f t="array" ref="X21">_xlfn.IFS(AND(Q21=1,COUNT($E$7:G21)&gt;hcpng),F21+D21,$A$7=1," ")</f>
        <v>204</v>
      </c>
      <c r="Y21" cm="1">
        <f t="array" ref="Y21">_xlfn.IFS(AND(Q21=1,COUNT($E$7:G21)&gt;hcpng),G21+D21,$A$7=1," ")</f>
        <v>217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134</v>
      </c>
      <c r="D22" s="16" cm="1">
        <f t="array" ref="D22">_xlfn.IFS(Q22&lt;&gt;1,"",Q22=1,TRUNC((230-C22)*0.9))</f>
        <v>86</v>
      </c>
      <c r="E22" s="14">
        <v>128</v>
      </c>
      <c r="F22" s="14">
        <v>170</v>
      </c>
      <c r="G22" s="14">
        <v>148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446</v>
      </c>
      <c r="J22">
        <f t="shared" si="1"/>
        <v>148</v>
      </c>
      <c r="K22" cm="1">
        <f t="array" ref="K22">_xlfn.IFS(Q22&lt;&gt;1,"",Q22=1,I22+(3*D22))</f>
        <v>704</v>
      </c>
      <c r="L22" cm="1">
        <f t="array" ref="L22">_xlfn.IFS(Q22&lt;&gt;1,"",COUNT($E$7:G22)&lt;=hcpng,"",COUNT($E$7:G22)&gt;=hcpng,K22)</f>
        <v>704</v>
      </c>
      <c r="M22" cm="1">
        <f t="array" ref="M22">_xlfn.IFS(Q22=1,SUM($E$7:G22),Q22&lt;&gt;1,"")</f>
        <v>4888</v>
      </c>
      <c r="N22" cm="1">
        <f t="array" ref="N22">_xlfn.IFS(Q22=1,COUNT($E$7:G22),Q22&lt;&gt;1,"")</f>
        <v>36</v>
      </c>
      <c r="O22">
        <f>IF(Q22=1,ROUND(AVERAGE($E$7:G22),2),"")</f>
        <v>135.78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214</v>
      </c>
      <c r="X22" cm="1">
        <f t="array" ref="X22">_xlfn.IFS(AND(Q22=1,COUNT($E$7:G22)&gt;hcpng),F22+D22,$A$7=1," ")</f>
        <v>256</v>
      </c>
      <c r="Y22" cm="1">
        <f t="array" ref="Y22">_xlfn.IFS(AND(Q22=1,COUNT($E$7:G22)&gt;hcpng),G22+D22,$A$7=1," ")</f>
        <v>234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135</v>
      </c>
      <c r="D23" s="16" cm="1">
        <f t="array" ref="D23">_xlfn.IFS(Q23&lt;&gt;1,"",Q23=1,TRUNC((230-C23)*0.9))</f>
        <v>85</v>
      </c>
      <c r="E23" s="14">
        <v>133</v>
      </c>
      <c r="F23" s="14">
        <v>143</v>
      </c>
      <c r="G23" s="14">
        <v>98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374</v>
      </c>
      <c r="J23">
        <f t="shared" si="1"/>
        <v>124</v>
      </c>
      <c r="K23" cm="1">
        <f t="array" ref="K23">_xlfn.IFS(Q23&lt;&gt;1,"",Q23=1,I23+(3*D23))</f>
        <v>629</v>
      </c>
      <c r="L23" cm="1">
        <f t="array" ref="L23">_xlfn.IFS(Q23&lt;&gt;1,"",COUNT($E$7:G23)&lt;=hcpng,"",COUNT($E$7:G23)&gt;=hcpng,K23)</f>
        <v>629</v>
      </c>
      <c r="M23" cm="1">
        <f t="array" ref="M23">_xlfn.IFS(Q23=1,SUM($E$7:G23),Q23&lt;&gt;1,"")</f>
        <v>5262</v>
      </c>
      <c r="N23" cm="1">
        <f t="array" ref="N23">_xlfn.IFS(Q23=1,COUNT($E$7:G23),Q23&lt;&gt;1,"")</f>
        <v>39</v>
      </c>
      <c r="O23">
        <f>IF(Q23=1,ROUND(AVERAGE($E$7:G23),2),"")</f>
        <v>134.91999999999999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218</v>
      </c>
      <c r="X23" cm="1">
        <f t="array" ref="X23">_xlfn.IFS(AND(Q23=1,COUNT($E$7:G23)&gt;hcpng),F23+D23,$A$7=1," ")</f>
        <v>228</v>
      </c>
      <c r="Y23" cm="1">
        <f t="array" ref="Y23">_xlfn.IFS(AND(Q23=1,COUNT($E$7:G23)&gt;hcpng),G23+D23,$A$7=1," ")</f>
        <v>183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134</v>
      </c>
      <c r="D24" s="16" cm="1">
        <f t="array" ref="D24">_xlfn.IFS(Q24&lt;&gt;1,"",Q24=1,TRUNC((230-C24)*0.9))</f>
        <v>86</v>
      </c>
      <c r="E24" s="14">
        <v>135</v>
      </c>
      <c r="F24" s="14">
        <v>164</v>
      </c>
      <c r="G24" s="14">
        <v>126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425</v>
      </c>
      <c r="J24">
        <f t="shared" si="1"/>
        <v>141</v>
      </c>
      <c r="K24" cm="1">
        <f t="array" ref="K24">_xlfn.IFS(Q24&lt;&gt;1,"",Q24=1,I24+(3*D24))</f>
        <v>683</v>
      </c>
      <c r="L24" cm="1">
        <f t="array" ref="L24">_xlfn.IFS(Q24&lt;&gt;1,"",COUNT($E$7:G24)&lt;=hcpng,"",COUNT($E$7:G24)&gt;=hcpng,K24)</f>
        <v>683</v>
      </c>
      <c r="M24" cm="1">
        <f t="array" ref="M24">_xlfn.IFS(Q24=1,SUM($E$7:G24),Q24&lt;&gt;1,"")</f>
        <v>5687</v>
      </c>
      <c r="N24" cm="1">
        <f t="array" ref="N24">_xlfn.IFS(Q24=1,COUNT($E$7:G24),Q24&lt;&gt;1,"")</f>
        <v>42</v>
      </c>
      <c r="O24">
        <f>IF(Q24=1,ROUND(AVERAGE($E$7:G24),2),"")</f>
        <v>135.4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221</v>
      </c>
      <c r="X24" cm="1">
        <f t="array" ref="X24">_xlfn.IFS(AND(Q24=1,COUNT($E$7:G24)&gt;hcpng),F24+D24,$A$7=1," ")</f>
        <v>250</v>
      </c>
      <c r="Y24" cm="1">
        <f t="array" ref="Y24">_xlfn.IFS(AND(Q24=1,COUNT($E$7:G24)&gt;hcpng),G24+D24,$A$7=1," ")</f>
        <v>212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135</v>
      </c>
      <c r="D25" s="16" cm="1">
        <f t="array" ref="D25">_xlfn.IFS(Q25&lt;&gt;1,"",Q25=1,TRUNC((230-C25)*0.9))</f>
        <v>85</v>
      </c>
      <c r="E25" s="14">
        <v>130</v>
      </c>
      <c r="F25" s="14">
        <v>116</v>
      </c>
      <c r="G25" s="14">
        <v>123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369</v>
      </c>
      <c r="J25">
        <f t="shared" si="1"/>
        <v>123</v>
      </c>
      <c r="K25" cm="1">
        <f t="array" ref="K25">_xlfn.IFS(Q25&lt;&gt;1,"",Q25=1,I25+(3*D25))</f>
        <v>624</v>
      </c>
      <c r="L25" cm="1">
        <f t="array" ref="L25">_xlfn.IFS(Q25&lt;&gt;1,"",COUNT($E$7:G25)&lt;=hcpng,"",COUNT($E$7:G25)&gt;=hcpng,K25)</f>
        <v>624</v>
      </c>
      <c r="M25" cm="1">
        <f t="array" ref="M25">_xlfn.IFS(Q25=1,SUM($E$7:G25),Q25&lt;&gt;1,"")</f>
        <v>6056</v>
      </c>
      <c r="N25" cm="1">
        <f t="array" ref="N25">_xlfn.IFS(Q25=1,COUNT($E$7:G25),Q25&lt;&gt;1,"")</f>
        <v>45</v>
      </c>
      <c r="O25">
        <f>IF(Q25=1,ROUND(AVERAGE($E$7:G25),2),"")</f>
        <v>134.58000000000001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215</v>
      </c>
      <c r="X25" cm="1">
        <f t="array" ref="X25">_xlfn.IFS(AND(Q25=1,COUNT($E$7:G25)&gt;hcpng),F25+D25,$A$7=1," ")</f>
        <v>201</v>
      </c>
      <c r="Y25" cm="1">
        <f t="array" ref="Y25">_xlfn.IFS(AND(Q25=1,COUNT($E$7:G25)&gt;hcpng),G25+D25,$A$7=1," ")</f>
        <v>208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134</v>
      </c>
      <c r="D26" s="16" cm="1">
        <f t="array" ref="D26">_xlfn.IFS(Q26&lt;&gt;1,"",Q26=1,TRUNC((230-C26)*0.9))</f>
        <v>86</v>
      </c>
      <c r="E26" s="14">
        <v>148</v>
      </c>
      <c r="F26" s="14">
        <v>139</v>
      </c>
      <c r="G26" s="14">
        <v>134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421</v>
      </c>
      <c r="J26">
        <f t="shared" si="1"/>
        <v>140</v>
      </c>
      <c r="K26" cm="1">
        <f t="array" ref="K26">_xlfn.IFS(Q26&lt;&gt;1,"",Q26=1,I26+(3*D26))</f>
        <v>679</v>
      </c>
      <c r="L26" cm="1">
        <f t="array" ref="L26">_xlfn.IFS(Q26&lt;&gt;1,"",COUNT($E$7:G26)&lt;=hcpng,"",COUNT($E$7:G26)&gt;=hcpng,K26)</f>
        <v>679</v>
      </c>
      <c r="M26" cm="1">
        <f t="array" ref="M26">_xlfn.IFS(Q26=1,SUM($E$7:G26),Q26&lt;&gt;1,"")</f>
        <v>6477</v>
      </c>
      <c r="N26" cm="1">
        <f t="array" ref="N26">_xlfn.IFS(Q26=1,COUNT($E$7:G26),Q26&lt;&gt;1,"")</f>
        <v>48</v>
      </c>
      <c r="O26">
        <f>IF(Q26=1,ROUND(AVERAGE($E$7:G26),2),"")</f>
        <v>134.94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234</v>
      </c>
      <c r="X26" cm="1">
        <f t="array" ref="X26">_xlfn.IFS(AND(Q26=1,COUNT($E$7:G26)&gt;hcpng),F26+D26,$A$7=1," ")</f>
        <v>225</v>
      </c>
      <c r="Y26" cm="1">
        <f t="array" ref="Y26">_xlfn.IFS(AND(Q26=1,COUNT($E$7:G26)&gt;hcpng),G26+D26,$A$7=1," ")</f>
        <v>220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134</v>
      </c>
      <c r="D27" s="16" cm="1">
        <f t="array" ref="D27">_xlfn.IFS(Q27&lt;&gt;1,"",Q27=1,TRUNC((230-C27)*0.9))</f>
        <v>86</v>
      </c>
      <c r="E27" s="14">
        <v>108</v>
      </c>
      <c r="F27" s="14">
        <v>145</v>
      </c>
      <c r="G27" s="14">
        <v>141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394</v>
      </c>
      <c r="J27">
        <f t="shared" si="1"/>
        <v>131</v>
      </c>
      <c r="K27" cm="1">
        <f t="array" ref="K27">_xlfn.IFS(Q27&lt;&gt;1,"",Q27=1,I27+(3*D27))</f>
        <v>652</v>
      </c>
      <c r="L27" cm="1">
        <f t="array" ref="L27">_xlfn.IFS(Q27&lt;&gt;1,"",COUNT($E$7:G27)&lt;=hcpng,"",COUNT($E$7:G27)&gt;=hcpng,K27)</f>
        <v>652</v>
      </c>
      <c r="M27" cm="1">
        <f t="array" ref="M27">_xlfn.IFS(Q27=1,SUM($E$7:G27),Q27&lt;&gt;1,"")</f>
        <v>6871</v>
      </c>
      <c r="N27" cm="1">
        <f t="array" ref="N27">_xlfn.IFS(Q27=1,COUNT($E$7:G27),Q27&lt;&gt;1,"")</f>
        <v>51</v>
      </c>
      <c r="O27">
        <f>IF(Q27=1,ROUND(AVERAGE($E$7:G27),2),"")</f>
        <v>134.72999999999999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194</v>
      </c>
      <c r="X27" cm="1">
        <f t="array" ref="X27">_xlfn.IFS(AND(Q27=1,COUNT($E$7:G27)&gt;hcpng),F27+D27,$A$7=1," ")</f>
        <v>231</v>
      </c>
      <c r="Y27" cm="1">
        <f t="array" ref="Y27">_xlfn.IFS(AND(Q27=1,COUNT($E$7:G27)&gt;hcpng),G27+D27,$A$7=1," ")</f>
        <v>227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134</v>
      </c>
      <c r="D29" s="16" cm="1">
        <f t="array" ref="D29">_xlfn.IFS(Q29&lt;&gt;1,"",Q29=1,TRUNC((230-C29)*0.9))</f>
        <v>86</v>
      </c>
      <c r="E29" s="14">
        <v>99</v>
      </c>
      <c r="F29" s="14">
        <v>93</v>
      </c>
      <c r="G29" s="14">
        <v>135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327</v>
      </c>
      <c r="J29">
        <f t="shared" si="1"/>
        <v>109</v>
      </c>
      <c r="K29" cm="1">
        <f t="array" ref="K29">_xlfn.IFS(Q29&lt;&gt;1,"",Q29=1,I29+(3*D29))</f>
        <v>585</v>
      </c>
      <c r="L29" cm="1">
        <f t="array" ref="L29">_xlfn.IFS(Q29&lt;&gt;1,"",COUNT($E$7:G29)&lt;=hcpng,"",COUNT($E$7:G29)&gt;=hcpng,K29)</f>
        <v>585</v>
      </c>
      <c r="M29" cm="1">
        <f t="array" ref="M29">_xlfn.IFS(Q29=1,SUM($E$7:G29),Q29&lt;&gt;1,"")</f>
        <v>7198</v>
      </c>
      <c r="N29" cm="1">
        <f t="array" ref="N29">_xlfn.IFS(Q29=1,COUNT($E$7:G29),Q29&lt;&gt;1,"")</f>
        <v>54</v>
      </c>
      <c r="O29">
        <f>IF(Q29=1,ROUND(AVERAGE($E$7:G29),2),"")</f>
        <v>133.30000000000001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185</v>
      </c>
      <c r="X29" cm="1">
        <f t="array" ref="X29">_xlfn.IFS(AND(Q29=1,COUNT($E$7:G29)&gt;hcpng),F29+D29,$A$7=1," ")</f>
        <v>179</v>
      </c>
      <c r="Y29" cm="1">
        <f t="array" ref="Y29">_xlfn.IFS(AND(Q29=1,COUNT($E$7:G29)&gt;hcpng),G29+D29,$A$7=1," ")</f>
        <v>221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133</v>
      </c>
      <c r="D30" s="16" cm="1">
        <f t="array" ref="D30">_xlfn.IFS(Q30&lt;&gt;1,"",Q30=1,TRUNC((230-C30)*0.9))</f>
        <v>87</v>
      </c>
      <c r="E30" s="14">
        <v>150</v>
      </c>
      <c r="F30" s="14">
        <v>167</v>
      </c>
      <c r="G30" s="14">
        <v>104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421</v>
      </c>
      <c r="J30">
        <f t="shared" si="1"/>
        <v>140</v>
      </c>
      <c r="K30" cm="1">
        <f t="array" ref="K30">_xlfn.IFS(Q30&lt;&gt;1,"",Q30=1,I30+(3*D30))</f>
        <v>682</v>
      </c>
      <c r="L30" cm="1">
        <f t="array" ref="L30">_xlfn.IFS(Q30&lt;&gt;1,"",COUNT($E$7:G30)&lt;=hcpng,"",COUNT($E$7:G30)&gt;=hcpng,K30)</f>
        <v>682</v>
      </c>
      <c r="M30" cm="1">
        <f t="array" ref="M30">_xlfn.IFS(Q30=1,SUM($E$7:G30),Q30&lt;&gt;1,"")</f>
        <v>7619</v>
      </c>
      <c r="N30" cm="1">
        <f t="array" ref="N30">_xlfn.IFS(Q30=1,COUNT($E$7:G30),Q30&lt;&gt;1,"")</f>
        <v>57</v>
      </c>
      <c r="O30">
        <f>IF(Q30=1,ROUND(AVERAGE($E$7:G30),2),"")</f>
        <v>133.66999999999999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237</v>
      </c>
      <c r="X30" cm="1">
        <f t="array" ref="X30">_xlfn.IFS(AND(Q30=1,COUNT($E$7:G30)&gt;hcpng),F30+D30,$A$7=1," ")</f>
        <v>254</v>
      </c>
      <c r="Y30" cm="1">
        <f t="array" ref="Y30">_xlfn.IFS(AND(Q30=1,COUNT($E$7:G30)&gt;hcpng),G30+D30,$A$7=1," ")</f>
        <v>191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133</v>
      </c>
      <c r="D31" s="16" cm="1">
        <f t="array" ref="D31">_xlfn.IFS(Q31&lt;&gt;1,"",Q31=1,TRUNC((230-C31)*0.9))</f>
        <v>87</v>
      </c>
      <c r="E31" s="14">
        <v>111</v>
      </c>
      <c r="F31" s="14">
        <v>108</v>
      </c>
      <c r="G31" s="14">
        <v>167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386</v>
      </c>
      <c r="J31">
        <f t="shared" si="1"/>
        <v>128</v>
      </c>
      <c r="K31" cm="1">
        <f t="array" ref="K31">_xlfn.IFS(Q31&lt;&gt;1,"",Q31=1,I31+(3*D31))</f>
        <v>647</v>
      </c>
      <c r="L31" cm="1">
        <f t="array" ref="L31">_xlfn.IFS(Q31&lt;&gt;1,"",COUNT($E$7:G31)&lt;=hcpng,"",COUNT($E$7:G31)&gt;=hcpng,K31)</f>
        <v>647</v>
      </c>
      <c r="M31" cm="1">
        <f t="array" ref="M31">_xlfn.IFS(Q31=1,SUM($E$7:G31),Q31&lt;&gt;1,"")</f>
        <v>8005</v>
      </c>
      <c r="N31" cm="1">
        <f t="array" ref="N31">_xlfn.IFS(Q31=1,COUNT($E$7:G31),Q31&lt;&gt;1,"")</f>
        <v>60</v>
      </c>
      <c r="O31">
        <f>IF(Q31=1,ROUND(AVERAGE($E$7:G31),2),"")</f>
        <v>133.41999999999999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198</v>
      </c>
      <c r="X31" cm="1">
        <f t="array" ref="X31">_xlfn.IFS(AND(Q31=1,COUNT($E$7:G31)&gt;hcpng),F31+D31,$A$7=1," ")</f>
        <v>195</v>
      </c>
      <c r="Y31" cm="1">
        <f t="array" ref="Y31">_xlfn.IFS(AND(Q31=1,COUNT($E$7:G31)&gt;hcpng),G31+D31,$A$7=1," ")</f>
        <v>254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133</v>
      </c>
      <c r="D32" s="16" cm="1">
        <f t="array" ref="D32">_xlfn.IFS(Q32&lt;&gt;1,"",Q32=1,TRUNC((230-C32)*0.9))</f>
        <v>87</v>
      </c>
      <c r="E32" s="14">
        <v>125</v>
      </c>
      <c r="F32" s="14">
        <v>142</v>
      </c>
      <c r="G32" s="14">
        <v>85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352</v>
      </c>
      <c r="J32">
        <f t="shared" si="1"/>
        <v>117</v>
      </c>
      <c r="K32" cm="1">
        <f t="array" ref="K32">_xlfn.IFS(Q32&lt;&gt;1,"",Q32=1,I32+(3*D32))</f>
        <v>613</v>
      </c>
      <c r="L32" cm="1">
        <f t="array" ref="L32">_xlfn.IFS(Q32&lt;&gt;1,"",COUNT($E$7:G32)&lt;=hcpng,"",COUNT($E$7:G32)&gt;=hcpng,K32)</f>
        <v>613</v>
      </c>
      <c r="M32" cm="1">
        <f t="array" ref="M32">_xlfn.IFS(Q32=1,SUM($E$7:G32),Q32&lt;&gt;1,"")</f>
        <v>8357</v>
      </c>
      <c r="N32" cm="1">
        <f t="array" ref="N32">_xlfn.IFS(Q32=1,COUNT($E$7:G32),Q32&lt;&gt;1,"")</f>
        <v>63</v>
      </c>
      <c r="O32">
        <f>IF(Q32=1,ROUND(AVERAGE($E$7:G32),2),"")</f>
        <v>132.65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212</v>
      </c>
      <c r="X32" cm="1">
        <f t="array" ref="X32">_xlfn.IFS(AND(Q32=1,COUNT($E$7:G32)&gt;hcpng),F32+D32,$A$7=1," ")</f>
        <v>229</v>
      </c>
      <c r="Y32" cm="1">
        <f t="array" ref="Y32">_xlfn.IFS(AND(Q32=1,COUNT($E$7:G32)&gt;hcpng),G32+D32,$A$7=1," ")</f>
        <v>172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132</v>
      </c>
      <c r="D34" s="16" cm="1">
        <f t="array" ref="D34">_xlfn.IFS(Q34&lt;&gt;1,"",Q34=1,TRUNC((230-C34)*0.9))</f>
        <v>88</v>
      </c>
      <c r="E34" s="14">
        <v>143</v>
      </c>
      <c r="F34" s="14">
        <v>137</v>
      </c>
      <c r="G34" s="14">
        <v>161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441</v>
      </c>
      <c r="J34">
        <f t="shared" si="1"/>
        <v>147</v>
      </c>
      <c r="K34" cm="1">
        <f t="array" ref="K34">_xlfn.IFS(Q34&lt;&gt;1,"",Q34=1,I34+(3*D34))</f>
        <v>705</v>
      </c>
      <c r="L34" cm="1">
        <f t="array" ref="L34">_xlfn.IFS(Q34&lt;&gt;1,"",COUNT($E$7:G34)&lt;=hcpng,"",COUNT($E$7:G34)&gt;=hcpng,K34)</f>
        <v>705</v>
      </c>
      <c r="M34" cm="1">
        <f t="array" ref="M34">_xlfn.IFS(Q34=1,SUM($E$7:G34),Q34&lt;&gt;1,"")</f>
        <v>8798</v>
      </c>
      <c r="N34" cm="1">
        <f t="array" ref="N34">_xlfn.IFS(Q34=1,COUNT($E$7:G34),Q34&lt;&gt;1,"")</f>
        <v>66</v>
      </c>
      <c r="O34">
        <f>IF(Q34=1,ROUND(AVERAGE($E$7:G34),2),"")</f>
        <v>133.30000000000001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>
        <f t="shared" si="4"/>
        <v>705</v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231</v>
      </c>
      <c r="X34" cm="1">
        <f t="array" ref="X34">_xlfn.IFS(AND(Q34=1,COUNT($E$7:G34)&gt;hcpng),F34+D34,$A$7=1," ")</f>
        <v>225</v>
      </c>
      <c r="Y34" cm="1">
        <f t="array" ref="Y34">_xlfn.IFS(AND(Q34=1,COUNT($E$7:G34)&gt;hcpng),G34+D34,$A$7=1," ")</f>
        <v>249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133</v>
      </c>
      <c r="D35" s="16" cm="1">
        <f t="array" ref="D35">_xlfn.IFS(Q35&lt;&gt;1,"",Q35=1,TRUNC((230-C35)*0.9))</f>
        <v>87</v>
      </c>
      <c r="E35" s="14">
        <v>119</v>
      </c>
      <c r="F35" s="14">
        <v>169</v>
      </c>
      <c r="G35" s="14">
        <v>150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438</v>
      </c>
      <c r="J35">
        <f t="shared" si="1"/>
        <v>146</v>
      </c>
      <c r="K35" cm="1">
        <f t="array" ref="K35">_xlfn.IFS(Q35&lt;&gt;1,"",Q35=1,I35+(3*D35))</f>
        <v>699</v>
      </c>
      <c r="L35" cm="1">
        <f t="array" ref="L35">_xlfn.IFS(Q35&lt;&gt;1,"",COUNT($E$7:G35)&lt;=hcpng,"",COUNT($E$7:G35)&gt;=hcpng,K35)</f>
        <v>699</v>
      </c>
      <c r="M35" cm="1">
        <f t="array" ref="M35">_xlfn.IFS(Q35=1,SUM($E$7:G35),Q35&lt;&gt;1,"")</f>
        <v>9236</v>
      </c>
      <c r="N35" cm="1">
        <f t="array" ref="N35">_xlfn.IFS(Q35=1,COUNT($E$7:G35),Q35&lt;&gt;1,"")</f>
        <v>69</v>
      </c>
      <c r="O35">
        <f>IF(Q35=1,ROUND(AVERAGE($E$7:G35),2),"")</f>
        <v>133.86000000000001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206</v>
      </c>
      <c r="X35" cm="1">
        <f t="array" ref="X35">_xlfn.IFS(AND(Q35=1,COUNT($E$7:G35)&gt;hcpng),F35+D35,$A$7=1," ")</f>
        <v>256</v>
      </c>
      <c r="Y35" cm="1">
        <f t="array" ref="Y35">_xlfn.IFS(AND(Q35=1,COUNT($E$7:G35)&gt;hcpng),G35+D35,$A$7=1," ")</f>
        <v>237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133</v>
      </c>
      <c r="D36" s="16" cm="1">
        <f t="array" ref="D36">_xlfn.IFS(Q36&lt;&gt;1,"",Q36=1,TRUNC((230-C36)*0.9))</f>
        <v>87</v>
      </c>
      <c r="E36" s="14">
        <v>123</v>
      </c>
      <c r="F36" s="14">
        <v>121</v>
      </c>
      <c r="G36" s="14">
        <v>128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372</v>
      </c>
      <c r="J36">
        <f t="shared" si="1"/>
        <v>124</v>
      </c>
      <c r="K36" cm="1">
        <f t="array" ref="K36">_xlfn.IFS(Q36&lt;&gt;1,"",Q36=1,I36+(3*D36))</f>
        <v>633</v>
      </c>
      <c r="L36" cm="1">
        <f t="array" ref="L36">_xlfn.IFS(Q36&lt;&gt;1,"",COUNT($E$7:G36)&lt;=hcpng,"",COUNT($E$7:G36)&gt;=hcpng,K36)</f>
        <v>633</v>
      </c>
      <c r="M36" cm="1">
        <f t="array" ref="M36">_xlfn.IFS(Q36=1,SUM($E$7:G36),Q36&lt;&gt;1,"")</f>
        <v>9608</v>
      </c>
      <c r="N36" cm="1">
        <f t="array" ref="N36">_xlfn.IFS(Q36=1,COUNT($E$7:G36),Q36&lt;&gt;1,"")</f>
        <v>72</v>
      </c>
      <c r="O36">
        <f>IF(Q36=1,ROUND(AVERAGE($E$7:G36),2),"")</f>
        <v>133.44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210</v>
      </c>
      <c r="X36" cm="1">
        <f t="array" ref="X36">_xlfn.IFS(AND(Q36=1,COUNT($E$7:G36)&gt;hcpng),F36+D36,$A$7=1," ")</f>
        <v>208</v>
      </c>
      <c r="Y36" cm="1">
        <f t="array" ref="Y36">_xlfn.IFS(AND(Q36=1,COUNT($E$7:G36)&gt;hcpng),G36+D36,$A$7=1," ")</f>
        <v>215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125.21</v>
      </c>
      <c r="F37" s="18">
        <f>IF(COUNT(F7:F36)&gt;=1,ROUND(SUM(F7:F36)/COUNT(F7:F36),2),"")</f>
        <v>140.63</v>
      </c>
      <c r="G37" s="18">
        <f>IF(COUNT(G7:G36)&gt;=1,ROUND(SUM(G7:G36)/COUNT(G7:G36),2),"")</f>
        <v>134.5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9:G10 E13:G36">
    <cfRule type="expression" dxfId="8" priority="1">
      <formula>OR(AND($E9&gt;$C9,$F9&gt;$C9,$G9&gt;$C9,COUNT($E$7:$G9)&gt;12),AND($E9&gt;$C8,$F9&gt;$C8,$G9&gt;$C8,COUNT($E$7:$G9)&gt;12,$H8="#"))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26D8-A280-4BB2-BC1C-99B91E34724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85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167</v>
      </c>
      <c r="C4" s="7"/>
      <c r="D4" s="7"/>
      <c r="E4" s="7"/>
      <c r="F4" s="7"/>
      <c r="G4" s="7"/>
      <c r="W4" s="3" t="s">
        <v>34</v>
      </c>
      <c r="X4">
        <f>MAX(I7:I36)</f>
        <v>543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219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167</v>
      </c>
      <c r="D7" s="16" cm="1">
        <f t="array" ref="D7">_xlfn.IFS(Q7&lt;&gt;1,"",Q7=1,TRUNC((230-C7)*0.9))</f>
        <v>56</v>
      </c>
      <c r="E7" s="14">
        <v>130</v>
      </c>
      <c r="F7" s="14">
        <v>152</v>
      </c>
      <c r="G7" s="14">
        <v>138</v>
      </c>
      <c r="H7" s="17"/>
      <c r="I7">
        <f>IF(Q7=1,SUM(E7:G7),"")</f>
        <v>420</v>
      </c>
      <c r="J7">
        <f>IF(Q7=1,TRUNC(AVERAGE(E7:G7),0),"")</f>
        <v>140</v>
      </c>
      <c r="K7" cm="1">
        <f t="array" ref="K7">_xlfn.IFS(Q7&lt;&gt;1,"",Q7=1,I7+(3*D7))</f>
        <v>588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420</v>
      </c>
      <c r="N7" cm="1">
        <f t="array" ref="N7">_xlfn.IFS(Q7=1,COUNT($E$7:G7),Q7&lt;&gt;1,"")</f>
        <v>3</v>
      </c>
      <c r="O7">
        <f>IF(Q7=1,ROUND(AVERAGE($E$7:G7),2),"")</f>
        <v>140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167</v>
      </c>
      <c r="D8" s="16" cm="1">
        <f t="array" ref="D8">_xlfn.IFS(Q8&lt;&gt;1,"",Q8=1,TRUNC((230-C8)*0.9))</f>
        <v>56</v>
      </c>
      <c r="E8" s="14">
        <v>145</v>
      </c>
      <c r="F8" s="14">
        <v>199</v>
      </c>
      <c r="G8" s="14">
        <v>178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522</v>
      </c>
      <c r="J8">
        <f t="shared" ref="J8:J36" si="1">IF(Q8=1,TRUNC(AVERAGE(E8:G8),0),"")</f>
        <v>174</v>
      </c>
      <c r="K8" cm="1">
        <f t="array" ref="K8">_xlfn.IFS(Q8&lt;&gt;1,"",Q8=1,I8+(3*D8))</f>
        <v>690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942</v>
      </c>
      <c r="N8" cm="1">
        <f t="array" ref="N8">_xlfn.IFS(Q8=1,COUNT($E$7:G8),Q8&lt;&gt;1,"")</f>
        <v>6</v>
      </c>
      <c r="O8">
        <f>IF(Q8=1,ROUND(AVERAGE($E$7:G8),2),"")</f>
        <v>157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167</v>
      </c>
      <c r="D10" s="16" cm="1">
        <f t="array" ref="D10">_xlfn.IFS(Q10&lt;&gt;1,"",Q10=1,TRUNC((230-C10)*0.9))</f>
        <v>56</v>
      </c>
      <c r="E10" s="14">
        <v>138</v>
      </c>
      <c r="F10" s="14">
        <v>203</v>
      </c>
      <c r="G10" s="14">
        <v>202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543</v>
      </c>
      <c r="J10">
        <f t="shared" si="1"/>
        <v>181</v>
      </c>
      <c r="K10" cm="1">
        <f t="array" ref="K10">_xlfn.IFS(Q10&lt;&gt;1,"",Q10=1,I10+(3*D10))</f>
        <v>711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1485</v>
      </c>
      <c r="N10" cm="1">
        <f t="array" ref="N10">_xlfn.IFS(Q10=1,COUNT($E$7:G10),Q10&lt;&gt;1,"")</f>
        <v>9</v>
      </c>
      <c r="O10">
        <f>IF(Q10=1,ROUND(AVERAGE($E$7:G10),2),"")</f>
        <v>165</v>
      </c>
      <c r="P10" t="str" cm="1">
        <f t="array" ref="P10">_xlfn.IFS(Q10&lt;&gt;1,"",SUM($Q$7:Q10)=1,1,SUM($Q$7:Q10)&lt;&gt;1,"")</f>
        <v/>
      </c>
      <c r="Q10">
        <f t="shared" si="2"/>
        <v>1</v>
      </c>
      <c r="R10">
        <f t="shared" si="3"/>
        <v>543</v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165</v>
      </c>
      <c r="D11" s="16" cm="1">
        <f t="array" ref="D11">_xlfn.IFS(Q11&lt;&gt;1,"",Q11=1,TRUNC((230-C11)*0.9))</f>
        <v>58</v>
      </c>
      <c r="E11" s="14">
        <v>167</v>
      </c>
      <c r="F11" s="14">
        <v>183</v>
      </c>
      <c r="G11" s="14">
        <v>178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528</v>
      </c>
      <c r="J11">
        <f t="shared" si="1"/>
        <v>176</v>
      </c>
      <c r="K11" cm="1">
        <f t="array" ref="K11">_xlfn.IFS(Q11&lt;&gt;1,"",Q11=1,I11+(3*D11))</f>
        <v>702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2013</v>
      </c>
      <c r="N11" cm="1">
        <f t="array" ref="N11">_xlfn.IFS(Q11=1,COUNT($E$7:G11),Q11&lt;&gt;1,"")</f>
        <v>12</v>
      </c>
      <c r="O11">
        <f>IF(Q11=1,ROUND(AVERAGE($E$7:G11),2),"")</f>
        <v>167.75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167</v>
      </c>
      <c r="D12" s="16" cm="1">
        <f t="array" ref="D12">_xlfn.IFS(Q12&lt;&gt;1,"",Q12=1,TRUNC((230-C12)*0.9))</f>
        <v>56</v>
      </c>
      <c r="E12" s="14">
        <v>168</v>
      </c>
      <c r="F12" s="14">
        <v>147</v>
      </c>
      <c r="G12" s="14">
        <v>143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458</v>
      </c>
      <c r="J12">
        <f t="shared" si="1"/>
        <v>152</v>
      </c>
      <c r="K12" cm="1">
        <f t="array" ref="K12">_xlfn.IFS(Q12&lt;&gt;1,"",Q12=1,I12+(3*D12))</f>
        <v>626</v>
      </c>
      <c r="L12" cm="1">
        <f t="array" ref="L12">_xlfn.IFS(Q12&lt;&gt;1,"",COUNT($E$7:G12)&lt;=hcpng,"",COUNT($E$7:G12)&gt;=hcpng,K12)</f>
        <v>626</v>
      </c>
      <c r="M12" cm="1">
        <f t="array" ref="M12">_xlfn.IFS(Q12=1,SUM($E$7:G12),Q12&lt;&gt;1,"")</f>
        <v>2471</v>
      </c>
      <c r="N12" cm="1">
        <f t="array" ref="N12">_xlfn.IFS(Q12=1,COUNT($E$7:G12),Q12&lt;&gt;1,"")</f>
        <v>15</v>
      </c>
      <c r="O12">
        <f>IF(Q12=1,ROUND(AVERAGE($E$7:G12),2),"")</f>
        <v>164.73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224</v>
      </c>
      <c r="X12" cm="1">
        <f t="array" ref="X12">_xlfn.IFS(AND(Q12=1,COUNT($E$7:G12)&gt;hcpng),F12+D12,$A$7=1," ")</f>
        <v>203</v>
      </c>
      <c r="Y12" cm="1">
        <f t="array" ref="Y12">_xlfn.IFS(AND(Q12=1,COUNT($E$7:G12)&gt;hcpng),G12+D12,$A$7=1," ")</f>
        <v>199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164</v>
      </c>
      <c r="D14" s="16" cm="1">
        <f t="array" ref="D14">_xlfn.IFS(Q14&lt;&gt;1,"",Q14=1,TRUNC((230-C14)*0.9))</f>
        <v>59</v>
      </c>
      <c r="E14" s="14">
        <v>179</v>
      </c>
      <c r="F14" s="14">
        <v>168</v>
      </c>
      <c r="G14" s="14">
        <v>134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481</v>
      </c>
      <c r="J14">
        <f t="shared" si="1"/>
        <v>160</v>
      </c>
      <c r="K14" cm="1">
        <f t="array" ref="K14">_xlfn.IFS(Q14&lt;&gt;1,"",Q14=1,I14+(3*D14))</f>
        <v>658</v>
      </c>
      <c r="L14" cm="1">
        <f t="array" ref="L14">_xlfn.IFS(Q14&lt;&gt;1,"",COUNT($E$7:G14)&lt;=hcpng,"",COUNT($E$7:G14)&gt;=hcpng,K14)</f>
        <v>658</v>
      </c>
      <c r="M14" cm="1">
        <f t="array" ref="M14">_xlfn.IFS(Q14=1,SUM($E$7:G14),Q14&lt;&gt;1,"")</f>
        <v>2952</v>
      </c>
      <c r="N14" cm="1">
        <f t="array" ref="N14">_xlfn.IFS(Q14=1,COUNT($E$7:G14),Q14&lt;&gt;1,"")</f>
        <v>18</v>
      </c>
      <c r="O14">
        <f>IF(Q14=1,ROUND(AVERAGE($E$7:G14),2),"")</f>
        <v>164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238</v>
      </c>
      <c r="X14" cm="1">
        <f t="array" ref="X14">_xlfn.IFS(AND(Q14=1,COUNT($E$7:G14)&gt;hcpng),F14+D14,$A$7=1," ")</f>
        <v>227</v>
      </c>
      <c r="Y14" cm="1">
        <f t="array" ref="Y14">_xlfn.IFS(AND(Q14=1,COUNT($E$7:G14)&gt;hcpng),G14+D14,$A$7=1," ")</f>
        <v>193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164</v>
      </c>
      <c r="D15" s="16" cm="1">
        <f t="array" ref="D15">_xlfn.IFS(Q15&lt;&gt;1,"",Q15=1,TRUNC((230-C15)*0.9))</f>
        <v>59</v>
      </c>
      <c r="E15" s="14">
        <v>173</v>
      </c>
      <c r="F15" s="14">
        <v>136</v>
      </c>
      <c r="G15" s="14">
        <v>180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489</v>
      </c>
      <c r="J15">
        <f t="shared" si="1"/>
        <v>163</v>
      </c>
      <c r="K15" cm="1">
        <f t="array" ref="K15">_xlfn.IFS(Q15&lt;&gt;1,"",Q15=1,I15+(3*D15))</f>
        <v>666</v>
      </c>
      <c r="L15" cm="1">
        <f t="array" ref="L15">_xlfn.IFS(Q15&lt;&gt;1,"",COUNT($E$7:G15)&lt;=hcpng,"",COUNT($E$7:G15)&gt;=hcpng,K15)</f>
        <v>666</v>
      </c>
      <c r="M15" cm="1">
        <f t="array" ref="M15">_xlfn.IFS(Q15=1,SUM($E$7:G15),Q15&lt;&gt;1,"")</f>
        <v>3441</v>
      </c>
      <c r="N15" cm="1">
        <f t="array" ref="N15">_xlfn.IFS(Q15=1,COUNT($E$7:G15),Q15&lt;&gt;1,"")</f>
        <v>21</v>
      </c>
      <c r="O15">
        <f>IF(Q15=1,ROUND(AVERAGE($E$7:G15),2),"")</f>
        <v>163.86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232</v>
      </c>
      <c r="X15" cm="1">
        <f t="array" ref="X15">_xlfn.IFS(AND(Q15=1,COUNT($E$7:G15)&gt;hcpng),F15+D15,$A$7=1," ")</f>
        <v>195</v>
      </c>
      <c r="Y15" cm="1">
        <f t="array" ref="Y15">_xlfn.IFS(AND(Q15=1,COUNT($E$7:G15)&gt;hcpng),G15+D15,$A$7=1," ")</f>
        <v>239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163</v>
      </c>
      <c r="D16" s="16" cm="1">
        <f t="array" ref="D16">_xlfn.IFS(Q16&lt;&gt;1,"",Q16=1,TRUNC((230-C16)*0.9))</f>
        <v>60</v>
      </c>
      <c r="E16" s="14">
        <v>169</v>
      </c>
      <c r="F16" s="14">
        <v>147</v>
      </c>
      <c r="G16" s="14">
        <v>172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488</v>
      </c>
      <c r="J16">
        <f t="shared" si="1"/>
        <v>162</v>
      </c>
      <c r="K16" cm="1">
        <f t="array" ref="K16">_xlfn.IFS(Q16&lt;&gt;1,"",Q16=1,I16+(3*D16))</f>
        <v>668</v>
      </c>
      <c r="L16" cm="1">
        <f t="array" ref="L16">_xlfn.IFS(Q16&lt;&gt;1,"",COUNT($E$7:G16)&lt;=hcpng,"",COUNT($E$7:G16)&gt;=hcpng,K16)</f>
        <v>668</v>
      </c>
      <c r="M16" cm="1">
        <f t="array" ref="M16">_xlfn.IFS(Q16=1,SUM($E$7:G16),Q16&lt;&gt;1,"")</f>
        <v>3929</v>
      </c>
      <c r="N16" cm="1">
        <f t="array" ref="N16">_xlfn.IFS(Q16=1,COUNT($E$7:G16),Q16&lt;&gt;1,"")</f>
        <v>24</v>
      </c>
      <c r="O16">
        <f>IF(Q16=1,ROUND(AVERAGE($E$7:G16),2),"")</f>
        <v>163.71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229</v>
      </c>
      <c r="X16" cm="1">
        <f t="array" ref="X16">_xlfn.IFS(AND(Q16=1,COUNT($E$7:G16)&gt;hcpng),F16+D16,$A$7=1," ")</f>
        <v>207</v>
      </c>
      <c r="Y16" cm="1">
        <f t="array" ref="Y16">_xlfn.IFS(AND(Q16=1,COUNT($E$7:G16)&gt;hcpng),G16+D16,$A$7=1," ")</f>
        <v>232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163</v>
      </c>
      <c r="D20" s="16" cm="1">
        <f t="array" ref="D20">_xlfn.IFS(Q20&lt;&gt;1,"",Q20=1,TRUNC((230-C20)*0.9))</f>
        <v>60</v>
      </c>
      <c r="E20" s="14">
        <v>145</v>
      </c>
      <c r="F20" s="14">
        <v>179</v>
      </c>
      <c r="G20" s="14">
        <v>169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493</v>
      </c>
      <c r="J20">
        <f t="shared" si="1"/>
        <v>164</v>
      </c>
      <c r="K20" cm="1">
        <f t="array" ref="K20">_xlfn.IFS(Q20&lt;&gt;1,"",Q20=1,I20+(3*D20))</f>
        <v>673</v>
      </c>
      <c r="L20" cm="1">
        <f t="array" ref="L20">_xlfn.IFS(Q20&lt;&gt;1,"",COUNT($E$7:G20)&lt;=hcpng,"",COUNT($E$7:G20)&gt;=hcpng,K20)</f>
        <v>673</v>
      </c>
      <c r="M20" cm="1">
        <f t="array" ref="M20">_xlfn.IFS(Q20=1,SUM($E$7:G20),Q20&lt;&gt;1,"")</f>
        <v>4422</v>
      </c>
      <c r="N20" cm="1">
        <f t="array" ref="N20">_xlfn.IFS(Q20=1,COUNT($E$7:G20),Q20&lt;&gt;1,"")</f>
        <v>27</v>
      </c>
      <c r="O20">
        <f>IF(Q20=1,ROUND(AVERAGE($E$7:G20),2),"")</f>
        <v>163.78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205</v>
      </c>
      <c r="X20" cm="1">
        <f t="array" ref="X20">_xlfn.IFS(AND(Q20=1,COUNT($E$7:G20)&gt;hcpng),F20+D20,$A$7=1," ")</f>
        <v>239</v>
      </c>
      <c r="Y20" cm="1">
        <f t="array" ref="Y20">_xlfn.IFS(AND(Q20=1,COUNT($E$7:G20)&gt;hcpng),G20+D20,$A$7=1," ")</f>
        <v>229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163</v>
      </c>
      <c r="D21" s="16" cm="1">
        <f t="array" ref="D21">_xlfn.IFS(Q21&lt;&gt;1,"",Q21=1,TRUNC((230-C21)*0.9))</f>
        <v>60</v>
      </c>
      <c r="E21" s="14">
        <v>183</v>
      </c>
      <c r="F21" s="14">
        <v>157</v>
      </c>
      <c r="G21" s="14">
        <v>145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485</v>
      </c>
      <c r="J21">
        <f t="shared" si="1"/>
        <v>161</v>
      </c>
      <c r="K21" cm="1">
        <f t="array" ref="K21">_xlfn.IFS(Q21&lt;&gt;1,"",Q21=1,I21+(3*D21))</f>
        <v>665</v>
      </c>
      <c r="L21" cm="1">
        <f t="array" ref="L21">_xlfn.IFS(Q21&lt;&gt;1,"",COUNT($E$7:G21)&lt;=hcpng,"",COUNT($E$7:G21)&gt;=hcpng,K21)</f>
        <v>665</v>
      </c>
      <c r="M21" cm="1">
        <f t="array" ref="M21">_xlfn.IFS(Q21=1,SUM($E$7:G21),Q21&lt;&gt;1,"")</f>
        <v>4907</v>
      </c>
      <c r="N21" cm="1">
        <f t="array" ref="N21">_xlfn.IFS(Q21=1,COUNT($E$7:G21),Q21&lt;&gt;1,"")</f>
        <v>30</v>
      </c>
      <c r="O21">
        <f>IF(Q21=1,ROUND(AVERAGE($E$7:G21),2),"")</f>
        <v>163.57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243</v>
      </c>
      <c r="X21" cm="1">
        <f t="array" ref="X21">_xlfn.IFS(AND(Q21=1,COUNT($E$7:G21)&gt;hcpng),F21+D21,$A$7=1," ")</f>
        <v>217</v>
      </c>
      <c r="Y21" cm="1">
        <f t="array" ref="Y21">_xlfn.IFS(AND(Q21=1,COUNT($E$7:G21)&gt;hcpng),G21+D21,$A$7=1," ")</f>
        <v>205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163</v>
      </c>
      <c r="D23" s="16" cm="1">
        <f t="array" ref="D23">_xlfn.IFS(Q23&lt;&gt;1,"",Q23=1,TRUNC((230-C23)*0.9))</f>
        <v>60</v>
      </c>
      <c r="E23" s="14">
        <v>144</v>
      </c>
      <c r="F23" s="14">
        <v>177</v>
      </c>
      <c r="G23" s="14">
        <v>166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487</v>
      </c>
      <c r="J23">
        <f t="shared" si="1"/>
        <v>162</v>
      </c>
      <c r="K23" cm="1">
        <f t="array" ref="K23">_xlfn.IFS(Q23&lt;&gt;1,"",Q23=1,I23+(3*D23))</f>
        <v>667</v>
      </c>
      <c r="L23" cm="1">
        <f t="array" ref="L23">_xlfn.IFS(Q23&lt;&gt;1,"",COUNT($E$7:G23)&lt;=hcpng,"",COUNT($E$7:G23)&gt;=hcpng,K23)</f>
        <v>667</v>
      </c>
      <c r="M23" cm="1">
        <f t="array" ref="M23">_xlfn.IFS(Q23=1,SUM($E$7:G23),Q23&lt;&gt;1,"")</f>
        <v>5394</v>
      </c>
      <c r="N23" cm="1">
        <f t="array" ref="N23">_xlfn.IFS(Q23=1,COUNT($E$7:G23),Q23&lt;&gt;1,"")</f>
        <v>33</v>
      </c>
      <c r="O23">
        <f>IF(Q23=1,ROUND(AVERAGE($E$7:G23),2),"")</f>
        <v>163.44999999999999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204</v>
      </c>
      <c r="X23" cm="1">
        <f t="array" ref="X23">_xlfn.IFS(AND(Q23=1,COUNT($E$7:G23)&gt;hcpng),F23+D23,$A$7=1," ")</f>
        <v>237</v>
      </c>
      <c r="Y23" cm="1">
        <f t="array" ref="Y23">_xlfn.IFS(AND(Q23=1,COUNT($E$7:G23)&gt;hcpng),G23+D23,$A$7=1," ")</f>
        <v>226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163</v>
      </c>
      <c r="D24" s="16" cm="1">
        <f t="array" ref="D24">_xlfn.IFS(Q24&lt;&gt;1,"",Q24=1,TRUNC((230-C24)*0.9))</f>
        <v>60</v>
      </c>
      <c r="E24" s="14">
        <v>128</v>
      </c>
      <c r="F24" s="14">
        <v>188</v>
      </c>
      <c r="G24" s="14">
        <v>191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507</v>
      </c>
      <c r="J24">
        <f t="shared" si="1"/>
        <v>169</v>
      </c>
      <c r="K24" cm="1">
        <f t="array" ref="K24">_xlfn.IFS(Q24&lt;&gt;1,"",Q24=1,I24+(3*D24))</f>
        <v>687</v>
      </c>
      <c r="L24" cm="1">
        <f t="array" ref="L24">_xlfn.IFS(Q24&lt;&gt;1,"",COUNT($E$7:G24)&lt;=hcpng,"",COUNT($E$7:G24)&gt;=hcpng,K24)</f>
        <v>687</v>
      </c>
      <c r="M24" cm="1">
        <f t="array" ref="M24">_xlfn.IFS(Q24=1,SUM($E$7:G24),Q24&lt;&gt;1,"")</f>
        <v>5901</v>
      </c>
      <c r="N24" cm="1">
        <f t="array" ref="N24">_xlfn.IFS(Q24=1,COUNT($E$7:G24),Q24&lt;&gt;1,"")</f>
        <v>36</v>
      </c>
      <c r="O24">
        <f>IF(Q24=1,ROUND(AVERAGE($E$7:G24),2),"")</f>
        <v>163.92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188</v>
      </c>
      <c r="X24" cm="1">
        <f t="array" ref="X24">_xlfn.IFS(AND(Q24=1,COUNT($E$7:G24)&gt;hcpng),F24+D24,$A$7=1," ")</f>
        <v>248</v>
      </c>
      <c r="Y24" cm="1">
        <f t="array" ref="Y24">_xlfn.IFS(AND(Q24=1,COUNT($E$7:G24)&gt;hcpng),G24+D24,$A$7=1," ")</f>
        <v>251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163</v>
      </c>
      <c r="D25" s="16" cm="1">
        <f t="array" ref="D25">_xlfn.IFS(Q25&lt;&gt;1,"",Q25=1,TRUNC((230-C25)*0.9))</f>
        <v>60</v>
      </c>
      <c r="E25" s="14">
        <v>111</v>
      </c>
      <c r="F25" s="14">
        <v>173</v>
      </c>
      <c r="G25" s="14">
        <v>171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455</v>
      </c>
      <c r="J25">
        <f t="shared" si="1"/>
        <v>151</v>
      </c>
      <c r="K25" cm="1">
        <f t="array" ref="K25">_xlfn.IFS(Q25&lt;&gt;1,"",Q25=1,I25+(3*D25))</f>
        <v>635</v>
      </c>
      <c r="L25" cm="1">
        <f t="array" ref="L25">_xlfn.IFS(Q25&lt;&gt;1,"",COUNT($E$7:G25)&lt;=hcpng,"",COUNT($E$7:G25)&gt;=hcpng,K25)</f>
        <v>635</v>
      </c>
      <c r="M25" cm="1">
        <f t="array" ref="M25">_xlfn.IFS(Q25=1,SUM($E$7:G25),Q25&lt;&gt;1,"")</f>
        <v>6356</v>
      </c>
      <c r="N25" cm="1">
        <f t="array" ref="N25">_xlfn.IFS(Q25=1,COUNT($E$7:G25),Q25&lt;&gt;1,"")</f>
        <v>39</v>
      </c>
      <c r="O25">
        <f>IF(Q25=1,ROUND(AVERAGE($E$7:G25),2),"")</f>
        <v>162.97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171</v>
      </c>
      <c r="X25" cm="1">
        <f t="array" ref="X25">_xlfn.IFS(AND(Q25=1,COUNT($E$7:G25)&gt;hcpng),F25+D25,$A$7=1," ")</f>
        <v>233</v>
      </c>
      <c r="Y25" cm="1">
        <f t="array" ref="Y25">_xlfn.IFS(AND(Q25=1,COUNT($E$7:G25)&gt;hcpng),G25+D25,$A$7=1," ")</f>
        <v>231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162</v>
      </c>
      <c r="D26" s="16" cm="1">
        <f t="array" ref="D26">_xlfn.IFS(Q26&lt;&gt;1,"",Q26=1,TRUNC((230-C26)*0.9))</f>
        <v>61</v>
      </c>
      <c r="E26" s="14">
        <v>152</v>
      </c>
      <c r="F26" s="14">
        <v>124</v>
      </c>
      <c r="G26" s="14">
        <v>138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414</v>
      </c>
      <c r="J26">
        <f t="shared" si="1"/>
        <v>138</v>
      </c>
      <c r="K26" cm="1">
        <f t="array" ref="K26">_xlfn.IFS(Q26&lt;&gt;1,"",Q26=1,I26+(3*D26))</f>
        <v>597</v>
      </c>
      <c r="L26" cm="1">
        <f t="array" ref="L26">_xlfn.IFS(Q26&lt;&gt;1,"",COUNT($E$7:G26)&lt;=hcpng,"",COUNT($E$7:G26)&gt;=hcpng,K26)</f>
        <v>597</v>
      </c>
      <c r="M26" cm="1">
        <f t="array" ref="M26">_xlfn.IFS(Q26=1,SUM($E$7:G26),Q26&lt;&gt;1,"")</f>
        <v>6770</v>
      </c>
      <c r="N26" cm="1">
        <f t="array" ref="N26">_xlfn.IFS(Q26=1,COUNT($E$7:G26),Q26&lt;&gt;1,"")</f>
        <v>42</v>
      </c>
      <c r="O26">
        <f>IF(Q26=1,ROUND(AVERAGE($E$7:G26),2),"")</f>
        <v>161.19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213</v>
      </c>
      <c r="X26" cm="1">
        <f t="array" ref="X26">_xlfn.IFS(AND(Q26=1,COUNT($E$7:G26)&gt;hcpng),F26+D26,$A$7=1," ")</f>
        <v>185</v>
      </c>
      <c r="Y26" cm="1">
        <f t="array" ref="Y26">_xlfn.IFS(AND(Q26=1,COUNT($E$7:G26)&gt;hcpng),G26+D26,$A$7=1," ")</f>
        <v>199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161</v>
      </c>
      <c r="D27" s="16" cm="1">
        <f t="array" ref="D27">_xlfn.IFS(Q27&lt;&gt;1,"",Q27=1,TRUNC((230-C27)*0.9))</f>
        <v>62</v>
      </c>
      <c r="E27" s="14">
        <v>140</v>
      </c>
      <c r="F27" s="14">
        <v>172</v>
      </c>
      <c r="G27" s="14">
        <v>150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462</v>
      </c>
      <c r="J27">
        <f t="shared" si="1"/>
        <v>154</v>
      </c>
      <c r="K27" cm="1">
        <f t="array" ref="K27">_xlfn.IFS(Q27&lt;&gt;1,"",Q27=1,I27+(3*D27))</f>
        <v>648</v>
      </c>
      <c r="L27" cm="1">
        <f t="array" ref="L27">_xlfn.IFS(Q27&lt;&gt;1,"",COUNT($E$7:G27)&lt;=hcpng,"",COUNT($E$7:G27)&gt;=hcpng,K27)</f>
        <v>648</v>
      </c>
      <c r="M27" cm="1">
        <f t="array" ref="M27">_xlfn.IFS(Q27=1,SUM($E$7:G27),Q27&lt;&gt;1,"")</f>
        <v>7232</v>
      </c>
      <c r="N27" cm="1">
        <f t="array" ref="N27">_xlfn.IFS(Q27=1,COUNT($E$7:G27),Q27&lt;&gt;1,"")</f>
        <v>45</v>
      </c>
      <c r="O27">
        <f>IF(Q27=1,ROUND(AVERAGE($E$7:G27),2),"")</f>
        <v>160.71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202</v>
      </c>
      <c r="X27" cm="1">
        <f t="array" ref="X27">_xlfn.IFS(AND(Q27=1,COUNT($E$7:G27)&gt;hcpng),F27+D27,$A$7=1," ")</f>
        <v>234</v>
      </c>
      <c r="Y27" cm="1">
        <f t="array" ref="Y27">_xlfn.IFS(AND(Q27=1,COUNT($E$7:G27)&gt;hcpng),G27+D27,$A$7=1," ")</f>
        <v>212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160</v>
      </c>
      <c r="D29" s="16" cm="1">
        <f t="array" ref="D29">_xlfn.IFS(Q29&lt;&gt;1,"",Q29=1,TRUNC((230-C29)*0.9))</f>
        <v>63</v>
      </c>
      <c r="E29" s="14">
        <v>145</v>
      </c>
      <c r="F29" s="14">
        <v>134</v>
      </c>
      <c r="G29" s="14">
        <v>163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442</v>
      </c>
      <c r="J29">
        <f t="shared" si="1"/>
        <v>147</v>
      </c>
      <c r="K29" cm="1">
        <f t="array" ref="K29">_xlfn.IFS(Q29&lt;&gt;1,"",Q29=1,I29+(3*D29))</f>
        <v>631</v>
      </c>
      <c r="L29" cm="1">
        <f t="array" ref="L29">_xlfn.IFS(Q29&lt;&gt;1,"",COUNT($E$7:G29)&lt;=hcpng,"",COUNT($E$7:G29)&gt;=hcpng,K29)</f>
        <v>631</v>
      </c>
      <c r="M29" cm="1">
        <f t="array" ref="M29">_xlfn.IFS(Q29=1,SUM($E$7:G29),Q29&lt;&gt;1,"")</f>
        <v>7674</v>
      </c>
      <c r="N29" cm="1">
        <f t="array" ref="N29">_xlfn.IFS(Q29=1,COUNT($E$7:G29),Q29&lt;&gt;1,"")</f>
        <v>48</v>
      </c>
      <c r="O29">
        <f>IF(Q29=1,ROUND(AVERAGE($E$7:G29),2),"")</f>
        <v>159.88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208</v>
      </c>
      <c r="X29" cm="1">
        <f t="array" ref="X29">_xlfn.IFS(AND(Q29=1,COUNT($E$7:G29)&gt;hcpng),F29+D29,$A$7=1," ")</f>
        <v>197</v>
      </c>
      <c r="Y29" cm="1">
        <f t="array" ref="Y29">_xlfn.IFS(AND(Q29=1,COUNT($E$7:G29)&gt;hcpng),G29+D29,$A$7=1," ")</f>
        <v>226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159</v>
      </c>
      <c r="D30" s="16" cm="1">
        <f t="array" ref="D30">_xlfn.IFS(Q30&lt;&gt;1,"",Q30=1,TRUNC((230-C30)*0.9))</f>
        <v>63</v>
      </c>
      <c r="E30" s="14">
        <v>205</v>
      </c>
      <c r="F30" s="14">
        <v>138</v>
      </c>
      <c r="G30" s="14">
        <v>170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513</v>
      </c>
      <c r="J30">
        <f t="shared" si="1"/>
        <v>171</v>
      </c>
      <c r="K30" cm="1">
        <f t="array" ref="K30">_xlfn.IFS(Q30&lt;&gt;1,"",Q30=1,I30+(3*D30))</f>
        <v>702</v>
      </c>
      <c r="L30" cm="1">
        <f t="array" ref="L30">_xlfn.IFS(Q30&lt;&gt;1,"",COUNT($E$7:G30)&lt;=hcpng,"",COUNT($E$7:G30)&gt;=hcpng,K30)</f>
        <v>702</v>
      </c>
      <c r="M30" cm="1">
        <f t="array" ref="M30">_xlfn.IFS(Q30=1,SUM($E$7:G30),Q30&lt;&gt;1,"")</f>
        <v>8187</v>
      </c>
      <c r="N30" cm="1">
        <f t="array" ref="N30">_xlfn.IFS(Q30=1,COUNT($E$7:G30),Q30&lt;&gt;1,"")</f>
        <v>51</v>
      </c>
      <c r="O30">
        <f>IF(Q30=1,ROUND(AVERAGE($E$7:G30),2),"")</f>
        <v>160.53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268</v>
      </c>
      <c r="X30" cm="1">
        <f t="array" ref="X30">_xlfn.IFS(AND(Q30=1,COUNT($E$7:G30)&gt;hcpng),F30+D30,$A$7=1," ")</f>
        <v>201</v>
      </c>
      <c r="Y30" cm="1">
        <f t="array" ref="Y30">_xlfn.IFS(AND(Q30=1,COUNT($E$7:G30)&gt;hcpng),G30+D30,$A$7=1," ")</f>
        <v>233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160</v>
      </c>
      <c r="D31" s="16" cm="1">
        <f t="array" ref="D31">_xlfn.IFS(Q31&lt;&gt;1,"",Q31=1,TRUNC((230-C31)*0.9))</f>
        <v>63</v>
      </c>
      <c r="E31" s="14">
        <v>219</v>
      </c>
      <c r="F31" s="14">
        <v>147</v>
      </c>
      <c r="G31" s="14">
        <v>159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525</v>
      </c>
      <c r="J31">
        <f t="shared" si="1"/>
        <v>175</v>
      </c>
      <c r="K31" cm="1">
        <f t="array" ref="K31">_xlfn.IFS(Q31&lt;&gt;1,"",Q31=1,I31+(3*D31))</f>
        <v>714</v>
      </c>
      <c r="L31" cm="1">
        <f t="array" ref="L31">_xlfn.IFS(Q31&lt;&gt;1,"",COUNT($E$7:G31)&lt;=hcpng,"",COUNT($E$7:G31)&gt;=hcpng,K31)</f>
        <v>714</v>
      </c>
      <c r="M31" cm="1">
        <f t="array" ref="M31">_xlfn.IFS(Q31=1,SUM($E$7:G31),Q31&lt;&gt;1,"")</f>
        <v>8712</v>
      </c>
      <c r="N31" cm="1">
        <f t="array" ref="N31">_xlfn.IFS(Q31=1,COUNT($E$7:G31),Q31&lt;&gt;1,"")</f>
        <v>54</v>
      </c>
      <c r="O31">
        <f>IF(Q31=1,ROUND(AVERAGE($E$7:G31),2),"")</f>
        <v>161.33000000000001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cm="1">
        <f t="array" ref="S31">_xlfn.IFS(E31=$X$5,E31,F31=$X$5,F31,G31=$X$5,G31,$A$7=1,"")</f>
        <v>219</v>
      </c>
      <c r="T31">
        <f t="shared" si="4"/>
        <v>714</v>
      </c>
      <c r="U31" cm="1">
        <f t="array" ref="U31">_xlfn.IFS(W31=$X$6,W31,X31=$X$6,X31,Y31=$X$6,Y31,$A$7=1,"")</f>
        <v>282</v>
      </c>
      <c r="W31" cm="1">
        <f t="array" ref="W31">_xlfn.IFS(AND(Q31=1,COUNT($E$7:G31)&gt;hcpng),E31+D31,$A$7=1," ")</f>
        <v>282</v>
      </c>
      <c r="X31" cm="1">
        <f t="array" ref="X31">_xlfn.IFS(AND(Q31=1,COUNT($E$7:G31)&gt;hcpng),F31+D31,$A$7=1," ")</f>
        <v>210</v>
      </c>
      <c r="Y31" cm="1">
        <f t="array" ref="Y31">_xlfn.IFS(AND(Q31=1,COUNT($E$7:G31)&gt;hcpng),G31+D31,$A$7=1," ")</f>
        <v>222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161</v>
      </c>
      <c r="D33" s="16" cm="1">
        <f t="array" ref="D33">_xlfn.IFS(Q33&lt;&gt;1,"",Q33=1,TRUNC((230-C33)*0.9))</f>
        <v>62</v>
      </c>
      <c r="E33" s="14">
        <v>158</v>
      </c>
      <c r="F33" s="14">
        <v>167</v>
      </c>
      <c r="G33" s="14">
        <v>187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512</v>
      </c>
      <c r="J33">
        <f t="shared" si="1"/>
        <v>170</v>
      </c>
      <c r="K33" cm="1">
        <f t="array" ref="K33">_xlfn.IFS(Q33&lt;&gt;1,"",Q33=1,I33+(3*D33))</f>
        <v>698</v>
      </c>
      <c r="L33" cm="1">
        <f t="array" ref="L33">_xlfn.IFS(Q33&lt;&gt;1,"",COUNT($E$7:G33)&lt;=hcpng,"",COUNT($E$7:G33)&gt;=hcpng,K33)</f>
        <v>698</v>
      </c>
      <c r="M33" cm="1">
        <f t="array" ref="M33">_xlfn.IFS(Q33=1,SUM($E$7:G33),Q33&lt;&gt;1,"")</f>
        <v>9224</v>
      </c>
      <c r="N33" cm="1">
        <f t="array" ref="N33">_xlfn.IFS(Q33=1,COUNT($E$7:G33),Q33&lt;&gt;1,"")</f>
        <v>57</v>
      </c>
      <c r="O33">
        <f>IF(Q33=1,ROUND(AVERAGE($E$7:G33),2),"")</f>
        <v>161.82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220</v>
      </c>
      <c r="X33" cm="1">
        <f t="array" ref="X33">_xlfn.IFS(AND(Q33=1,COUNT($E$7:G33)&gt;hcpng),F33+D33,$A$7=1," ")</f>
        <v>229</v>
      </c>
      <c r="Y33" cm="1">
        <f t="array" ref="Y33">_xlfn.IFS(AND(Q33=1,COUNT($E$7:G33)&gt;hcpng),G33+D33,$A$7=1," ")</f>
        <v>249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161</v>
      </c>
      <c r="D35" s="16" cm="1">
        <f t="array" ref="D35">_xlfn.IFS(Q35&lt;&gt;1,"",Q35=1,TRUNC((230-C35)*0.9))</f>
        <v>62</v>
      </c>
      <c r="E35" s="14">
        <v>144</v>
      </c>
      <c r="F35" s="14">
        <v>189</v>
      </c>
      <c r="G35" s="14">
        <v>136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469</v>
      </c>
      <c r="J35">
        <f t="shared" si="1"/>
        <v>156</v>
      </c>
      <c r="K35" cm="1">
        <f t="array" ref="K35">_xlfn.IFS(Q35&lt;&gt;1,"",Q35=1,I35+(3*D35))</f>
        <v>655</v>
      </c>
      <c r="L35" cm="1">
        <f t="array" ref="L35">_xlfn.IFS(Q35&lt;&gt;1,"",COUNT($E$7:G35)&lt;=hcpng,"",COUNT($E$7:G35)&gt;=hcpng,K35)</f>
        <v>655</v>
      </c>
      <c r="M35" cm="1">
        <f t="array" ref="M35">_xlfn.IFS(Q35=1,SUM($E$7:G35),Q35&lt;&gt;1,"")</f>
        <v>9693</v>
      </c>
      <c r="N35" cm="1">
        <f t="array" ref="N35">_xlfn.IFS(Q35=1,COUNT($E$7:G35),Q35&lt;&gt;1,"")</f>
        <v>60</v>
      </c>
      <c r="O35">
        <f>IF(Q35=1,ROUND(AVERAGE($E$7:G35),2),"")</f>
        <v>161.55000000000001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206</v>
      </c>
      <c r="X35" cm="1">
        <f t="array" ref="X35">_xlfn.IFS(AND(Q35=1,COUNT($E$7:G35)&gt;hcpng),F35+D35,$A$7=1," ")</f>
        <v>251</v>
      </c>
      <c r="Y35" cm="1">
        <f t="array" ref="Y35">_xlfn.IFS(AND(Q35=1,COUNT($E$7:G35)&gt;hcpng),G35+D35,$A$7=1," ")</f>
        <v>198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161</v>
      </c>
      <c r="D36" s="16" cm="1">
        <f t="array" ref="D36">_xlfn.IFS(Q36&lt;&gt;1,"",Q36=1,TRUNC((230-C36)*0.9))</f>
        <v>62</v>
      </c>
      <c r="E36" s="14">
        <v>121</v>
      </c>
      <c r="F36" s="14">
        <v>172</v>
      </c>
      <c r="G36" s="14">
        <v>191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484</v>
      </c>
      <c r="J36">
        <f t="shared" si="1"/>
        <v>161</v>
      </c>
      <c r="K36" cm="1">
        <f t="array" ref="K36">_xlfn.IFS(Q36&lt;&gt;1,"",Q36=1,I36+(3*D36))</f>
        <v>670</v>
      </c>
      <c r="L36" cm="1">
        <f t="array" ref="L36">_xlfn.IFS(Q36&lt;&gt;1,"",COUNT($E$7:G36)&lt;=hcpng,"",COUNT($E$7:G36)&gt;=hcpng,K36)</f>
        <v>670</v>
      </c>
      <c r="M36" cm="1">
        <f t="array" ref="M36">_xlfn.IFS(Q36=1,SUM($E$7:G36),Q36&lt;&gt;1,"")</f>
        <v>10177</v>
      </c>
      <c r="N36" cm="1">
        <f t="array" ref="N36">_xlfn.IFS(Q36=1,COUNT($E$7:G36),Q36&lt;&gt;1,"")</f>
        <v>63</v>
      </c>
      <c r="O36">
        <f>IF(Q36=1,ROUND(AVERAGE($E$7:G36),2),"")</f>
        <v>161.54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183</v>
      </c>
      <c r="X36" cm="1">
        <f t="array" ref="X36">_xlfn.IFS(AND(Q36=1,COUNT($E$7:G36)&gt;hcpng),F36+D36,$A$7=1," ")</f>
        <v>234</v>
      </c>
      <c r="Y36" cm="1">
        <f t="array" ref="Y36">_xlfn.IFS(AND(Q36=1,COUNT($E$7:G36)&gt;hcpng),G36+D36,$A$7=1," ")</f>
        <v>253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155.43</v>
      </c>
      <c r="F37" s="18">
        <f>IF(COUNT(F7:F36)&gt;=1,ROUND(SUM(F7:F36)/COUNT(F7:F36),2),"")</f>
        <v>164.38</v>
      </c>
      <c r="G37" s="18">
        <f>IF(COUNT(G7:G36)&gt;=1,ROUND(SUM(G7:G36)/COUNT(G7:G36),2),"")</f>
        <v>164.81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7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2148-3044-4210-BC7F-251EFCC2367C}">
  <sheetPr>
    <pageSetUpPr fitToPage="1"/>
  </sheetPr>
  <dimension ref="A1:AA44"/>
  <sheetViews>
    <sheetView tabSelected="1"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86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183</v>
      </c>
      <c r="C4" s="7"/>
      <c r="D4" s="7"/>
      <c r="E4" s="7"/>
      <c r="F4" s="7"/>
      <c r="G4" s="7"/>
      <c r="W4" s="3" t="s">
        <v>34</v>
      </c>
      <c r="X4">
        <f>MAX(I7:I36)</f>
        <v>629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236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270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183</v>
      </c>
      <c r="D8" s="16" cm="1">
        <f t="array" ref="D8">_xlfn.IFS(Q8&lt;&gt;1,"",Q8=1,TRUNC((230-C8)*0.9))</f>
        <v>42</v>
      </c>
      <c r="E8" s="14">
        <v>224</v>
      </c>
      <c r="F8" s="14">
        <v>169</v>
      </c>
      <c r="G8" s="14">
        <v>236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629</v>
      </c>
      <c r="J8">
        <f t="shared" ref="J8:J36" si="1">IF(Q8=1,TRUNC(AVERAGE(E8:G8),0),"")</f>
        <v>209</v>
      </c>
      <c r="K8" cm="1">
        <f t="array" ref="K8">_xlfn.IFS(Q8&lt;&gt;1,"",Q8=1,I8+(3*D8))</f>
        <v>755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629</v>
      </c>
      <c r="N8" cm="1">
        <f t="array" ref="N8">_xlfn.IFS(Q8=1,COUNT($E$7:G8),Q8&lt;&gt;1,"")</f>
        <v>3</v>
      </c>
      <c r="O8">
        <f>IF(Q8=1,ROUND(AVERAGE($E$7:G8),2),"")</f>
        <v>209.67</v>
      </c>
      <c r="P8" cm="1">
        <f t="array" ref="P8">_xlfn.IFS(Q8&lt;&gt;1,"",SUM($Q$7:Q8)=1,1,SUM($Q$7:Q8)&lt;&gt;1,"")</f>
        <v>1</v>
      </c>
      <c r="Q8">
        <f t="shared" ref="Q8:Q36" si="2">IF(MAX(E8:G8)&lt;1,"",1)</f>
        <v>1</v>
      </c>
      <c r="R8">
        <f t="shared" ref="R8:R36" si="3">IF(I8=$X$4,I8,"")</f>
        <v>629</v>
      </c>
      <c r="S8" cm="1">
        <f t="array" ref="S8">_xlfn.IFS(E8=$X$5,E8,F8=$X$5,F8,G8=$X$5,G8,$A$7=1,"")</f>
        <v>236</v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183</v>
      </c>
      <c r="D9" s="16" cm="1">
        <f t="array" ref="D9">_xlfn.IFS(Q9&lt;&gt;1,"",Q9=1,TRUNC((230-C9)*0.9))</f>
        <v>42</v>
      </c>
      <c r="E9" s="14">
        <v>205</v>
      </c>
      <c r="F9" s="14">
        <v>190</v>
      </c>
      <c r="G9" s="14">
        <v>213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608</v>
      </c>
      <c r="J9">
        <f t="shared" si="1"/>
        <v>202</v>
      </c>
      <c r="K9" cm="1">
        <f t="array" ref="K9">_xlfn.IFS(Q9&lt;&gt;1,"",Q9=1,I9+(3*D9))</f>
        <v>734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1237</v>
      </c>
      <c r="N9" cm="1">
        <f t="array" ref="N9">_xlfn.IFS(Q9=1,COUNT($E$7:G9),Q9&lt;&gt;1,"")</f>
        <v>6</v>
      </c>
      <c r="O9">
        <f>IF(Q9=1,ROUND(AVERAGE($E$7:G9),2),"")</f>
        <v>206.17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183</v>
      </c>
      <c r="D10" s="16" cm="1">
        <f t="array" ref="D10">_xlfn.IFS(Q10&lt;&gt;1,"",Q10=1,TRUNC((230-C10)*0.9))</f>
        <v>42</v>
      </c>
      <c r="E10" s="14">
        <v>209</v>
      </c>
      <c r="F10" s="14">
        <v>225</v>
      </c>
      <c r="G10" s="14">
        <v>195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629</v>
      </c>
      <c r="J10">
        <f t="shared" si="1"/>
        <v>209</v>
      </c>
      <c r="K10" cm="1">
        <f t="array" ref="K10">_xlfn.IFS(Q10&lt;&gt;1,"",Q10=1,I10+(3*D10))</f>
        <v>755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1866</v>
      </c>
      <c r="N10" cm="1">
        <f t="array" ref="N10">_xlfn.IFS(Q10=1,COUNT($E$7:G10),Q10&lt;&gt;1,"")</f>
        <v>9</v>
      </c>
      <c r="O10">
        <f>IF(Q10=1,ROUND(AVERAGE($E$7:G10),2),"")</f>
        <v>207.33</v>
      </c>
      <c r="P10" t="str" cm="1">
        <f t="array" ref="P10">_xlfn.IFS(Q10&lt;&gt;1,"",SUM($Q$7:Q10)=1,1,SUM($Q$7:Q10)&lt;&gt;1,"")</f>
        <v/>
      </c>
      <c r="Q10">
        <f t="shared" si="2"/>
        <v>1</v>
      </c>
      <c r="R10">
        <f t="shared" si="3"/>
        <v>629</v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207</v>
      </c>
      <c r="D11" s="16" cm="1">
        <f t="array" ref="D11">_xlfn.IFS(Q11&lt;&gt;1,"",Q11=1,TRUNC((230-C11)*0.9))</f>
        <v>20</v>
      </c>
      <c r="E11" s="14">
        <v>171</v>
      </c>
      <c r="F11" s="14">
        <v>172</v>
      </c>
      <c r="G11" s="14">
        <v>174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517</v>
      </c>
      <c r="J11">
        <f t="shared" si="1"/>
        <v>172</v>
      </c>
      <c r="K11" cm="1">
        <f t="array" ref="K11">_xlfn.IFS(Q11&lt;&gt;1,"",Q11=1,I11+(3*D11))</f>
        <v>577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2383</v>
      </c>
      <c r="N11" cm="1">
        <f t="array" ref="N11">_xlfn.IFS(Q11=1,COUNT($E$7:G11),Q11&lt;&gt;1,"")</f>
        <v>12</v>
      </c>
      <c r="O11">
        <f>IF(Q11=1,ROUND(AVERAGE($E$7:G11),2),"")</f>
        <v>198.58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198</v>
      </c>
      <c r="D12" s="16" cm="1">
        <f t="array" ref="D12">_xlfn.IFS(Q12&lt;&gt;1,"",Q12=1,TRUNC((230-C12)*0.9))</f>
        <v>28</v>
      </c>
      <c r="E12" s="14">
        <v>180</v>
      </c>
      <c r="F12" s="14">
        <v>180</v>
      </c>
      <c r="G12" s="14">
        <v>196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556</v>
      </c>
      <c r="J12">
        <f t="shared" si="1"/>
        <v>185</v>
      </c>
      <c r="K12" cm="1">
        <f t="array" ref="K12">_xlfn.IFS(Q12&lt;&gt;1,"",Q12=1,I12+(3*D12))</f>
        <v>640</v>
      </c>
      <c r="L12" cm="1">
        <f t="array" ref="L12">_xlfn.IFS(Q12&lt;&gt;1,"",COUNT($E$7:G12)&lt;=hcpng,"",COUNT($E$7:G12)&gt;=hcpng,K12)</f>
        <v>640</v>
      </c>
      <c r="M12" cm="1">
        <f t="array" ref="M12">_xlfn.IFS(Q12=1,SUM($E$7:G12),Q12&lt;&gt;1,"")</f>
        <v>2939</v>
      </c>
      <c r="N12" cm="1">
        <f t="array" ref="N12">_xlfn.IFS(Q12=1,COUNT($E$7:G12),Q12&lt;&gt;1,"")</f>
        <v>15</v>
      </c>
      <c r="O12">
        <f>IF(Q12=1,ROUND(AVERAGE($E$7:G12),2),"")</f>
        <v>195.93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208</v>
      </c>
      <c r="X12" cm="1">
        <f t="array" ref="X12">_xlfn.IFS(AND(Q12=1,COUNT($E$7:G12)&gt;hcpng),F12+D12,$A$7=1," ")</f>
        <v>208</v>
      </c>
      <c r="Y12" cm="1">
        <f t="array" ref="Y12">_xlfn.IFS(AND(Q12=1,COUNT($E$7:G12)&gt;hcpng),G12+D12,$A$7=1," ")</f>
        <v>224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195</v>
      </c>
      <c r="D13" s="16" cm="1">
        <f t="array" ref="D13">_xlfn.IFS(Q13&lt;&gt;1,"",Q13=1,TRUNC((230-C13)*0.9))</f>
        <v>31</v>
      </c>
      <c r="E13" s="14">
        <v>191</v>
      </c>
      <c r="F13" s="14">
        <v>189</v>
      </c>
      <c r="G13" s="14">
        <v>154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534</v>
      </c>
      <c r="J13">
        <f t="shared" si="1"/>
        <v>178</v>
      </c>
      <c r="K13" cm="1">
        <f t="array" ref="K13">_xlfn.IFS(Q13&lt;&gt;1,"",Q13=1,I13+(3*D13))</f>
        <v>627</v>
      </c>
      <c r="L13" cm="1">
        <f t="array" ref="L13">_xlfn.IFS(Q13&lt;&gt;1,"",COUNT($E$7:G13)&lt;=hcpng,"",COUNT($E$7:G13)&gt;=hcpng,K13)</f>
        <v>627</v>
      </c>
      <c r="M13" cm="1">
        <f t="array" ref="M13">_xlfn.IFS(Q13=1,SUM($E$7:G13),Q13&lt;&gt;1,"")</f>
        <v>3473</v>
      </c>
      <c r="N13" cm="1">
        <f t="array" ref="N13">_xlfn.IFS(Q13=1,COUNT($E$7:G13),Q13&lt;&gt;1,"")</f>
        <v>18</v>
      </c>
      <c r="O13">
        <f>IF(Q13=1,ROUND(AVERAGE($E$7:G13),2),"")</f>
        <v>192.94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222</v>
      </c>
      <c r="X13" cm="1">
        <f t="array" ref="X13">_xlfn.IFS(AND(Q13=1,COUNT($E$7:G13)&gt;hcpng),F13+D13,$A$7=1," ")</f>
        <v>220</v>
      </c>
      <c r="Y13" cm="1">
        <f t="array" ref="Y13">_xlfn.IFS(AND(Q13=1,COUNT($E$7:G13)&gt;hcpng),G13+D13,$A$7=1," ")</f>
        <v>185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192</v>
      </c>
      <c r="D14" s="16" cm="1">
        <f t="array" ref="D14">_xlfn.IFS(Q14&lt;&gt;1,"",Q14=1,TRUNC((230-C14)*0.9))</f>
        <v>34</v>
      </c>
      <c r="E14" s="14">
        <v>183</v>
      </c>
      <c r="F14" s="14">
        <v>194</v>
      </c>
      <c r="G14" s="14">
        <v>183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560</v>
      </c>
      <c r="J14">
        <f t="shared" si="1"/>
        <v>186</v>
      </c>
      <c r="K14" cm="1">
        <f t="array" ref="K14">_xlfn.IFS(Q14&lt;&gt;1,"",Q14=1,I14+(3*D14))</f>
        <v>662</v>
      </c>
      <c r="L14" cm="1">
        <f t="array" ref="L14">_xlfn.IFS(Q14&lt;&gt;1,"",COUNT($E$7:G14)&lt;=hcpng,"",COUNT($E$7:G14)&gt;=hcpng,K14)</f>
        <v>662</v>
      </c>
      <c r="M14" cm="1">
        <f t="array" ref="M14">_xlfn.IFS(Q14=1,SUM($E$7:G14),Q14&lt;&gt;1,"")</f>
        <v>4033</v>
      </c>
      <c r="N14" cm="1">
        <f t="array" ref="N14">_xlfn.IFS(Q14=1,COUNT($E$7:G14),Q14&lt;&gt;1,"")</f>
        <v>21</v>
      </c>
      <c r="O14">
        <f>IF(Q14=1,ROUND(AVERAGE($E$7:G14),2),"")</f>
        <v>192.05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217</v>
      </c>
      <c r="X14" cm="1">
        <f t="array" ref="X14">_xlfn.IFS(AND(Q14=1,COUNT($E$7:G14)&gt;hcpng),F14+D14,$A$7=1," ")</f>
        <v>228</v>
      </c>
      <c r="Y14" cm="1">
        <f t="array" ref="Y14">_xlfn.IFS(AND(Q14=1,COUNT($E$7:G14)&gt;hcpng),G14+D14,$A$7=1," ")</f>
        <v>217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192</v>
      </c>
      <c r="D15" s="16" cm="1">
        <f t="array" ref="D15">_xlfn.IFS(Q15&lt;&gt;1,"",Q15=1,TRUNC((230-C15)*0.9))</f>
        <v>34</v>
      </c>
      <c r="E15" s="14">
        <v>200</v>
      </c>
      <c r="F15" s="14">
        <v>207</v>
      </c>
      <c r="G15" s="14">
        <v>172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579</v>
      </c>
      <c r="J15">
        <f t="shared" si="1"/>
        <v>193</v>
      </c>
      <c r="K15" cm="1">
        <f t="array" ref="K15">_xlfn.IFS(Q15&lt;&gt;1,"",Q15=1,I15+(3*D15))</f>
        <v>681</v>
      </c>
      <c r="L15" cm="1">
        <f t="array" ref="L15">_xlfn.IFS(Q15&lt;&gt;1,"",COUNT($E$7:G15)&lt;=hcpng,"",COUNT($E$7:G15)&gt;=hcpng,K15)</f>
        <v>681</v>
      </c>
      <c r="M15" cm="1">
        <f t="array" ref="M15">_xlfn.IFS(Q15=1,SUM($E$7:G15),Q15&lt;&gt;1,"")</f>
        <v>4612</v>
      </c>
      <c r="N15" cm="1">
        <f t="array" ref="N15">_xlfn.IFS(Q15=1,COUNT($E$7:G15),Q15&lt;&gt;1,"")</f>
        <v>24</v>
      </c>
      <c r="O15">
        <f>IF(Q15=1,ROUND(AVERAGE($E$7:G15),2),"")</f>
        <v>192.17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234</v>
      </c>
      <c r="X15" cm="1">
        <f t="array" ref="X15">_xlfn.IFS(AND(Q15=1,COUNT($E$7:G15)&gt;hcpng),F15+D15,$A$7=1," ")</f>
        <v>241</v>
      </c>
      <c r="Y15" cm="1">
        <f t="array" ref="Y15">_xlfn.IFS(AND(Q15=1,COUNT($E$7:G15)&gt;hcpng),G15+D15,$A$7=1," ")</f>
        <v>206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192</v>
      </c>
      <c r="D16" s="16" cm="1">
        <f t="array" ref="D16">_xlfn.IFS(Q16&lt;&gt;1,"",Q16=1,TRUNC((230-C16)*0.9))</f>
        <v>34</v>
      </c>
      <c r="E16" s="14">
        <v>123</v>
      </c>
      <c r="F16" s="14">
        <v>154</v>
      </c>
      <c r="G16" s="14">
        <v>201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478</v>
      </c>
      <c r="J16">
        <f t="shared" si="1"/>
        <v>159</v>
      </c>
      <c r="K16" cm="1">
        <f t="array" ref="K16">_xlfn.IFS(Q16&lt;&gt;1,"",Q16=1,I16+(3*D16))</f>
        <v>580</v>
      </c>
      <c r="L16" cm="1">
        <f t="array" ref="L16">_xlfn.IFS(Q16&lt;&gt;1,"",COUNT($E$7:G16)&lt;=hcpng,"",COUNT($E$7:G16)&gt;=hcpng,K16)</f>
        <v>580</v>
      </c>
      <c r="M16" cm="1">
        <f t="array" ref="M16">_xlfn.IFS(Q16=1,SUM($E$7:G16),Q16&lt;&gt;1,"")</f>
        <v>5090</v>
      </c>
      <c r="N16" cm="1">
        <f t="array" ref="N16">_xlfn.IFS(Q16=1,COUNT($E$7:G16),Q16&lt;&gt;1,"")</f>
        <v>27</v>
      </c>
      <c r="O16">
        <f>IF(Q16=1,ROUND(AVERAGE($E$7:G16),2),"")</f>
        <v>188.52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157</v>
      </c>
      <c r="X16" cm="1">
        <f t="array" ref="X16">_xlfn.IFS(AND(Q16=1,COUNT($E$7:G16)&gt;hcpng),F16+D16,$A$7=1," ")</f>
        <v>188</v>
      </c>
      <c r="Y16" cm="1">
        <f t="array" ref="Y16">_xlfn.IFS(AND(Q16=1,COUNT($E$7:G16)&gt;hcpng),G16+D16,$A$7=1," ")</f>
        <v>235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188</v>
      </c>
      <c r="D17" s="16" cm="1">
        <f t="array" ref="D17">_xlfn.IFS(Q17&lt;&gt;1,"",Q17=1,TRUNC((230-C17)*0.9))</f>
        <v>37</v>
      </c>
      <c r="E17" s="14">
        <v>202</v>
      </c>
      <c r="F17" s="14">
        <v>165</v>
      </c>
      <c r="G17" s="14">
        <v>172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539</v>
      </c>
      <c r="J17">
        <f t="shared" si="1"/>
        <v>179</v>
      </c>
      <c r="K17" cm="1">
        <f t="array" ref="K17">_xlfn.IFS(Q17&lt;&gt;1,"",Q17=1,I17+(3*D17))</f>
        <v>650</v>
      </c>
      <c r="L17" cm="1">
        <f t="array" ref="L17">_xlfn.IFS(Q17&lt;&gt;1,"",COUNT($E$7:G17)&lt;=hcpng,"",COUNT($E$7:G17)&gt;=hcpng,K17)</f>
        <v>650</v>
      </c>
      <c r="M17" cm="1">
        <f t="array" ref="M17">_xlfn.IFS(Q17=1,SUM($E$7:G17),Q17&lt;&gt;1,"")</f>
        <v>5629</v>
      </c>
      <c r="N17" cm="1">
        <f t="array" ref="N17">_xlfn.IFS(Q17=1,COUNT($E$7:G17),Q17&lt;&gt;1,"")</f>
        <v>30</v>
      </c>
      <c r="O17">
        <f>IF(Q17=1,ROUND(AVERAGE($E$7:G17),2),"")</f>
        <v>187.63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239</v>
      </c>
      <c r="X17" cm="1">
        <f t="array" ref="X17">_xlfn.IFS(AND(Q17=1,COUNT($E$7:G17)&gt;hcpng),F17+D17,$A$7=1," ")</f>
        <v>202</v>
      </c>
      <c r="Y17" cm="1">
        <f t="array" ref="Y17">_xlfn.IFS(AND(Q17=1,COUNT($E$7:G17)&gt;hcpng),G17+D17,$A$7=1," ")</f>
        <v>209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187</v>
      </c>
      <c r="D18" s="16" cm="1">
        <f t="array" ref="D18">_xlfn.IFS(Q18&lt;&gt;1,"",Q18=1,TRUNC((230-C18)*0.9))</f>
        <v>38</v>
      </c>
      <c r="E18" s="14">
        <v>211</v>
      </c>
      <c r="F18" s="14">
        <v>139</v>
      </c>
      <c r="G18" s="14">
        <v>149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499</v>
      </c>
      <c r="J18">
        <f t="shared" si="1"/>
        <v>166</v>
      </c>
      <c r="K18" cm="1">
        <f t="array" ref="K18">_xlfn.IFS(Q18&lt;&gt;1,"",Q18=1,I18+(3*D18))</f>
        <v>613</v>
      </c>
      <c r="L18" cm="1">
        <f t="array" ref="L18">_xlfn.IFS(Q18&lt;&gt;1,"",COUNT($E$7:G18)&lt;=hcpng,"",COUNT($E$7:G18)&gt;=hcpng,K18)</f>
        <v>613</v>
      </c>
      <c r="M18" cm="1">
        <f t="array" ref="M18">_xlfn.IFS(Q18=1,SUM($E$7:G18),Q18&lt;&gt;1,"")</f>
        <v>6128</v>
      </c>
      <c r="N18" cm="1">
        <f t="array" ref="N18">_xlfn.IFS(Q18=1,COUNT($E$7:G18),Q18&lt;&gt;1,"")</f>
        <v>33</v>
      </c>
      <c r="O18">
        <f>IF(Q18=1,ROUND(AVERAGE($E$7:G18),2),"")</f>
        <v>185.7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249</v>
      </c>
      <c r="X18" cm="1">
        <f t="array" ref="X18">_xlfn.IFS(AND(Q18=1,COUNT($E$7:G18)&gt;hcpng),F18+D18,$A$7=1," ")</f>
        <v>177</v>
      </c>
      <c r="Y18" cm="1">
        <f t="array" ref="Y18">_xlfn.IFS(AND(Q18=1,COUNT($E$7:G18)&gt;hcpng),G18+D18,$A$7=1," ")</f>
        <v>187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185</v>
      </c>
      <c r="D19" s="16" cm="1">
        <f t="array" ref="D19">_xlfn.IFS(Q19&lt;&gt;1,"",Q19=1,TRUNC((230-C19)*0.9))</f>
        <v>40</v>
      </c>
      <c r="E19" s="14">
        <v>169</v>
      </c>
      <c r="F19" s="14">
        <v>154</v>
      </c>
      <c r="G19" s="14">
        <v>171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494</v>
      </c>
      <c r="J19">
        <f t="shared" si="1"/>
        <v>164</v>
      </c>
      <c r="K19" cm="1">
        <f t="array" ref="K19">_xlfn.IFS(Q19&lt;&gt;1,"",Q19=1,I19+(3*D19))</f>
        <v>614</v>
      </c>
      <c r="L19" cm="1">
        <f t="array" ref="L19">_xlfn.IFS(Q19&lt;&gt;1,"",COUNT($E$7:G19)&lt;=hcpng,"",COUNT($E$7:G19)&gt;=hcpng,K19)</f>
        <v>614</v>
      </c>
      <c r="M19" cm="1">
        <f t="array" ref="M19">_xlfn.IFS(Q19=1,SUM($E$7:G19),Q19&lt;&gt;1,"")</f>
        <v>6622</v>
      </c>
      <c r="N19" cm="1">
        <f t="array" ref="N19">_xlfn.IFS(Q19=1,COUNT($E$7:G19),Q19&lt;&gt;1,"")</f>
        <v>36</v>
      </c>
      <c r="O19">
        <f>IF(Q19=1,ROUND(AVERAGE($E$7:G19),2),"")</f>
        <v>183.94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209</v>
      </c>
      <c r="X19" cm="1">
        <f t="array" ref="X19">_xlfn.IFS(AND(Q19=1,COUNT($E$7:G19)&gt;hcpng),F19+D19,$A$7=1," ")</f>
        <v>194</v>
      </c>
      <c r="Y19" cm="1">
        <f t="array" ref="Y19">_xlfn.IFS(AND(Q19=1,COUNT($E$7:G19)&gt;hcpng),G19+D19,$A$7=1," ")</f>
        <v>211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183</v>
      </c>
      <c r="D20" s="16" cm="1">
        <f t="array" ref="D20">_xlfn.IFS(Q20&lt;&gt;1,"",Q20=1,TRUNC((230-C20)*0.9))</f>
        <v>42</v>
      </c>
      <c r="E20" s="14">
        <v>227</v>
      </c>
      <c r="F20" s="14">
        <v>166</v>
      </c>
      <c r="G20" s="14">
        <v>170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563</v>
      </c>
      <c r="J20">
        <f t="shared" si="1"/>
        <v>187</v>
      </c>
      <c r="K20" cm="1">
        <f t="array" ref="K20">_xlfn.IFS(Q20&lt;&gt;1,"",Q20=1,I20+(3*D20))</f>
        <v>689</v>
      </c>
      <c r="L20" cm="1">
        <f t="array" ref="L20">_xlfn.IFS(Q20&lt;&gt;1,"",COUNT($E$7:G20)&lt;=hcpng,"",COUNT($E$7:G20)&gt;=hcpng,K20)</f>
        <v>689</v>
      </c>
      <c r="M20" cm="1">
        <f t="array" ref="M20">_xlfn.IFS(Q20=1,SUM($E$7:G20),Q20&lt;&gt;1,"")</f>
        <v>7185</v>
      </c>
      <c r="N20" cm="1">
        <f t="array" ref="N20">_xlfn.IFS(Q20=1,COUNT($E$7:G20),Q20&lt;&gt;1,"")</f>
        <v>39</v>
      </c>
      <c r="O20">
        <f>IF(Q20=1,ROUND(AVERAGE($E$7:G20),2),"")</f>
        <v>184.23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269</v>
      </c>
      <c r="X20" cm="1">
        <f t="array" ref="X20">_xlfn.IFS(AND(Q20=1,COUNT($E$7:G20)&gt;hcpng),F20+D20,$A$7=1," ")</f>
        <v>208</v>
      </c>
      <c r="Y20" cm="1">
        <f t="array" ref="Y20">_xlfn.IFS(AND(Q20=1,COUNT($E$7:G20)&gt;hcpng),G20+D20,$A$7=1," ")</f>
        <v>212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184</v>
      </c>
      <c r="D21" s="16" cm="1">
        <f t="array" ref="D21">_xlfn.IFS(Q21&lt;&gt;1,"",Q21=1,TRUNC((230-C21)*0.9))</f>
        <v>41</v>
      </c>
      <c r="E21" s="14">
        <v>195</v>
      </c>
      <c r="F21" s="14">
        <v>174</v>
      </c>
      <c r="G21" s="14">
        <v>217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586</v>
      </c>
      <c r="J21">
        <f t="shared" si="1"/>
        <v>195</v>
      </c>
      <c r="K21" cm="1">
        <f t="array" ref="K21">_xlfn.IFS(Q21&lt;&gt;1,"",Q21=1,I21+(3*D21))</f>
        <v>709</v>
      </c>
      <c r="L21" cm="1">
        <f t="array" ref="L21">_xlfn.IFS(Q21&lt;&gt;1,"",COUNT($E$7:G21)&lt;=hcpng,"",COUNT($E$7:G21)&gt;=hcpng,K21)</f>
        <v>709</v>
      </c>
      <c r="M21" cm="1">
        <f t="array" ref="M21">_xlfn.IFS(Q21=1,SUM($E$7:G21),Q21&lt;&gt;1,"")</f>
        <v>7771</v>
      </c>
      <c r="N21" cm="1">
        <f t="array" ref="N21">_xlfn.IFS(Q21=1,COUNT($E$7:G21),Q21&lt;&gt;1,"")</f>
        <v>42</v>
      </c>
      <c r="O21">
        <f>IF(Q21=1,ROUND(AVERAGE($E$7:G21),2),"")</f>
        <v>185.02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236</v>
      </c>
      <c r="X21" cm="1">
        <f t="array" ref="X21">_xlfn.IFS(AND(Q21=1,COUNT($E$7:G21)&gt;hcpng),F21+D21,$A$7=1," ")</f>
        <v>215</v>
      </c>
      <c r="Y21" cm="1">
        <f t="array" ref="Y21">_xlfn.IFS(AND(Q21=1,COUNT($E$7:G21)&gt;hcpng),G21+D21,$A$7=1," ")</f>
        <v>258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185</v>
      </c>
      <c r="D22" s="16" cm="1">
        <f t="array" ref="D22">_xlfn.IFS(Q22&lt;&gt;1,"",Q22=1,TRUNC((230-C22)*0.9))</f>
        <v>40</v>
      </c>
      <c r="E22" s="14">
        <v>175</v>
      </c>
      <c r="F22" s="14">
        <v>163</v>
      </c>
      <c r="G22" s="14">
        <v>169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507</v>
      </c>
      <c r="J22">
        <f t="shared" si="1"/>
        <v>169</v>
      </c>
      <c r="K22" cm="1">
        <f t="array" ref="K22">_xlfn.IFS(Q22&lt;&gt;1,"",Q22=1,I22+(3*D22))</f>
        <v>627</v>
      </c>
      <c r="L22" cm="1">
        <f t="array" ref="L22">_xlfn.IFS(Q22&lt;&gt;1,"",COUNT($E$7:G22)&lt;=hcpng,"",COUNT($E$7:G22)&gt;=hcpng,K22)</f>
        <v>627</v>
      </c>
      <c r="M22" cm="1">
        <f t="array" ref="M22">_xlfn.IFS(Q22=1,SUM($E$7:G22),Q22&lt;&gt;1,"")</f>
        <v>8278</v>
      </c>
      <c r="N22" cm="1">
        <f t="array" ref="N22">_xlfn.IFS(Q22=1,COUNT($E$7:G22),Q22&lt;&gt;1,"")</f>
        <v>45</v>
      </c>
      <c r="O22">
        <f>IF(Q22=1,ROUND(AVERAGE($E$7:G22),2),"")</f>
        <v>183.96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215</v>
      </c>
      <c r="X22" cm="1">
        <f t="array" ref="X22">_xlfn.IFS(AND(Q22=1,COUNT($E$7:G22)&gt;hcpng),F22+D22,$A$7=1," ")</f>
        <v>203</v>
      </c>
      <c r="Y22" cm="1">
        <f t="array" ref="Y22">_xlfn.IFS(AND(Q22=1,COUNT($E$7:G22)&gt;hcpng),G22+D22,$A$7=1," ")</f>
        <v>209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183</v>
      </c>
      <c r="D23" s="16" cm="1">
        <f t="array" ref="D23">_xlfn.IFS(Q23&lt;&gt;1,"",Q23=1,TRUNC((230-C23)*0.9))</f>
        <v>42</v>
      </c>
      <c r="E23" s="14">
        <v>152</v>
      </c>
      <c r="F23" s="14">
        <v>185</v>
      </c>
      <c r="G23" s="14">
        <v>150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487</v>
      </c>
      <c r="J23">
        <f t="shared" si="1"/>
        <v>162</v>
      </c>
      <c r="K23" cm="1">
        <f t="array" ref="K23">_xlfn.IFS(Q23&lt;&gt;1,"",Q23=1,I23+(3*D23))</f>
        <v>613</v>
      </c>
      <c r="L23" cm="1">
        <f t="array" ref="L23">_xlfn.IFS(Q23&lt;&gt;1,"",COUNT($E$7:G23)&lt;=hcpng,"",COUNT($E$7:G23)&gt;=hcpng,K23)</f>
        <v>613</v>
      </c>
      <c r="M23" cm="1">
        <f t="array" ref="M23">_xlfn.IFS(Q23=1,SUM($E$7:G23),Q23&lt;&gt;1,"")</f>
        <v>8765</v>
      </c>
      <c r="N23" cm="1">
        <f t="array" ref="N23">_xlfn.IFS(Q23=1,COUNT($E$7:G23),Q23&lt;&gt;1,"")</f>
        <v>48</v>
      </c>
      <c r="O23">
        <f>IF(Q23=1,ROUND(AVERAGE($E$7:G23),2),"")</f>
        <v>182.6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194</v>
      </c>
      <c r="X23" cm="1">
        <f t="array" ref="X23">_xlfn.IFS(AND(Q23=1,COUNT($E$7:G23)&gt;hcpng),F23+D23,$A$7=1," ")</f>
        <v>227</v>
      </c>
      <c r="Y23" cm="1">
        <f t="array" ref="Y23">_xlfn.IFS(AND(Q23=1,COUNT($E$7:G23)&gt;hcpng),G23+D23,$A$7=1," ")</f>
        <v>192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182</v>
      </c>
      <c r="D24" s="16" cm="1">
        <f t="array" ref="D24">_xlfn.IFS(Q24&lt;&gt;1,"",Q24=1,TRUNC((230-C24)*0.9))</f>
        <v>43</v>
      </c>
      <c r="E24" s="14">
        <v>180</v>
      </c>
      <c r="F24" s="14">
        <v>156</v>
      </c>
      <c r="G24" s="14">
        <v>201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537</v>
      </c>
      <c r="J24">
        <f t="shared" si="1"/>
        <v>179</v>
      </c>
      <c r="K24" cm="1">
        <f t="array" ref="K24">_xlfn.IFS(Q24&lt;&gt;1,"",Q24=1,I24+(3*D24))</f>
        <v>666</v>
      </c>
      <c r="L24" cm="1">
        <f t="array" ref="L24">_xlfn.IFS(Q24&lt;&gt;1,"",COUNT($E$7:G24)&lt;=hcpng,"",COUNT($E$7:G24)&gt;=hcpng,K24)</f>
        <v>666</v>
      </c>
      <c r="M24" cm="1">
        <f t="array" ref="M24">_xlfn.IFS(Q24=1,SUM($E$7:G24),Q24&lt;&gt;1,"")</f>
        <v>9302</v>
      </c>
      <c r="N24" cm="1">
        <f t="array" ref="N24">_xlfn.IFS(Q24=1,COUNT($E$7:G24),Q24&lt;&gt;1,"")</f>
        <v>51</v>
      </c>
      <c r="O24">
        <f>IF(Q24=1,ROUND(AVERAGE($E$7:G24),2),"")</f>
        <v>182.39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223</v>
      </c>
      <c r="X24" cm="1">
        <f t="array" ref="X24">_xlfn.IFS(AND(Q24=1,COUNT($E$7:G24)&gt;hcpng),F24+D24,$A$7=1," ")</f>
        <v>199</v>
      </c>
      <c r="Y24" cm="1">
        <f t="array" ref="Y24">_xlfn.IFS(AND(Q24=1,COUNT($E$7:G24)&gt;hcpng),G24+D24,$A$7=1," ")</f>
        <v>244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182</v>
      </c>
      <c r="D25" s="16" cm="1">
        <f t="array" ref="D25">_xlfn.IFS(Q25&lt;&gt;1,"",Q25=1,TRUNC((230-C25)*0.9))</f>
        <v>43</v>
      </c>
      <c r="E25" s="14">
        <v>177</v>
      </c>
      <c r="F25" s="14">
        <v>179</v>
      </c>
      <c r="G25" s="14">
        <v>180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536</v>
      </c>
      <c r="J25">
        <f t="shared" si="1"/>
        <v>178</v>
      </c>
      <c r="K25" cm="1">
        <f t="array" ref="K25">_xlfn.IFS(Q25&lt;&gt;1,"",Q25=1,I25+(3*D25))</f>
        <v>665</v>
      </c>
      <c r="L25" cm="1">
        <f t="array" ref="L25">_xlfn.IFS(Q25&lt;&gt;1,"",COUNT($E$7:G25)&lt;=hcpng,"",COUNT($E$7:G25)&gt;=hcpng,K25)</f>
        <v>665</v>
      </c>
      <c r="M25" cm="1">
        <f t="array" ref="M25">_xlfn.IFS(Q25=1,SUM($E$7:G25),Q25&lt;&gt;1,"")</f>
        <v>9838</v>
      </c>
      <c r="N25" cm="1">
        <f t="array" ref="N25">_xlfn.IFS(Q25=1,COUNT($E$7:G25),Q25&lt;&gt;1,"")</f>
        <v>54</v>
      </c>
      <c r="O25">
        <f>IF(Q25=1,ROUND(AVERAGE($E$7:G25),2),"")</f>
        <v>182.19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220</v>
      </c>
      <c r="X25" cm="1">
        <f t="array" ref="X25">_xlfn.IFS(AND(Q25=1,COUNT($E$7:G25)&gt;hcpng),F25+D25,$A$7=1," ")</f>
        <v>222</v>
      </c>
      <c r="Y25" cm="1">
        <f t="array" ref="Y25">_xlfn.IFS(AND(Q25=1,COUNT($E$7:G25)&gt;hcpng),G25+D25,$A$7=1," ")</f>
        <v>223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182</v>
      </c>
      <c r="D26" s="16" cm="1">
        <f t="array" ref="D26">_xlfn.IFS(Q26&lt;&gt;1,"",Q26=1,TRUNC((230-C26)*0.9))</f>
        <v>43</v>
      </c>
      <c r="E26" s="14">
        <v>185</v>
      </c>
      <c r="F26" s="14">
        <v>200</v>
      </c>
      <c r="G26" s="14">
        <v>196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0"/>
        <v>581</v>
      </c>
      <c r="J26">
        <f t="shared" si="1"/>
        <v>193</v>
      </c>
      <c r="K26" cm="1">
        <f t="array" ref="K26">_xlfn.IFS(Q26&lt;&gt;1,"",Q26=1,I26+(3*D26))</f>
        <v>710</v>
      </c>
      <c r="L26" cm="1">
        <f t="array" ref="L26">_xlfn.IFS(Q26&lt;&gt;1,"",COUNT($E$7:G26)&lt;=hcpng,"",COUNT($E$7:G26)&gt;=hcpng,K26)</f>
        <v>710</v>
      </c>
      <c r="M26" cm="1">
        <f t="array" ref="M26">_xlfn.IFS(Q26=1,SUM($E$7:G26),Q26&lt;&gt;1,"")</f>
        <v>10419</v>
      </c>
      <c r="N26" cm="1">
        <f t="array" ref="N26">_xlfn.IFS(Q26=1,COUNT($E$7:G26),Q26&lt;&gt;1,"")</f>
        <v>57</v>
      </c>
      <c r="O26">
        <f>IF(Q26=1,ROUND(AVERAGE($E$7:G26),2),"")</f>
        <v>182.79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228</v>
      </c>
      <c r="X26" cm="1">
        <f t="array" ref="X26">_xlfn.IFS(AND(Q26=1,COUNT($E$7:G26)&gt;hcpng),F26+D26,$A$7=1," ")</f>
        <v>243</v>
      </c>
      <c r="Y26" cm="1">
        <f t="array" ref="Y26">_xlfn.IFS(AND(Q26=1,COUNT($E$7:G26)&gt;hcpng),G26+D26,$A$7=1," ")</f>
        <v>239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182</v>
      </c>
      <c r="D27" s="16" cm="1">
        <f t="array" ref="D27">_xlfn.IFS(Q27&lt;&gt;1,"",Q27=1,TRUNC((230-C27)*0.9))</f>
        <v>43</v>
      </c>
      <c r="E27" s="14">
        <v>148</v>
      </c>
      <c r="F27" s="14">
        <v>144</v>
      </c>
      <c r="G27" s="14">
        <v>129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421</v>
      </c>
      <c r="J27">
        <f t="shared" si="1"/>
        <v>140</v>
      </c>
      <c r="K27" cm="1">
        <f t="array" ref="K27">_xlfn.IFS(Q27&lt;&gt;1,"",Q27=1,I27+(3*D27))</f>
        <v>550</v>
      </c>
      <c r="L27" cm="1">
        <f t="array" ref="L27">_xlfn.IFS(Q27&lt;&gt;1,"",COUNT($E$7:G27)&lt;=hcpng,"",COUNT($E$7:G27)&gt;=hcpng,K27)</f>
        <v>550</v>
      </c>
      <c r="M27" cm="1">
        <f t="array" ref="M27">_xlfn.IFS(Q27=1,SUM($E$7:G27),Q27&lt;&gt;1,"")</f>
        <v>10840</v>
      </c>
      <c r="N27" cm="1">
        <f t="array" ref="N27">_xlfn.IFS(Q27=1,COUNT($E$7:G27),Q27&lt;&gt;1,"")</f>
        <v>60</v>
      </c>
      <c r="O27">
        <f>IF(Q27=1,ROUND(AVERAGE($E$7:G27),2),"")</f>
        <v>180.67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191</v>
      </c>
      <c r="X27" cm="1">
        <f t="array" ref="X27">_xlfn.IFS(AND(Q27=1,COUNT($E$7:G27)&gt;hcpng),F27+D27,$A$7=1," ")</f>
        <v>187</v>
      </c>
      <c r="Y27" cm="1">
        <f t="array" ref="Y27">_xlfn.IFS(AND(Q27=1,COUNT($E$7:G27)&gt;hcpng),G27+D27,$A$7=1," ")</f>
        <v>172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180</v>
      </c>
      <c r="D28" s="16" cm="1">
        <f t="array" ref="D28">_xlfn.IFS(Q28&lt;&gt;1,"",Q28=1,TRUNC((230-C28)*0.9))</f>
        <v>45</v>
      </c>
      <c r="E28" s="14">
        <v>174</v>
      </c>
      <c r="F28" s="14">
        <v>142</v>
      </c>
      <c r="G28" s="14">
        <v>176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492</v>
      </c>
      <c r="J28">
        <f t="shared" si="1"/>
        <v>164</v>
      </c>
      <c r="K28" cm="1">
        <f t="array" ref="K28">_xlfn.IFS(Q28&lt;&gt;1,"",Q28=1,I28+(3*D28))</f>
        <v>627</v>
      </c>
      <c r="L28" cm="1">
        <f t="array" ref="L28">_xlfn.IFS(Q28&lt;&gt;1,"",COUNT($E$7:G28)&lt;=hcpng,"",COUNT($E$7:G28)&gt;=hcpng,K28)</f>
        <v>627</v>
      </c>
      <c r="M28" cm="1">
        <f t="array" ref="M28">_xlfn.IFS(Q28=1,SUM($E$7:G28),Q28&lt;&gt;1,"")</f>
        <v>11332</v>
      </c>
      <c r="N28" cm="1">
        <f t="array" ref="N28">_xlfn.IFS(Q28=1,COUNT($E$7:G28),Q28&lt;&gt;1,"")</f>
        <v>63</v>
      </c>
      <c r="O28">
        <f>IF(Q28=1,ROUND(AVERAGE($E$7:G28),2),"")</f>
        <v>179.87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219</v>
      </c>
      <c r="X28" cm="1">
        <f t="array" ref="X28">_xlfn.IFS(AND(Q28=1,COUNT($E$7:G28)&gt;hcpng),F28+D28,$A$7=1," ")</f>
        <v>187</v>
      </c>
      <c r="Y28" cm="1">
        <f t="array" ref="Y28">_xlfn.IFS(AND(Q28=1,COUNT($E$7:G28)&gt;hcpng),G28+D28,$A$7=1," ")</f>
        <v>221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179</v>
      </c>
      <c r="D29" s="16" cm="1">
        <f t="array" ref="D29">_xlfn.IFS(Q29&lt;&gt;1,"",Q29=1,TRUNC((230-C29)*0.9))</f>
        <v>45</v>
      </c>
      <c r="E29" s="14">
        <v>191</v>
      </c>
      <c r="F29" s="14">
        <v>191</v>
      </c>
      <c r="G29" s="14">
        <v>193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575</v>
      </c>
      <c r="J29">
        <f t="shared" si="1"/>
        <v>191</v>
      </c>
      <c r="K29" cm="1">
        <f t="array" ref="K29">_xlfn.IFS(Q29&lt;&gt;1,"",Q29=1,I29+(3*D29))</f>
        <v>710</v>
      </c>
      <c r="L29" cm="1">
        <f t="array" ref="L29">_xlfn.IFS(Q29&lt;&gt;1,"",COUNT($E$7:G29)&lt;=hcpng,"",COUNT($E$7:G29)&gt;=hcpng,K29)</f>
        <v>710</v>
      </c>
      <c r="M29" cm="1">
        <f t="array" ref="M29">_xlfn.IFS(Q29=1,SUM($E$7:G29),Q29&lt;&gt;1,"")</f>
        <v>11907</v>
      </c>
      <c r="N29" cm="1">
        <f t="array" ref="N29">_xlfn.IFS(Q29=1,COUNT($E$7:G29),Q29&lt;&gt;1,"")</f>
        <v>66</v>
      </c>
      <c r="O29">
        <f>IF(Q29=1,ROUND(AVERAGE($E$7:G29),2),"")</f>
        <v>180.41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236</v>
      </c>
      <c r="X29" cm="1">
        <f t="array" ref="X29">_xlfn.IFS(AND(Q29=1,COUNT($E$7:G29)&gt;hcpng),F29+D29,$A$7=1," ")</f>
        <v>236</v>
      </c>
      <c r="Y29" cm="1">
        <f t="array" ref="Y29">_xlfn.IFS(AND(Q29=1,COUNT($E$7:G29)&gt;hcpng),G29+D29,$A$7=1," ")</f>
        <v>238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180</v>
      </c>
      <c r="D30" s="16" cm="1">
        <f t="array" ref="D30">_xlfn.IFS(Q30&lt;&gt;1,"",Q30=1,TRUNC((230-C30)*0.9))</f>
        <v>45</v>
      </c>
      <c r="E30" s="14">
        <v>203</v>
      </c>
      <c r="F30" s="14">
        <v>225</v>
      </c>
      <c r="G30" s="14">
        <v>157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585</v>
      </c>
      <c r="J30">
        <f t="shared" si="1"/>
        <v>195</v>
      </c>
      <c r="K30" cm="1">
        <f t="array" ref="K30">_xlfn.IFS(Q30&lt;&gt;1,"",Q30=1,I30+(3*D30))</f>
        <v>720</v>
      </c>
      <c r="L30" cm="1">
        <f t="array" ref="L30">_xlfn.IFS(Q30&lt;&gt;1,"",COUNT($E$7:G30)&lt;=hcpng,"",COUNT($E$7:G30)&gt;=hcpng,K30)</f>
        <v>720</v>
      </c>
      <c r="M30" cm="1">
        <f t="array" ref="M30">_xlfn.IFS(Q30=1,SUM($E$7:G30),Q30&lt;&gt;1,"")</f>
        <v>12492</v>
      </c>
      <c r="N30" cm="1">
        <f t="array" ref="N30">_xlfn.IFS(Q30=1,COUNT($E$7:G30),Q30&lt;&gt;1,"")</f>
        <v>69</v>
      </c>
      <c r="O30">
        <f>IF(Q30=1,ROUND(AVERAGE($E$7:G30),2),"")</f>
        <v>181.04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cm="1">
        <f t="array" ref="U30">_xlfn.IFS(W30=$X$6,W30,X30=$X$6,X30,Y30=$X$6,Y30,$A$7=1,"")</f>
        <v>270</v>
      </c>
      <c r="W30" cm="1">
        <f t="array" ref="W30">_xlfn.IFS(AND(Q30=1,COUNT($E$7:G30)&gt;hcpng),E30+D30,$A$7=1," ")</f>
        <v>248</v>
      </c>
      <c r="X30" cm="1">
        <f t="array" ref="X30">_xlfn.IFS(AND(Q30=1,COUNT($E$7:G30)&gt;hcpng),F30+D30,$A$7=1," ")</f>
        <v>270</v>
      </c>
      <c r="Y30" cm="1">
        <f t="array" ref="Y30">_xlfn.IFS(AND(Q30=1,COUNT($E$7:G30)&gt;hcpng),G30+D30,$A$7=1," ")</f>
        <v>202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181</v>
      </c>
      <c r="D31" s="16" cm="1">
        <f t="array" ref="D31">_xlfn.IFS(Q31&lt;&gt;1,"",Q31=1,TRUNC((230-C31)*0.9))</f>
        <v>44</v>
      </c>
      <c r="E31" s="14">
        <v>189</v>
      </c>
      <c r="F31" s="14">
        <v>150</v>
      </c>
      <c r="G31" s="14">
        <v>158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497</v>
      </c>
      <c r="J31">
        <f t="shared" si="1"/>
        <v>165</v>
      </c>
      <c r="K31" cm="1">
        <f t="array" ref="K31">_xlfn.IFS(Q31&lt;&gt;1,"",Q31=1,I31+(3*D31))</f>
        <v>629</v>
      </c>
      <c r="L31" cm="1">
        <f t="array" ref="L31">_xlfn.IFS(Q31&lt;&gt;1,"",COUNT($E$7:G31)&lt;=hcpng,"",COUNT($E$7:G31)&gt;=hcpng,K31)</f>
        <v>629</v>
      </c>
      <c r="M31" cm="1">
        <f t="array" ref="M31">_xlfn.IFS(Q31=1,SUM($E$7:G31),Q31&lt;&gt;1,"")</f>
        <v>12989</v>
      </c>
      <c r="N31" cm="1">
        <f t="array" ref="N31">_xlfn.IFS(Q31=1,COUNT($E$7:G31),Q31&lt;&gt;1,"")</f>
        <v>72</v>
      </c>
      <c r="O31">
        <f>IF(Q31=1,ROUND(AVERAGE($E$7:G31),2),"")</f>
        <v>180.4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233</v>
      </c>
      <c r="X31" cm="1">
        <f t="array" ref="X31">_xlfn.IFS(AND(Q31=1,COUNT($E$7:G31)&gt;hcpng),F31+D31,$A$7=1," ")</f>
        <v>194</v>
      </c>
      <c r="Y31" cm="1">
        <f t="array" ref="Y31">_xlfn.IFS(AND(Q31=1,COUNT($E$7:G31)&gt;hcpng),G31+D31,$A$7=1," ")</f>
        <v>202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180</v>
      </c>
      <c r="D32" s="16" cm="1">
        <f t="array" ref="D32">_xlfn.IFS(Q32&lt;&gt;1,"",Q32=1,TRUNC((230-C32)*0.9))</f>
        <v>45</v>
      </c>
      <c r="E32" s="14">
        <v>158</v>
      </c>
      <c r="F32" s="14">
        <v>215</v>
      </c>
      <c r="G32" s="14">
        <v>225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598</v>
      </c>
      <c r="J32">
        <f t="shared" si="1"/>
        <v>199</v>
      </c>
      <c r="K32" cm="1">
        <f t="array" ref="K32">_xlfn.IFS(Q32&lt;&gt;1,"",Q32=1,I32+(3*D32))</f>
        <v>733</v>
      </c>
      <c r="L32" cm="1">
        <f t="array" ref="L32">_xlfn.IFS(Q32&lt;&gt;1,"",COUNT($E$7:G32)&lt;=hcpng,"",COUNT($E$7:G32)&gt;=hcpng,K32)</f>
        <v>733</v>
      </c>
      <c r="M32" cm="1">
        <f t="array" ref="M32">_xlfn.IFS(Q32=1,SUM($E$7:G32),Q32&lt;&gt;1,"")</f>
        <v>13587</v>
      </c>
      <c r="N32" cm="1">
        <f t="array" ref="N32">_xlfn.IFS(Q32=1,COUNT($E$7:G32),Q32&lt;&gt;1,"")</f>
        <v>75</v>
      </c>
      <c r="O32">
        <f>IF(Q32=1,ROUND(AVERAGE($E$7:G32),2),"")</f>
        <v>181.16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>
        <f t="shared" si="4"/>
        <v>733</v>
      </c>
      <c r="U32" cm="1">
        <f t="array" ref="U32">_xlfn.IFS(W32=$X$6,W32,X32=$X$6,X32,Y32=$X$6,Y32,$A$7=1,"")</f>
        <v>270</v>
      </c>
      <c r="W32" cm="1">
        <f t="array" ref="W32">_xlfn.IFS(AND(Q32=1,COUNT($E$7:G32)&gt;hcpng),E32+D32,$A$7=1," ")</f>
        <v>203</v>
      </c>
      <c r="X32" cm="1">
        <f t="array" ref="X32">_xlfn.IFS(AND(Q32=1,COUNT($E$7:G32)&gt;hcpng),F32+D32,$A$7=1," ")</f>
        <v>260</v>
      </c>
      <c r="Y32" cm="1">
        <f t="array" ref="Y32">_xlfn.IFS(AND(Q32=1,COUNT($E$7:G32)&gt;hcpng),G32+D32,$A$7=1," ")</f>
        <v>270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181</v>
      </c>
      <c r="D33" s="16" cm="1">
        <f t="array" ref="D33">_xlfn.IFS(Q33&lt;&gt;1,"",Q33=1,TRUNC((230-C33)*0.9))</f>
        <v>44</v>
      </c>
      <c r="E33" s="14">
        <v>155</v>
      </c>
      <c r="F33" s="14">
        <v>163</v>
      </c>
      <c r="G33" s="14">
        <v>189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507</v>
      </c>
      <c r="J33">
        <f t="shared" si="1"/>
        <v>169</v>
      </c>
      <c r="K33" cm="1">
        <f t="array" ref="K33">_xlfn.IFS(Q33&lt;&gt;1,"",Q33=1,I33+(3*D33))</f>
        <v>639</v>
      </c>
      <c r="L33" cm="1">
        <f t="array" ref="L33">_xlfn.IFS(Q33&lt;&gt;1,"",COUNT($E$7:G33)&lt;=hcpng,"",COUNT($E$7:G33)&gt;=hcpng,K33)</f>
        <v>639</v>
      </c>
      <c r="M33" cm="1">
        <f t="array" ref="M33">_xlfn.IFS(Q33=1,SUM($E$7:G33),Q33&lt;&gt;1,"")</f>
        <v>14094</v>
      </c>
      <c r="N33" cm="1">
        <f t="array" ref="N33">_xlfn.IFS(Q33=1,COUNT($E$7:G33),Q33&lt;&gt;1,"")</f>
        <v>78</v>
      </c>
      <c r="O33">
        <f>IF(Q33=1,ROUND(AVERAGE($E$7:G33),2),"")</f>
        <v>180.69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199</v>
      </c>
      <c r="X33" cm="1">
        <f t="array" ref="X33">_xlfn.IFS(AND(Q33=1,COUNT($E$7:G33)&gt;hcpng),F33+D33,$A$7=1," ")</f>
        <v>207</v>
      </c>
      <c r="Y33" cm="1">
        <f t="array" ref="Y33">_xlfn.IFS(AND(Q33=1,COUNT($E$7:G33)&gt;hcpng),G33+D33,$A$7=1," ")</f>
        <v>233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180</v>
      </c>
      <c r="D34" s="16" cm="1">
        <f t="array" ref="D34">_xlfn.IFS(Q34&lt;&gt;1,"",Q34=1,TRUNC((230-C34)*0.9))</f>
        <v>45</v>
      </c>
      <c r="E34" s="14">
        <v>192</v>
      </c>
      <c r="F34" s="14">
        <v>170</v>
      </c>
      <c r="G34" s="14">
        <v>159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521</v>
      </c>
      <c r="J34">
        <f t="shared" si="1"/>
        <v>173</v>
      </c>
      <c r="K34" cm="1">
        <f t="array" ref="K34">_xlfn.IFS(Q34&lt;&gt;1,"",Q34=1,I34+(3*D34))</f>
        <v>656</v>
      </c>
      <c r="L34" cm="1">
        <f t="array" ref="L34">_xlfn.IFS(Q34&lt;&gt;1,"",COUNT($E$7:G34)&lt;=hcpng,"",COUNT($E$7:G34)&gt;=hcpng,K34)</f>
        <v>656</v>
      </c>
      <c r="M34" cm="1">
        <f t="array" ref="M34">_xlfn.IFS(Q34=1,SUM($E$7:G34),Q34&lt;&gt;1,"")</f>
        <v>14615</v>
      </c>
      <c r="N34" cm="1">
        <f t="array" ref="N34">_xlfn.IFS(Q34=1,COUNT($E$7:G34),Q34&lt;&gt;1,"")</f>
        <v>81</v>
      </c>
      <c r="O34">
        <f>IF(Q34=1,ROUND(AVERAGE($E$7:G34),2),"")</f>
        <v>180.43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237</v>
      </c>
      <c r="X34" cm="1">
        <f t="array" ref="X34">_xlfn.IFS(AND(Q34=1,COUNT($E$7:G34)&gt;hcpng),F34+D34,$A$7=1," ")</f>
        <v>215</v>
      </c>
      <c r="Y34" cm="1">
        <f t="array" ref="Y34">_xlfn.IFS(AND(Q34=1,COUNT($E$7:G34)&gt;hcpng),G34+D34,$A$7=1," ")</f>
        <v>204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180</v>
      </c>
      <c r="D36" s="16" cm="1">
        <f t="array" ref="D36">_xlfn.IFS(Q36&lt;&gt;1,"",Q36=1,TRUNC((230-C36)*0.9))</f>
        <v>45</v>
      </c>
      <c r="E36" s="14">
        <v>159</v>
      </c>
      <c r="F36" s="14">
        <v>159</v>
      </c>
      <c r="G36" s="14">
        <v>211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529</v>
      </c>
      <c r="J36">
        <f t="shared" si="1"/>
        <v>176</v>
      </c>
      <c r="K36" cm="1">
        <f t="array" ref="K36">_xlfn.IFS(Q36&lt;&gt;1,"",Q36=1,I36+(3*D36))</f>
        <v>664</v>
      </c>
      <c r="L36" cm="1">
        <f t="array" ref="L36">_xlfn.IFS(Q36&lt;&gt;1,"",COUNT($E$7:G36)&lt;=hcpng,"",COUNT($E$7:G36)&gt;=hcpng,K36)</f>
        <v>664</v>
      </c>
      <c r="M36" cm="1">
        <f t="array" ref="M36">_xlfn.IFS(Q36=1,SUM($E$7:G36),Q36&lt;&gt;1,"")</f>
        <v>15144</v>
      </c>
      <c r="N36" cm="1">
        <f t="array" ref="N36">_xlfn.IFS(Q36=1,COUNT($E$7:G36),Q36&lt;&gt;1,"")</f>
        <v>84</v>
      </c>
      <c r="O36">
        <f>IF(Q36=1,ROUND(AVERAGE($E$7:G36),2),"")</f>
        <v>180.29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204</v>
      </c>
      <c r="X36" cm="1">
        <f t="array" ref="X36">_xlfn.IFS(AND(Q36=1,COUNT($E$7:G36)&gt;hcpng),F36+D36,$A$7=1," ")</f>
        <v>204</v>
      </c>
      <c r="Y36" cm="1">
        <f t="array" ref="Y36">_xlfn.IFS(AND(Q36=1,COUNT($E$7:G36)&gt;hcpng),G36+D36,$A$7=1," ")</f>
        <v>256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183.14</v>
      </c>
      <c r="F37" s="18">
        <f>IF(COUNT(F7:F36)&gt;=1,ROUND(SUM(F7:F36)/COUNT(F7:F36),2),"")</f>
        <v>175.71</v>
      </c>
      <c r="G37" s="18">
        <f>IF(COUNT(G7:G36)&gt;=1,ROUND(SUM(G7:G36)/COUNT(G7:G36),2),"")</f>
        <v>182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6853-15BA-459D-A102-AEA7ECE459F3}">
  <sheetPr>
    <pageSetUpPr fitToPage="1"/>
  </sheetPr>
  <dimension ref="A1:AA44"/>
  <sheetViews>
    <sheetView topLeftCell="A2" workbookViewId="0">
      <selection activeCell="E35" sqref="E35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24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5" t="s">
        <v>101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199</v>
      </c>
      <c r="C4" s="7"/>
      <c r="D4" s="7"/>
      <c r="E4" s="7"/>
      <c r="F4" s="7"/>
      <c r="G4" s="7"/>
      <c r="W4" s="3" t="s">
        <v>34</v>
      </c>
      <c r="X4">
        <f>MAX(I7:I36)</f>
        <v>663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244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218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199</v>
      </c>
      <c r="D12" s="16" cm="1">
        <f t="array" ref="D12">_xlfn.IFS(Q12&lt;&gt;1,"",Q12=1,TRUNC((230-C12)*0.9))</f>
        <v>27</v>
      </c>
      <c r="E12" s="14">
        <v>187</v>
      </c>
      <c r="F12" s="14">
        <v>226</v>
      </c>
      <c r="G12" s="14">
        <v>195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608</v>
      </c>
      <c r="J12">
        <f t="shared" si="1"/>
        <v>202</v>
      </c>
      <c r="K12" cm="1">
        <f t="array" ref="K12">_xlfn.IFS(Q12&lt;&gt;1,"",Q12=1,I12+(3*D12))</f>
        <v>689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608</v>
      </c>
      <c r="N12" cm="1">
        <f t="array" ref="N12">_xlfn.IFS(Q12=1,COUNT($E$7:G12),Q12&lt;&gt;1,"")</f>
        <v>3</v>
      </c>
      <c r="O12">
        <f>IF(Q12=1,ROUND(AVERAGE($E$7:G12),2),"")</f>
        <v>202.67</v>
      </c>
      <c r="P12" cm="1">
        <f t="array" ref="P12">_xlfn.IFS(Q12&lt;&gt;1,"",SUM($Q$7:Q12)=1,1,SUM($Q$7:Q12)&lt;&gt;1,"")</f>
        <v>1</v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199</v>
      </c>
      <c r="D17" s="16" cm="1">
        <f t="array" ref="D17">_xlfn.IFS(Q17&lt;&gt;1,"",Q17=1,TRUNC((230-C17)*0.9))</f>
        <v>27</v>
      </c>
      <c r="E17" s="14">
        <v>214</v>
      </c>
      <c r="F17" s="14">
        <v>210</v>
      </c>
      <c r="G17" s="14">
        <v>191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615</v>
      </c>
      <c r="J17">
        <f t="shared" si="1"/>
        <v>205</v>
      </c>
      <c r="K17" cm="1">
        <f t="array" ref="K17">_xlfn.IFS(Q17&lt;&gt;1,"",Q17=1,I17+(3*D17))</f>
        <v>696</v>
      </c>
      <c r="L17" t="str" cm="1">
        <f t="array" ref="L17">_xlfn.IFS(Q17&lt;&gt;1,"",COUNT($E$7:G17)&lt;=hcpng,"",COUNT($E$7:G17)&gt;=hcpng,K17)</f>
        <v/>
      </c>
      <c r="M17" cm="1">
        <f t="array" ref="M17">_xlfn.IFS(Q17=1,SUM($E$7:G17),Q17&lt;&gt;1,"")</f>
        <v>1223</v>
      </c>
      <c r="N17" cm="1">
        <f t="array" ref="N17">_xlfn.IFS(Q17=1,COUNT($E$7:G17),Q17&lt;&gt;1,"")</f>
        <v>6</v>
      </c>
      <c r="O17">
        <f>IF(Q17=1,ROUND(AVERAGE($E$7:G17),2),"")</f>
        <v>203.83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199</v>
      </c>
      <c r="D20" s="16" cm="1">
        <f t="array" ref="D20">_xlfn.IFS(Q20&lt;&gt;1,"",Q20=1,TRUNC((230-C20)*0.9))</f>
        <v>27</v>
      </c>
      <c r="E20" s="14">
        <v>244</v>
      </c>
      <c r="F20" s="14">
        <v>224</v>
      </c>
      <c r="G20" s="14">
        <v>195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663</v>
      </c>
      <c r="J20">
        <f t="shared" si="1"/>
        <v>221</v>
      </c>
      <c r="K20" cm="1">
        <f t="array" ref="K20">_xlfn.IFS(Q20&lt;&gt;1,"",Q20=1,I20+(3*D20))</f>
        <v>744</v>
      </c>
      <c r="L20" t="str" cm="1">
        <f t="array" ref="L20">_xlfn.IFS(Q20&lt;&gt;1,"",COUNT($E$7:G20)&lt;=hcpng,"",COUNT($E$7:G20)&gt;=hcpng,K20)</f>
        <v/>
      </c>
      <c r="M20" cm="1">
        <f t="array" ref="M20">_xlfn.IFS(Q20=1,SUM($E$7:G20),Q20&lt;&gt;1,"")</f>
        <v>1886</v>
      </c>
      <c r="N20" cm="1">
        <f t="array" ref="N20">_xlfn.IFS(Q20=1,COUNT($E$7:G20),Q20&lt;&gt;1,"")</f>
        <v>9</v>
      </c>
      <c r="O20">
        <f>IF(Q20=1,ROUND(AVERAGE($E$7:G20),2),"")</f>
        <v>209.56</v>
      </c>
      <c r="P20" t="str" cm="1">
        <f t="array" ref="P20">_xlfn.IFS(Q20&lt;&gt;1,"",SUM($Q$7:Q20)=1,1,SUM($Q$7:Q20)&lt;&gt;1,"")</f>
        <v/>
      </c>
      <c r="Q20">
        <f t="shared" si="2"/>
        <v>1</v>
      </c>
      <c r="R20">
        <f t="shared" si="3"/>
        <v>663</v>
      </c>
      <c r="S20" cm="1">
        <f t="array" ref="S20">_xlfn.IFS(E20=$X$5,E20,F20=$X$5,F20,G20=$X$5,G20,$A$7=1,"")</f>
        <v>244</v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209</v>
      </c>
      <c r="D21" s="16" cm="1">
        <f t="array" ref="D21">_xlfn.IFS(Q21&lt;&gt;1,"",Q21=1,TRUNC((230-C21)*0.9))</f>
        <v>18</v>
      </c>
      <c r="E21" s="14">
        <v>180</v>
      </c>
      <c r="F21" s="14">
        <v>188</v>
      </c>
      <c r="G21" s="14">
        <v>164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532</v>
      </c>
      <c r="J21">
        <f t="shared" si="1"/>
        <v>177</v>
      </c>
      <c r="K21" cm="1">
        <f t="array" ref="K21">_xlfn.IFS(Q21&lt;&gt;1,"",Q21=1,I21+(3*D21))</f>
        <v>586</v>
      </c>
      <c r="L21" t="str" cm="1">
        <f t="array" ref="L21">_xlfn.IFS(Q21&lt;&gt;1,"",COUNT($E$7:G21)&lt;=hcpng,"",COUNT($E$7:G21)&gt;=hcpng,K21)</f>
        <v/>
      </c>
      <c r="M21" cm="1">
        <f t="array" ref="M21">_xlfn.IFS(Q21=1,SUM($E$7:G21),Q21&lt;&gt;1,"")</f>
        <v>2418</v>
      </c>
      <c r="N21" cm="1">
        <f t="array" ref="N21">_xlfn.IFS(Q21=1,COUNT($E$7:G21),Q21&lt;&gt;1,"")</f>
        <v>12</v>
      </c>
      <c r="O21">
        <f>IF(Q21=1,ROUND(AVERAGE($E$7:G21),2),"")</f>
        <v>201.5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201</v>
      </c>
      <c r="D30" s="16" cm="1">
        <f t="array" ref="D30">_xlfn.IFS(Q30&lt;&gt;1,"",Q30=1,TRUNC((230-C30)*0.9))</f>
        <v>26</v>
      </c>
      <c r="E30" s="14">
        <v>192</v>
      </c>
      <c r="F30" s="14">
        <v>181</v>
      </c>
      <c r="G30" s="14">
        <v>186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559</v>
      </c>
      <c r="J30">
        <f t="shared" si="1"/>
        <v>186</v>
      </c>
      <c r="K30" cm="1">
        <f t="array" ref="K30">_xlfn.IFS(Q30&lt;&gt;1,"",Q30=1,I30+(3*D30))</f>
        <v>637</v>
      </c>
      <c r="L30" cm="1">
        <f t="array" ref="L30">_xlfn.IFS(Q30&lt;&gt;1,"",COUNT($E$7:G30)&lt;=hcpng,"",COUNT($E$7:G30)&gt;=hcpng,K30)</f>
        <v>637</v>
      </c>
      <c r="M30" cm="1">
        <f t="array" ref="M30">_xlfn.IFS(Q30=1,SUM($E$7:G30),Q30&lt;&gt;1,"")</f>
        <v>2977</v>
      </c>
      <c r="N30" cm="1">
        <f t="array" ref="N30">_xlfn.IFS(Q30=1,COUNT($E$7:G30),Q30&lt;&gt;1,"")</f>
        <v>15</v>
      </c>
      <c r="O30">
        <f>IF(Q30=1,ROUND(AVERAGE($E$7:G30),2),"")</f>
        <v>198.47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>
        <f t="shared" si="4"/>
        <v>637</v>
      </c>
      <c r="U30" cm="1">
        <f t="array" ref="U30">_xlfn.IFS(W30=$X$6,W30,X30=$X$6,X30,Y30=$X$6,Y30,$A$7=1,"")</f>
        <v>218</v>
      </c>
      <c r="W30" cm="1">
        <f t="array" ref="W30">_xlfn.IFS(AND(Q30=1,COUNT($E$7:G30)&gt;hcpng),E30+D30,$A$7=1," ")</f>
        <v>218</v>
      </c>
      <c r="X30" cm="1">
        <f t="array" ref="X30">_xlfn.IFS(AND(Q30=1,COUNT($E$7:G30)&gt;hcpng),F30+D30,$A$7=1," ")</f>
        <v>207</v>
      </c>
      <c r="Y30" cm="1">
        <f t="array" ref="Y30">_xlfn.IFS(AND(Q30=1,COUNT($E$7:G30)&gt;hcpng),G30+D30,$A$7=1," ")</f>
        <v>212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203.4</v>
      </c>
      <c r="F37" s="18">
        <f>IF(COUNT(F7:F36)&gt;=1,ROUND(SUM(F7:F36)/COUNT(F7:F36),2),"")</f>
        <v>205.8</v>
      </c>
      <c r="G37" s="18">
        <f>IF(COUNT(G7:G36)&gt;=1,ROUND(SUM(G7:G36)/COUNT(G7:G36),2),"")</f>
        <v>186.2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B24F-F6E0-4BFA-881C-30D8F12B5E32}">
  <sheetPr>
    <pageSetUpPr fitToPage="1"/>
  </sheetPr>
  <dimension ref="A1:AA44"/>
  <sheetViews>
    <sheetView workbookViewId="0">
      <selection activeCell="E23" sqref="E2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10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5" t="s">
        <v>102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459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173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0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110</v>
      </c>
      <c r="D11" s="16" cm="1">
        <f t="array" ref="D11">_xlfn.IFS(Q11&lt;&gt;1,"",Q11=1,TRUNC((230-C11)*0.9))</f>
        <v>108</v>
      </c>
      <c r="E11" s="14">
        <v>118</v>
      </c>
      <c r="F11" s="14">
        <v>104</v>
      </c>
      <c r="G11" s="14">
        <v>110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332</v>
      </c>
      <c r="J11">
        <f t="shared" si="1"/>
        <v>110</v>
      </c>
      <c r="K11" cm="1">
        <f t="array" ref="K11">_xlfn.IFS(Q11&lt;&gt;1,"",Q11=1,I11+(3*D11))</f>
        <v>656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332</v>
      </c>
      <c r="N11" cm="1">
        <f t="array" ref="N11">_xlfn.IFS(Q11=1,COUNT($E$7:G11),Q11&lt;&gt;1,"")</f>
        <v>3</v>
      </c>
      <c r="O11">
        <f>IF(Q11=1,ROUND(AVERAGE($E$7:G11),2),"")</f>
        <v>110.67</v>
      </c>
      <c r="P11" cm="1">
        <f t="array" ref="P11">_xlfn.IFS(Q11&lt;&gt;1,"",SUM($Q$7:Q11)=1,1,SUM($Q$7:Q11)&lt;&gt;1,"")</f>
        <v>1</v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110</v>
      </c>
      <c r="D12" s="16" cm="1">
        <f t="array" ref="D12">_xlfn.IFS(Q12&lt;&gt;1,"",Q12=1,TRUNC((230-C12)*0.9))</f>
        <v>108</v>
      </c>
      <c r="E12" s="14">
        <v>173</v>
      </c>
      <c r="F12" s="14">
        <v>157</v>
      </c>
      <c r="G12" s="14">
        <v>129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459</v>
      </c>
      <c r="J12">
        <f t="shared" si="1"/>
        <v>153</v>
      </c>
      <c r="K12" cm="1">
        <f t="array" ref="K12">_xlfn.IFS(Q12&lt;&gt;1,"",Q12=1,I12+(3*D12))</f>
        <v>783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791</v>
      </c>
      <c r="N12" cm="1">
        <f t="array" ref="N12">_xlfn.IFS(Q12=1,COUNT($E$7:G12),Q12&lt;&gt;1,"")</f>
        <v>6</v>
      </c>
      <c r="O12">
        <f>IF(Q12=1,ROUND(AVERAGE($E$7:G12),2),"")</f>
        <v>131.83000000000001</v>
      </c>
      <c r="P12" t="str" cm="1">
        <f t="array" ref="P12">_xlfn.IFS(Q12&lt;&gt;1,"",SUM($Q$7:Q12)=1,1,SUM($Q$7:Q12)&lt;&gt;1,"")</f>
        <v/>
      </c>
      <c r="Q12">
        <f t="shared" si="2"/>
        <v>1</v>
      </c>
      <c r="R12">
        <f t="shared" si="3"/>
        <v>459</v>
      </c>
      <c r="S12" cm="1">
        <f t="array" ref="S12">_xlfn.IFS(E12=$X$5,E12,F12=$X$5,F12,G12=$X$5,G12,$A$7=1,"")</f>
        <v>173</v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131</v>
      </c>
      <c r="D16" s="16" cm="1">
        <f t="array" ref="D16">_xlfn.IFS(Q16&lt;&gt;1,"",Q16=1,TRUNC((230-C16)*0.9))</f>
        <v>89</v>
      </c>
      <c r="E16" s="14">
        <v>134</v>
      </c>
      <c r="F16" s="14">
        <v>166</v>
      </c>
      <c r="G16" s="14">
        <v>138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438</v>
      </c>
      <c r="J16">
        <f t="shared" si="1"/>
        <v>146</v>
      </c>
      <c r="K16" cm="1">
        <f t="array" ref="K16">_xlfn.IFS(Q16&lt;&gt;1,"",Q16=1,I16+(3*D16))</f>
        <v>705</v>
      </c>
      <c r="L16" t="str" cm="1">
        <f t="array" ref="L16">_xlfn.IFS(Q16&lt;&gt;1,"",COUNT($E$7:G16)&lt;=hcpng,"",COUNT($E$7:G16)&gt;=hcpng,K16)</f>
        <v/>
      </c>
      <c r="M16" cm="1">
        <f t="array" ref="M16">_xlfn.IFS(Q16=1,SUM($E$7:G16),Q16&lt;&gt;1,"")</f>
        <v>1229</v>
      </c>
      <c r="N16" cm="1">
        <f t="array" ref="N16">_xlfn.IFS(Q16=1,COUNT($E$7:G16),Q16&lt;&gt;1,"")</f>
        <v>9</v>
      </c>
      <c r="O16">
        <f>IF(Q16=1,ROUND(AVERAGE($E$7:G16),2),"")</f>
        <v>136.56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141.66999999999999</v>
      </c>
      <c r="F37" s="18">
        <f>IF(COUNT(F7:F36)&gt;=1,ROUND(SUM(F7:F36)/COUNT(F7:F36),2),"")</f>
        <v>142.33000000000001</v>
      </c>
      <c r="G37" s="18">
        <f>IF(COUNT(G7:G36)&gt;=1,ROUND(SUM(G7:G36)/COUNT(G7:G36),2),"")</f>
        <v>125.67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955B-4D55-45B2-8665-1B095FD1BAD6}">
  <sheetPr>
    <pageSetUpPr fitToPage="1"/>
  </sheetPr>
  <dimension ref="A1:AA44"/>
  <sheetViews>
    <sheetView topLeftCell="A2" workbookViewId="0">
      <selection activeCell="E21" sqref="E21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14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7" t="s">
        <v>53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157</v>
      </c>
      <c r="C4" s="7"/>
      <c r="D4" s="7"/>
      <c r="E4" s="7"/>
      <c r="F4" s="7"/>
      <c r="G4" s="7"/>
      <c r="W4" s="3" t="s">
        <v>34</v>
      </c>
      <c r="X4">
        <f>MAX(I7:I36)</f>
        <v>521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201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251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157</v>
      </c>
      <c r="D7" s="16" cm="1">
        <f t="array" ref="D7">_xlfn.IFS(Q7&lt;&gt;1,"",Q7=1,TRUNC((230-C7)*0.9))</f>
        <v>65</v>
      </c>
      <c r="E7" s="14">
        <v>132</v>
      </c>
      <c r="F7" s="14">
        <v>138</v>
      </c>
      <c r="G7" s="14">
        <v>159</v>
      </c>
      <c r="H7" s="17"/>
      <c r="I7">
        <f>IF(Q7=1,SUM(E7:G7),"")</f>
        <v>429</v>
      </c>
      <c r="J7">
        <f>IF(Q7=1,TRUNC(AVERAGE(E7:G7),0),"")</f>
        <v>143</v>
      </c>
      <c r="K7" cm="1">
        <f t="array" ref="K7">_xlfn.IFS(Q7&lt;&gt;1,"",Q7=1,I7+(3*D7))</f>
        <v>624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429</v>
      </c>
      <c r="N7" cm="1">
        <f t="array" ref="N7">_xlfn.IFS(Q7=1,COUNT($E$7:G7),Q7&lt;&gt;1,"")</f>
        <v>3</v>
      </c>
      <c r="O7">
        <f>IF(Q7=1,ROUND(AVERAGE($E$7:G7),2),"")</f>
        <v>143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157</v>
      </c>
      <c r="D8" s="16" cm="1">
        <f t="array" ref="D8">_xlfn.IFS(Q8&lt;&gt;1,"",Q8=1,TRUNC((230-C8)*0.9))</f>
        <v>65</v>
      </c>
      <c r="E8" s="14">
        <v>192</v>
      </c>
      <c r="F8" s="14">
        <v>158</v>
      </c>
      <c r="G8" s="14">
        <v>148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498</v>
      </c>
      <c r="J8">
        <f t="shared" ref="J8:J36" si="1">IF(Q8=1,TRUNC(AVERAGE(E8:G8),0),"")</f>
        <v>166</v>
      </c>
      <c r="K8" cm="1">
        <f t="array" ref="K8">_xlfn.IFS(Q8&lt;&gt;1,"",Q8=1,I8+(3*D8))</f>
        <v>693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927</v>
      </c>
      <c r="N8" cm="1">
        <f t="array" ref="N8">_xlfn.IFS(Q8=1,COUNT($E$7:G8),Q8&lt;&gt;1,"")</f>
        <v>6</v>
      </c>
      <c r="O8">
        <f>IF(Q8=1,ROUND(AVERAGE($E$7:G8),2),"")</f>
        <v>154.5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157</v>
      </c>
      <c r="D15" s="16" cm="1">
        <f t="array" ref="D15">_xlfn.IFS(Q15&lt;&gt;1,"",Q15=1,TRUNC((230-C15)*0.9))</f>
        <v>65</v>
      </c>
      <c r="E15" s="14">
        <v>201</v>
      </c>
      <c r="F15" s="14">
        <v>189</v>
      </c>
      <c r="G15" s="14">
        <v>131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521</v>
      </c>
      <c r="J15">
        <f t="shared" si="1"/>
        <v>173</v>
      </c>
      <c r="K15" cm="1">
        <f t="array" ref="K15">_xlfn.IFS(Q15&lt;&gt;1,"",Q15=1,I15+(3*D15))</f>
        <v>716</v>
      </c>
      <c r="L15" t="str" cm="1">
        <f t="array" ref="L15">_xlfn.IFS(Q15&lt;&gt;1,"",COUNT($E$7:G15)&lt;=hcpng,"",COUNT($E$7:G15)&gt;=hcpng,K15)</f>
        <v/>
      </c>
      <c r="M15" cm="1">
        <f t="array" ref="M15">_xlfn.IFS(Q15=1,SUM($E$7:G15),Q15&lt;&gt;1,"")</f>
        <v>1448</v>
      </c>
      <c r="N15" cm="1">
        <f t="array" ref="N15">_xlfn.IFS(Q15=1,COUNT($E$7:G15),Q15&lt;&gt;1,"")</f>
        <v>9</v>
      </c>
      <c r="O15">
        <f>IF(Q15=1,ROUND(AVERAGE($E$7:G15),2),"")</f>
        <v>160.88999999999999</v>
      </c>
      <c r="P15" t="str" cm="1">
        <f t="array" ref="P15">_xlfn.IFS(Q15&lt;&gt;1,"",SUM($Q$7:Q15)=1,1,SUM($Q$7:Q15)&lt;&gt;1,"")</f>
        <v/>
      </c>
      <c r="Q15">
        <f t="shared" si="2"/>
        <v>1</v>
      </c>
      <c r="R15">
        <f t="shared" si="3"/>
        <v>521</v>
      </c>
      <c r="S15" cm="1">
        <f t="array" ref="S15">_xlfn.IFS(E15=$X$5,E15,F15=$X$5,F15,G15=$X$5,G15,$A$7=1,"")</f>
        <v>201</v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160</v>
      </c>
      <c r="D17" s="16" cm="1">
        <f t="array" ref="D17">_xlfn.IFS(Q17&lt;&gt;1,"",Q17=1,TRUNC((230-C17)*0.9))</f>
        <v>63</v>
      </c>
      <c r="E17" s="14">
        <v>156</v>
      </c>
      <c r="F17" s="14">
        <v>169</v>
      </c>
      <c r="G17" s="14">
        <v>174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499</v>
      </c>
      <c r="J17">
        <f t="shared" si="1"/>
        <v>166</v>
      </c>
      <c r="K17" cm="1">
        <f t="array" ref="K17">_xlfn.IFS(Q17&lt;&gt;1,"",Q17=1,I17+(3*D17))</f>
        <v>688</v>
      </c>
      <c r="L17" t="str" cm="1">
        <f t="array" ref="L17">_xlfn.IFS(Q17&lt;&gt;1,"",COUNT($E$7:G17)&lt;=hcpng,"",COUNT($E$7:G17)&gt;=hcpng,K17)</f>
        <v/>
      </c>
      <c r="M17" cm="1">
        <f t="array" ref="M17">_xlfn.IFS(Q17=1,SUM($E$7:G17),Q17&lt;&gt;1,"")</f>
        <v>1947</v>
      </c>
      <c r="N17" cm="1">
        <f t="array" ref="N17">_xlfn.IFS(Q17=1,COUNT($E$7:G17),Q17&lt;&gt;1,"")</f>
        <v>12</v>
      </c>
      <c r="O17">
        <f>IF(Q17=1,ROUND(AVERAGE($E$7:G17),2),"")</f>
        <v>162.25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162</v>
      </c>
      <c r="D18" s="16" cm="1">
        <f t="array" ref="D18">_xlfn.IFS(Q18&lt;&gt;1,"",Q18=1,TRUNC((230-C18)*0.9))</f>
        <v>61</v>
      </c>
      <c r="E18" s="14">
        <v>151</v>
      </c>
      <c r="F18" s="14">
        <v>159</v>
      </c>
      <c r="G18" s="14">
        <v>117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427</v>
      </c>
      <c r="J18">
        <f t="shared" si="1"/>
        <v>142</v>
      </c>
      <c r="K18" cm="1">
        <f t="array" ref="K18">_xlfn.IFS(Q18&lt;&gt;1,"",Q18=1,I18+(3*D18))</f>
        <v>610</v>
      </c>
      <c r="L18" cm="1">
        <f t="array" ref="L18">_xlfn.IFS(Q18&lt;&gt;1,"",COUNT($E$7:G18)&lt;=hcpng,"",COUNT($E$7:G18)&gt;=hcpng,K18)</f>
        <v>610</v>
      </c>
      <c r="M18" cm="1">
        <f t="array" ref="M18">_xlfn.IFS(Q18=1,SUM($E$7:G18),Q18&lt;&gt;1,"")</f>
        <v>2374</v>
      </c>
      <c r="N18" cm="1">
        <f t="array" ref="N18">_xlfn.IFS(Q18=1,COUNT($E$7:G18),Q18&lt;&gt;1,"")</f>
        <v>15</v>
      </c>
      <c r="O18">
        <f>IF(Q18=1,ROUND(AVERAGE($E$7:G18),2),"")</f>
        <v>158.27000000000001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212</v>
      </c>
      <c r="X18" cm="1">
        <f t="array" ref="X18">_xlfn.IFS(AND(Q18=1,COUNT($E$7:G18)&gt;hcpng),F18+D18,$A$7=1," ")</f>
        <v>220</v>
      </c>
      <c r="Y18" cm="1">
        <f t="array" ref="Y18">_xlfn.IFS(AND(Q18=1,COUNT($E$7:G18)&gt;hcpng),G18+D18,$A$7=1," ")</f>
        <v>178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158</v>
      </c>
      <c r="D19" s="16" cm="1">
        <f t="array" ref="D19">_xlfn.IFS(Q19&lt;&gt;1,"",Q19=1,TRUNC((230-C19)*0.9))</f>
        <v>64</v>
      </c>
      <c r="E19" s="14">
        <v>158</v>
      </c>
      <c r="F19" s="14">
        <v>187</v>
      </c>
      <c r="G19" s="14">
        <v>176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521</v>
      </c>
      <c r="J19">
        <f t="shared" si="1"/>
        <v>173</v>
      </c>
      <c r="K19" cm="1">
        <f t="array" ref="K19">_xlfn.IFS(Q19&lt;&gt;1,"",Q19=1,I19+(3*D19))</f>
        <v>713</v>
      </c>
      <c r="L19" cm="1">
        <f t="array" ref="L19">_xlfn.IFS(Q19&lt;&gt;1,"",COUNT($E$7:G19)&lt;=hcpng,"",COUNT($E$7:G19)&gt;=hcpng,K19)</f>
        <v>713</v>
      </c>
      <c r="M19" cm="1">
        <f t="array" ref="M19">_xlfn.IFS(Q19=1,SUM($E$7:G19),Q19&lt;&gt;1,"")</f>
        <v>2895</v>
      </c>
      <c r="N19" cm="1">
        <f t="array" ref="N19">_xlfn.IFS(Q19=1,COUNT($E$7:G19),Q19&lt;&gt;1,"")</f>
        <v>18</v>
      </c>
      <c r="O19">
        <f>IF(Q19=1,ROUND(AVERAGE($E$7:G19),2),"")</f>
        <v>160.83000000000001</v>
      </c>
      <c r="P19" t="str" cm="1">
        <f t="array" ref="P19">_xlfn.IFS(Q19&lt;&gt;1,"",SUM($Q$7:Q19)=1,1,SUM($Q$7:Q19)&lt;&gt;1,"")</f>
        <v/>
      </c>
      <c r="Q19">
        <f t="shared" si="2"/>
        <v>1</v>
      </c>
      <c r="R19">
        <f t="shared" si="3"/>
        <v>521</v>
      </c>
      <c r="S19" t="str" cm="1">
        <f t="array" ref="S19">_xlfn.IFS(E19=$X$5,E19,F19=$X$5,F19,G19=$X$5,G19,$A$7=1,"")</f>
        <v/>
      </c>
      <c r="T19">
        <f t="shared" si="4"/>
        <v>713</v>
      </c>
      <c r="U19" cm="1">
        <f t="array" ref="U19">_xlfn.IFS(W19=$X$6,W19,X19=$X$6,X19,Y19=$X$6,Y19,$A$7=1,"")</f>
        <v>251</v>
      </c>
      <c r="W19" cm="1">
        <f t="array" ref="W19">_xlfn.IFS(AND(Q19=1,COUNT($E$7:G19)&gt;hcpng),E19+D19,$A$7=1," ")</f>
        <v>222</v>
      </c>
      <c r="X19" cm="1">
        <f t="array" ref="X19">_xlfn.IFS(AND(Q19=1,COUNT($E$7:G19)&gt;hcpng),F19+D19,$A$7=1," ")</f>
        <v>251</v>
      </c>
      <c r="Y19" cm="1">
        <f t="array" ref="Y19">_xlfn.IFS(AND(Q19=1,COUNT($E$7:G19)&gt;hcpng),G19+D19,$A$7=1," ")</f>
        <v>240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160</v>
      </c>
      <c r="D20" s="16" cm="1">
        <f t="array" ref="D20">_xlfn.IFS(Q20&lt;&gt;1,"",Q20=1,TRUNC((230-C20)*0.9))</f>
        <v>63</v>
      </c>
      <c r="E20" s="14">
        <v>116</v>
      </c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116</v>
      </c>
      <c r="J20">
        <f t="shared" si="1"/>
        <v>116</v>
      </c>
      <c r="K20" cm="1">
        <f t="array" ref="K20">_xlfn.IFS(Q20&lt;&gt;1,"",Q20=1,I20+(3*D20))</f>
        <v>305</v>
      </c>
      <c r="L20" cm="1">
        <f t="array" ref="L20">_xlfn.IFS(Q20&lt;&gt;1,"",COUNT($E$7:G20)&lt;=hcpng,"",COUNT($E$7:G20)&gt;=hcpng,K20)</f>
        <v>305</v>
      </c>
      <c r="M20" cm="1">
        <f t="array" ref="M20">_xlfn.IFS(Q20=1,SUM($E$7:G20),Q20&lt;&gt;1,"")</f>
        <v>3011</v>
      </c>
      <c r="N20" cm="1">
        <f t="array" ref="N20">_xlfn.IFS(Q20=1,COUNT($E$7:G20),Q20&lt;&gt;1,"")</f>
        <v>19</v>
      </c>
      <c r="O20">
        <f>IF(Q20=1,ROUND(AVERAGE($E$7:G20),2),"")</f>
        <v>158.47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179</v>
      </c>
      <c r="X20" cm="1">
        <f t="array" ref="X20">_xlfn.IFS(AND(Q20=1,COUNT($E$7:G20)&gt;hcpng),F20+D20,$A$7=1," ")</f>
        <v>63</v>
      </c>
      <c r="Y20" cm="1">
        <f t="array" ref="Y20">_xlfn.IFS(AND(Q20=1,COUNT($E$7:G20)&gt;hcpng),G20+D20,$A$7=1," ")</f>
        <v>63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158</v>
      </c>
      <c r="F37" s="18">
        <f>IF(COUNT(F7:F36)&gt;=1,ROUND(SUM(F7:F36)/COUNT(F7:F36),2),"")</f>
        <v>166.67</v>
      </c>
      <c r="G37" s="18">
        <f>IF(COUNT(G7:G36)&gt;=1,ROUND(SUM(G7:G36)/COUNT(G7:G36),2),"")</f>
        <v>150.83000000000001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DA23-4454-4E03-85CE-A82F1DB7C435}">
  <sheetPr>
    <pageSetUpPr fitToPage="1"/>
  </sheetPr>
  <dimension ref="A1:AA44"/>
  <sheetViews>
    <sheetView topLeftCell="A8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29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79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157</v>
      </c>
      <c r="C4" s="7"/>
      <c r="D4" s="7"/>
      <c r="E4" s="7"/>
      <c r="F4" s="7"/>
      <c r="G4" s="7"/>
      <c r="W4" s="3" t="s">
        <v>34</v>
      </c>
      <c r="X4">
        <f>MAX(I7:I36)</f>
        <v>530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229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247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157</v>
      </c>
      <c r="D10" s="16" cm="1">
        <f t="array" ref="D10">_xlfn.IFS(Q10&lt;&gt;1,"",Q10=1,TRUNC((230-C10)*0.9))</f>
        <v>65</v>
      </c>
      <c r="E10" s="14">
        <v>182</v>
      </c>
      <c r="F10" s="14">
        <v>180</v>
      </c>
      <c r="G10" s="14">
        <v>137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499</v>
      </c>
      <c r="J10">
        <f t="shared" si="1"/>
        <v>166</v>
      </c>
      <c r="K10" cm="1">
        <f t="array" ref="K10">_xlfn.IFS(Q10&lt;&gt;1,"",Q10=1,I10+(3*D10))</f>
        <v>694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499</v>
      </c>
      <c r="N10" cm="1">
        <f t="array" ref="N10">_xlfn.IFS(Q10=1,COUNT($E$7:G10),Q10&lt;&gt;1,"")</f>
        <v>3</v>
      </c>
      <c r="O10">
        <f>IF(Q10=1,ROUND(AVERAGE($E$7:G10),2),"")</f>
        <v>166.33</v>
      </c>
      <c r="P10" cm="1">
        <f t="array" ref="P10">_xlfn.IFS(Q10&lt;&gt;1,"",SUM($Q$7:Q10)=1,1,SUM($Q$7:Q10)&lt;&gt;1,"")</f>
        <v>1</v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6" t="str" cm="1">
        <f t="array" ref="D13">_xlfn.IFS(Q13&lt;&gt;1,"",Q13=1,TRUNC((230-C13)*0.9))</f>
        <v/>
      </c>
      <c r="E13" s="14"/>
      <c r="F13" s="14"/>
      <c r="G13" s="14"/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0"/>
        <v/>
      </c>
      <c r="J13" t="str">
        <f t="shared" si="1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2"/>
        <v/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0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157</v>
      </c>
      <c r="D15" s="16" cm="1">
        <f t="array" ref="D15">_xlfn.IFS(Q15&lt;&gt;1,"",Q15=1,TRUNC((230-C15)*0.9))</f>
        <v>65</v>
      </c>
      <c r="E15" s="14">
        <v>134</v>
      </c>
      <c r="F15" s="14">
        <v>170</v>
      </c>
      <c r="G15" s="14">
        <v>168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472</v>
      </c>
      <c r="J15">
        <f t="shared" si="1"/>
        <v>157</v>
      </c>
      <c r="K15" cm="1">
        <f t="array" ref="K15">_xlfn.IFS(Q15&lt;&gt;1,"",Q15=1,I15+(3*D15))</f>
        <v>667</v>
      </c>
      <c r="L15" t="str" cm="1">
        <f t="array" ref="L15">_xlfn.IFS(Q15&lt;&gt;1,"",COUNT($E$7:G15)&lt;=hcpng,"",COUNT($E$7:G15)&gt;=hcpng,K15)</f>
        <v/>
      </c>
      <c r="M15" cm="1">
        <f t="array" ref="M15">_xlfn.IFS(Q15=1,SUM($E$7:G15),Q15&lt;&gt;1,"")</f>
        <v>971</v>
      </c>
      <c r="N15" cm="1">
        <f t="array" ref="N15">_xlfn.IFS(Q15=1,COUNT($E$7:G15),Q15&lt;&gt;1,"")</f>
        <v>6</v>
      </c>
      <c r="O15">
        <f>IF(Q15=1,ROUND(AVERAGE($E$7:G15),2),"")</f>
        <v>161.83000000000001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157</v>
      </c>
      <c r="D21" s="16" cm="1">
        <f t="array" ref="D21">_xlfn.IFS(Q21&lt;&gt;1,"",Q21=1,TRUNC((230-C21)*0.9))</f>
        <v>65</v>
      </c>
      <c r="E21" s="14">
        <v>140</v>
      </c>
      <c r="F21" s="14">
        <v>229</v>
      </c>
      <c r="G21" s="14">
        <v>156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525</v>
      </c>
      <c r="J21">
        <f t="shared" si="1"/>
        <v>175</v>
      </c>
      <c r="K21" cm="1">
        <f t="array" ref="K21">_xlfn.IFS(Q21&lt;&gt;1,"",Q21=1,I21+(3*D21))</f>
        <v>720</v>
      </c>
      <c r="L21" t="str" cm="1">
        <f t="array" ref="L21">_xlfn.IFS(Q21&lt;&gt;1,"",COUNT($E$7:G21)&lt;=hcpng,"",COUNT($E$7:G21)&gt;=hcpng,K21)</f>
        <v/>
      </c>
      <c r="M21" cm="1">
        <f t="array" ref="M21">_xlfn.IFS(Q21=1,SUM($E$7:G21),Q21&lt;&gt;1,"")</f>
        <v>1496</v>
      </c>
      <c r="N21" cm="1">
        <f t="array" ref="N21">_xlfn.IFS(Q21=1,COUNT($E$7:G21),Q21&lt;&gt;1,"")</f>
        <v>9</v>
      </c>
      <c r="O21">
        <f>IF(Q21=1,ROUND(AVERAGE($E$7:G21),2),"")</f>
        <v>166.22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cm="1">
        <f t="array" ref="S21">_xlfn.IFS(E21=$X$5,E21,F21=$X$5,F21,G21=$X$5,G21,$A$7=1,"")</f>
        <v>229</v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166</v>
      </c>
      <c r="D25" s="16" cm="1">
        <f t="array" ref="D25">_xlfn.IFS(Q25&lt;&gt;1,"",Q25=1,TRUNC((230-C25)*0.9))</f>
        <v>57</v>
      </c>
      <c r="E25" s="14">
        <v>156</v>
      </c>
      <c r="F25" s="14">
        <v>154</v>
      </c>
      <c r="G25" s="14">
        <v>151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461</v>
      </c>
      <c r="J25">
        <f t="shared" si="1"/>
        <v>153</v>
      </c>
      <c r="K25" cm="1">
        <f t="array" ref="K25">_xlfn.IFS(Q25&lt;&gt;1,"",Q25=1,I25+(3*D25))</f>
        <v>632</v>
      </c>
      <c r="L25" t="str" cm="1">
        <f t="array" ref="L25">_xlfn.IFS(Q25&lt;&gt;1,"",COUNT($E$7:G25)&lt;=hcpng,"",COUNT($E$7:G25)&gt;=hcpng,K25)</f>
        <v/>
      </c>
      <c r="M25" cm="1">
        <f t="array" ref="M25">_xlfn.IFS(Q25=1,SUM($E$7:G25),Q25&lt;&gt;1,"")</f>
        <v>1957</v>
      </c>
      <c r="N25" cm="1">
        <f t="array" ref="N25">_xlfn.IFS(Q25=1,COUNT($E$7:G25),Q25&lt;&gt;1,"")</f>
        <v>12</v>
      </c>
      <c r="O25">
        <f>IF(Q25=1,ROUND(AVERAGE($E$7:G25),2),"")</f>
        <v>163.08000000000001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6" t="str" cm="1">
        <f t="array" ref="D26">_xlfn.IFS(Q26&lt;&gt;1,"",Q26=1,TRUNC((230-C26)*0.9))</f>
        <v/>
      </c>
      <c r="E26" s="14"/>
      <c r="F26" s="14"/>
      <c r="G26" s="14"/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0"/>
        <v/>
      </c>
      <c r="J26" t="str">
        <f t="shared" si="1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2"/>
        <v/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5"/>
        <v>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163</v>
      </c>
      <c r="D29" s="16" cm="1">
        <f t="array" ref="D29">_xlfn.IFS(Q29&lt;&gt;1,"",Q29=1,TRUNC((230-C29)*0.9))</f>
        <v>60</v>
      </c>
      <c r="E29" s="14">
        <v>187</v>
      </c>
      <c r="F29" s="14">
        <v>164</v>
      </c>
      <c r="G29" s="14">
        <v>179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530</v>
      </c>
      <c r="J29">
        <f t="shared" si="1"/>
        <v>176</v>
      </c>
      <c r="K29" cm="1">
        <f t="array" ref="K29">_xlfn.IFS(Q29&lt;&gt;1,"",Q29=1,I29+(3*D29))</f>
        <v>710</v>
      </c>
      <c r="L29" cm="1">
        <f t="array" ref="L29">_xlfn.IFS(Q29&lt;&gt;1,"",COUNT($E$7:G29)&lt;=hcpng,"",COUNT($E$7:G29)&gt;=hcpng,K29)</f>
        <v>710</v>
      </c>
      <c r="M29" cm="1">
        <f t="array" ref="M29">_xlfn.IFS(Q29=1,SUM($E$7:G29),Q29&lt;&gt;1,"")</f>
        <v>2487</v>
      </c>
      <c r="N29" cm="1">
        <f t="array" ref="N29">_xlfn.IFS(Q29=1,COUNT($E$7:G29),Q29&lt;&gt;1,"")</f>
        <v>15</v>
      </c>
      <c r="O29">
        <f>IF(Q29=1,ROUND(AVERAGE($E$7:G29),2),"")</f>
        <v>165.8</v>
      </c>
      <c r="P29" t="str" cm="1">
        <f t="array" ref="P29">_xlfn.IFS(Q29&lt;&gt;1,"",SUM($Q$7:Q29)=1,1,SUM($Q$7:Q29)&lt;&gt;1,"")</f>
        <v/>
      </c>
      <c r="Q29">
        <f t="shared" si="2"/>
        <v>1</v>
      </c>
      <c r="R29">
        <f t="shared" si="3"/>
        <v>530</v>
      </c>
      <c r="S29" t="str" cm="1">
        <f t="array" ref="S29">_xlfn.IFS(E29=$X$5,E29,F29=$X$5,F29,G29=$X$5,G29,$A$7=1,"")</f>
        <v/>
      </c>
      <c r="T29">
        <f t="shared" si="4"/>
        <v>710</v>
      </c>
      <c r="U29" cm="1">
        <f t="array" ref="U29">_xlfn.IFS(W29=$X$6,W29,X29=$X$6,X29,Y29=$X$6,Y29,$A$7=1,"")</f>
        <v>247</v>
      </c>
      <c r="W29" cm="1">
        <f t="array" ref="W29">_xlfn.IFS(AND(Q29=1,COUNT($E$7:G29)&gt;hcpng),E29+D29,$A$7=1," ")</f>
        <v>247</v>
      </c>
      <c r="X29" cm="1">
        <f t="array" ref="X29">_xlfn.IFS(AND(Q29=1,COUNT($E$7:G29)&gt;hcpng),F29+D29,$A$7=1," ")</f>
        <v>224</v>
      </c>
      <c r="Y29" cm="1">
        <f t="array" ref="Y29">_xlfn.IFS(AND(Q29=1,COUNT($E$7:G29)&gt;hcpng),G29+D29,$A$7=1," ")</f>
        <v>239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165</v>
      </c>
      <c r="D31" s="16" cm="1">
        <f t="array" ref="D31">_xlfn.IFS(Q31&lt;&gt;1,"",Q31=1,TRUNC((230-C31)*0.9))</f>
        <v>58</v>
      </c>
      <c r="E31" s="14">
        <v>181</v>
      </c>
      <c r="F31" s="14">
        <v>162</v>
      </c>
      <c r="G31" s="14">
        <v>157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500</v>
      </c>
      <c r="J31">
        <f t="shared" si="1"/>
        <v>166</v>
      </c>
      <c r="K31" cm="1">
        <f t="array" ref="K31">_xlfn.IFS(Q31&lt;&gt;1,"",Q31=1,I31+(3*D31))</f>
        <v>674</v>
      </c>
      <c r="L31" cm="1">
        <f t="array" ref="L31">_xlfn.IFS(Q31&lt;&gt;1,"",COUNT($E$7:G31)&lt;=hcpng,"",COUNT($E$7:G31)&gt;=hcpng,K31)</f>
        <v>674</v>
      </c>
      <c r="M31" cm="1">
        <f t="array" ref="M31">_xlfn.IFS(Q31=1,SUM($E$7:G31),Q31&lt;&gt;1,"")</f>
        <v>2987</v>
      </c>
      <c r="N31" cm="1">
        <f t="array" ref="N31">_xlfn.IFS(Q31=1,COUNT($E$7:G31),Q31&lt;&gt;1,"")</f>
        <v>18</v>
      </c>
      <c r="O31">
        <f>IF(Q31=1,ROUND(AVERAGE($E$7:G31),2),"")</f>
        <v>165.94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239</v>
      </c>
      <c r="X31" cm="1">
        <f t="array" ref="X31">_xlfn.IFS(AND(Q31=1,COUNT($E$7:G31)&gt;hcpng),F31+D31,$A$7=1," ")</f>
        <v>220</v>
      </c>
      <c r="Y31" cm="1">
        <f t="array" ref="Y31">_xlfn.IFS(AND(Q31=1,COUNT($E$7:G31)&gt;hcpng),G31+D31,$A$7=1," ")</f>
        <v>215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6" t="str" cm="1">
        <f t="array" ref="D34">_xlfn.IFS(Q34&lt;&gt;1,"",Q34=1,TRUNC((230-C34)*0.9))</f>
        <v/>
      </c>
      <c r="E34" s="14"/>
      <c r="F34" s="14"/>
      <c r="G34" s="14"/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0"/>
        <v/>
      </c>
      <c r="J34" t="str">
        <f t="shared" si="1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2"/>
        <v/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5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165</v>
      </c>
      <c r="D35" s="16" cm="1">
        <f t="array" ref="D35">_xlfn.IFS(Q35&lt;&gt;1,"",Q35=1,TRUNC((230-C35)*0.9))</f>
        <v>58</v>
      </c>
      <c r="E35" s="14">
        <v>179</v>
      </c>
      <c r="F35" s="14">
        <v>148</v>
      </c>
      <c r="G35" s="14">
        <v>141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468</v>
      </c>
      <c r="J35">
        <f t="shared" si="1"/>
        <v>156</v>
      </c>
      <c r="K35" cm="1">
        <f t="array" ref="K35">_xlfn.IFS(Q35&lt;&gt;1,"",Q35=1,I35+(3*D35))</f>
        <v>642</v>
      </c>
      <c r="L35" cm="1">
        <f t="array" ref="L35">_xlfn.IFS(Q35&lt;&gt;1,"",COUNT($E$7:G35)&lt;=hcpng,"",COUNT($E$7:G35)&gt;=hcpng,K35)</f>
        <v>642</v>
      </c>
      <c r="M35" cm="1">
        <f t="array" ref="M35">_xlfn.IFS(Q35=1,SUM($E$7:G35),Q35&lt;&gt;1,"")</f>
        <v>3455</v>
      </c>
      <c r="N35" cm="1">
        <f t="array" ref="N35">_xlfn.IFS(Q35=1,COUNT($E$7:G35),Q35&lt;&gt;1,"")</f>
        <v>21</v>
      </c>
      <c r="O35">
        <f>IF(Q35=1,ROUND(AVERAGE($E$7:G35),2),"")</f>
        <v>164.52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237</v>
      </c>
      <c r="X35" cm="1">
        <f t="array" ref="X35">_xlfn.IFS(AND(Q35=1,COUNT($E$7:G35)&gt;hcpng),F35+D35,$A$7=1," ")</f>
        <v>206</v>
      </c>
      <c r="Y35" cm="1">
        <f t="array" ref="Y35">_xlfn.IFS(AND(Q35=1,COUNT($E$7:G35)&gt;hcpng),G35+D35,$A$7=1," ")</f>
        <v>199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165.57</v>
      </c>
      <c r="F37" s="18">
        <f>IF(COUNT(F7:F36)&gt;=1,ROUND(SUM(F7:F36)/COUNT(F7:F36),2),"")</f>
        <v>172.43</v>
      </c>
      <c r="G37" s="18">
        <f>IF(COUNT(G7:G36)&gt;=1,ROUND(SUM(G7:G36)/COUNT(G7:G36),2),"")</f>
        <v>155.57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2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CF95-76E1-4B7B-8C15-33375901CC2F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5" t="s">
        <v>103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164</v>
      </c>
      <c r="C4" s="7"/>
      <c r="D4" s="7"/>
      <c r="E4" s="7"/>
      <c r="F4" s="7"/>
      <c r="G4" s="7"/>
      <c r="W4" s="3" t="s">
        <v>34</v>
      </c>
      <c r="X4">
        <f>MAX(I7:I36)</f>
        <v>752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268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315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164</v>
      </c>
      <c r="D9" s="16" cm="1">
        <f t="array" ref="D9">_xlfn.IFS(Q9&lt;&gt;1,"",Q9=1,TRUNC((230-C9)*0.9))</f>
        <v>59</v>
      </c>
      <c r="E9" s="14">
        <v>210</v>
      </c>
      <c r="F9" s="14">
        <v>189</v>
      </c>
      <c r="G9" s="14">
        <v>197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596</v>
      </c>
      <c r="J9">
        <f t="shared" si="1"/>
        <v>198</v>
      </c>
      <c r="K9" cm="1">
        <f t="array" ref="K9">_xlfn.IFS(Q9&lt;&gt;1,"",Q9=1,I9+(3*D9))</f>
        <v>773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596</v>
      </c>
      <c r="N9" cm="1">
        <f t="array" ref="N9">_xlfn.IFS(Q9=1,COUNT($E$7:G9),Q9&lt;&gt;1,"")</f>
        <v>3</v>
      </c>
      <c r="O9">
        <f>IF(Q9=1,ROUND(AVERAGE($E$7:G9),2),"")</f>
        <v>198.67</v>
      </c>
      <c r="P9" cm="1">
        <f t="array" ref="P9">_xlfn.IFS(Q9&lt;&gt;1,"",SUM($Q$7:Q9)=1,1,SUM($Q$7:Q9)&lt;&gt;1,"")</f>
        <v>1</v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6" t="str" cm="1">
        <f t="array" ref="D10">_xlfn.IFS(Q10&lt;&gt;1,"",Q10=1,TRUNC((230-C10)*0.9))</f>
        <v/>
      </c>
      <c r="E10" s="14"/>
      <c r="F10" s="14"/>
      <c r="G10" s="14"/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0"/>
        <v/>
      </c>
      <c r="J10" t="str">
        <f t="shared" si="1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si="2"/>
        <v/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0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164</v>
      </c>
      <c r="D11" s="16" cm="1">
        <f t="array" ref="D11">_xlfn.IFS(Q11&lt;&gt;1,"",Q11=1,TRUNC((230-C11)*0.9))</f>
        <v>59</v>
      </c>
      <c r="E11" s="14">
        <v>170</v>
      </c>
      <c r="F11" s="14">
        <v>166</v>
      </c>
      <c r="G11" s="14">
        <v>148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484</v>
      </c>
      <c r="J11">
        <f t="shared" si="1"/>
        <v>161</v>
      </c>
      <c r="K11" cm="1">
        <f t="array" ref="K11">_xlfn.IFS(Q11&lt;&gt;1,"",Q11=1,I11+(3*D11))</f>
        <v>661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1080</v>
      </c>
      <c r="N11" cm="1">
        <f t="array" ref="N11">_xlfn.IFS(Q11=1,COUNT($E$7:G11),Q11&lt;&gt;1,"")</f>
        <v>6</v>
      </c>
      <c r="O11">
        <f>IF(Q11=1,ROUND(AVERAGE($E$7:G11),2),"")</f>
        <v>180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164</v>
      </c>
      <c r="D12" s="16" cm="1">
        <f t="array" ref="D12">_xlfn.IFS(Q12&lt;&gt;1,"",Q12=1,TRUNC((230-C12)*0.9))</f>
        <v>59</v>
      </c>
      <c r="E12" s="14">
        <v>193</v>
      </c>
      <c r="F12" s="14">
        <v>193</v>
      </c>
      <c r="G12" s="14">
        <v>148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534</v>
      </c>
      <c r="J12">
        <f t="shared" si="1"/>
        <v>178</v>
      </c>
      <c r="K12" cm="1">
        <f t="array" ref="K12">_xlfn.IFS(Q12&lt;&gt;1,"",Q12=1,I12+(3*D12))</f>
        <v>711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1614</v>
      </c>
      <c r="N12" cm="1">
        <f t="array" ref="N12">_xlfn.IFS(Q12=1,COUNT($E$7:G12),Q12&lt;&gt;1,"")</f>
        <v>9</v>
      </c>
      <c r="O12">
        <f>IF(Q12=1,ROUND(AVERAGE($E$7:G12),2),"")</f>
        <v>179.33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179</v>
      </c>
      <c r="D13" s="16" cm="1">
        <f t="array" ref="D13">_xlfn.IFS(Q13&lt;&gt;1,"",Q13=1,TRUNC((230-C13)*0.9))</f>
        <v>45</v>
      </c>
      <c r="E13" s="14">
        <v>148</v>
      </c>
      <c r="F13" s="14">
        <v>162</v>
      </c>
      <c r="G13" s="14">
        <v>158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468</v>
      </c>
      <c r="J13">
        <f t="shared" si="1"/>
        <v>156</v>
      </c>
      <c r="K13" cm="1">
        <f t="array" ref="K13">_xlfn.IFS(Q13&lt;&gt;1,"",Q13=1,I13+(3*D13))</f>
        <v>603</v>
      </c>
      <c r="L13" t="str" cm="1">
        <f t="array" ref="L13">_xlfn.IFS(Q13&lt;&gt;1,"",COUNT($E$7:G13)&lt;=hcpng,"",COUNT($E$7:G13)&gt;=hcpng,K13)</f>
        <v/>
      </c>
      <c r="M13" cm="1">
        <f t="array" ref="M13">_xlfn.IFS(Q13=1,SUM($E$7:G13),Q13&lt;&gt;1,"")</f>
        <v>2082</v>
      </c>
      <c r="N13" cm="1">
        <f t="array" ref="N13">_xlfn.IFS(Q13=1,COUNT($E$7:G13),Q13&lt;&gt;1,"")</f>
        <v>12</v>
      </c>
      <c r="O13">
        <f>IF(Q13=1,ROUND(AVERAGE($E$7:G13),2),"")</f>
        <v>173.5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173</v>
      </c>
      <c r="D14" s="16" cm="1">
        <f t="array" ref="D14">_xlfn.IFS(Q14&lt;&gt;1,"",Q14=1,TRUNC((230-C14)*0.9))</f>
        <v>51</v>
      </c>
      <c r="E14" s="14">
        <v>194</v>
      </c>
      <c r="F14" s="14">
        <v>218</v>
      </c>
      <c r="G14" s="14">
        <v>196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0"/>
        <v>608</v>
      </c>
      <c r="J14">
        <f t="shared" si="1"/>
        <v>202</v>
      </c>
      <c r="K14" cm="1">
        <f t="array" ref="K14">_xlfn.IFS(Q14&lt;&gt;1,"",Q14=1,I14+(3*D14))</f>
        <v>761</v>
      </c>
      <c r="L14" cm="1">
        <f t="array" ref="L14">_xlfn.IFS(Q14&lt;&gt;1,"",COUNT($E$7:G14)&lt;=hcpng,"",COUNT($E$7:G14)&gt;=hcpng,K14)</f>
        <v>761</v>
      </c>
      <c r="M14" cm="1">
        <f t="array" ref="M14">_xlfn.IFS(Q14=1,SUM($E$7:G14),Q14&lt;&gt;1,"")</f>
        <v>2690</v>
      </c>
      <c r="N14" cm="1">
        <f t="array" ref="N14">_xlfn.IFS(Q14=1,COUNT($E$7:G14),Q14&lt;&gt;1,"")</f>
        <v>15</v>
      </c>
      <c r="O14">
        <f>IF(Q14=1,ROUND(AVERAGE($E$7:G14),2),"")</f>
        <v>179.33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245</v>
      </c>
      <c r="X14" cm="1">
        <f t="array" ref="X14">_xlfn.IFS(AND(Q14=1,COUNT($E$7:G14)&gt;hcpng),F14+D14,$A$7=1," ")</f>
        <v>269</v>
      </c>
      <c r="Y14" cm="1">
        <f t="array" ref="Y14">_xlfn.IFS(AND(Q14=1,COUNT($E$7:G14)&gt;hcpng),G14+D14,$A$7=1," ")</f>
        <v>247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179</v>
      </c>
      <c r="D15" s="16" cm="1">
        <f t="array" ref="D15">_xlfn.IFS(Q15&lt;&gt;1,"",Q15=1,TRUNC((230-C15)*0.9))</f>
        <v>45</v>
      </c>
      <c r="E15" s="14">
        <v>181</v>
      </c>
      <c r="F15" s="14">
        <v>190</v>
      </c>
      <c r="G15" s="14">
        <v>167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538</v>
      </c>
      <c r="J15">
        <f t="shared" si="1"/>
        <v>179</v>
      </c>
      <c r="K15" cm="1">
        <f t="array" ref="K15">_xlfn.IFS(Q15&lt;&gt;1,"",Q15=1,I15+(3*D15))</f>
        <v>673</v>
      </c>
      <c r="L15" cm="1">
        <f t="array" ref="L15">_xlfn.IFS(Q15&lt;&gt;1,"",COUNT($E$7:G15)&lt;=hcpng,"",COUNT($E$7:G15)&gt;=hcpng,K15)</f>
        <v>673</v>
      </c>
      <c r="M15" cm="1">
        <f t="array" ref="M15">_xlfn.IFS(Q15=1,SUM($E$7:G15),Q15&lt;&gt;1,"")</f>
        <v>3228</v>
      </c>
      <c r="N15" cm="1">
        <f t="array" ref="N15">_xlfn.IFS(Q15=1,COUNT($E$7:G15),Q15&lt;&gt;1,"")</f>
        <v>18</v>
      </c>
      <c r="O15">
        <f>IF(Q15=1,ROUND(AVERAGE($E$7:G15),2),"")</f>
        <v>179.33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226</v>
      </c>
      <c r="X15" cm="1">
        <f t="array" ref="X15">_xlfn.IFS(AND(Q15=1,COUNT($E$7:G15)&gt;hcpng),F15+D15,$A$7=1," ")</f>
        <v>235</v>
      </c>
      <c r="Y15" cm="1">
        <f t="array" ref="Y15">_xlfn.IFS(AND(Q15=1,COUNT($E$7:G15)&gt;hcpng),G15+D15,$A$7=1," ")</f>
        <v>212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179</v>
      </c>
      <c r="D16" s="16" cm="1">
        <f t="array" ref="D16">_xlfn.IFS(Q16&lt;&gt;1,"",Q16=1,TRUNC((230-C16)*0.9))</f>
        <v>45</v>
      </c>
      <c r="E16" s="14">
        <v>165</v>
      </c>
      <c r="F16" s="14">
        <v>190</v>
      </c>
      <c r="G16" s="14">
        <v>158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513</v>
      </c>
      <c r="J16">
        <f t="shared" si="1"/>
        <v>171</v>
      </c>
      <c r="K16" cm="1">
        <f t="array" ref="K16">_xlfn.IFS(Q16&lt;&gt;1,"",Q16=1,I16+(3*D16))</f>
        <v>648</v>
      </c>
      <c r="L16" cm="1">
        <f t="array" ref="L16">_xlfn.IFS(Q16&lt;&gt;1,"",COUNT($E$7:G16)&lt;=hcpng,"",COUNT($E$7:G16)&gt;=hcpng,K16)</f>
        <v>648</v>
      </c>
      <c r="M16" cm="1">
        <f t="array" ref="M16">_xlfn.IFS(Q16=1,SUM($E$7:G16),Q16&lt;&gt;1,"")</f>
        <v>3741</v>
      </c>
      <c r="N16" cm="1">
        <f t="array" ref="N16">_xlfn.IFS(Q16=1,COUNT($E$7:G16),Q16&lt;&gt;1,"")</f>
        <v>21</v>
      </c>
      <c r="O16">
        <f>IF(Q16=1,ROUND(AVERAGE($E$7:G16),2),"")</f>
        <v>178.14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210</v>
      </c>
      <c r="X16" cm="1">
        <f t="array" ref="X16">_xlfn.IFS(AND(Q16=1,COUNT($E$7:G16)&gt;hcpng),F16+D16,$A$7=1," ")</f>
        <v>235</v>
      </c>
      <c r="Y16" cm="1">
        <f t="array" ref="Y16">_xlfn.IFS(AND(Q16=1,COUNT($E$7:G16)&gt;hcpng),G16+D16,$A$7=1," ")</f>
        <v>203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178</v>
      </c>
      <c r="D17" s="16" cm="1">
        <f t="array" ref="D17">_xlfn.IFS(Q17&lt;&gt;1,"",Q17=1,TRUNC((230-C17)*0.9))</f>
        <v>46</v>
      </c>
      <c r="E17" s="14">
        <v>145</v>
      </c>
      <c r="F17" s="14">
        <v>196</v>
      </c>
      <c r="G17" s="14">
        <v>170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511</v>
      </c>
      <c r="J17">
        <f t="shared" si="1"/>
        <v>170</v>
      </c>
      <c r="K17" cm="1">
        <f t="array" ref="K17">_xlfn.IFS(Q17&lt;&gt;1,"",Q17=1,I17+(3*D17))</f>
        <v>649</v>
      </c>
      <c r="L17" cm="1">
        <f t="array" ref="L17">_xlfn.IFS(Q17&lt;&gt;1,"",COUNT($E$7:G17)&lt;=hcpng,"",COUNT($E$7:G17)&gt;=hcpng,K17)</f>
        <v>649</v>
      </c>
      <c r="M17" cm="1">
        <f t="array" ref="M17">_xlfn.IFS(Q17=1,SUM($E$7:G17),Q17&lt;&gt;1,"")</f>
        <v>4252</v>
      </c>
      <c r="N17" cm="1">
        <f t="array" ref="N17">_xlfn.IFS(Q17=1,COUNT($E$7:G17),Q17&lt;&gt;1,"")</f>
        <v>24</v>
      </c>
      <c r="O17">
        <f>IF(Q17=1,ROUND(AVERAGE($E$7:G17),2),"")</f>
        <v>177.17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191</v>
      </c>
      <c r="X17" cm="1">
        <f t="array" ref="X17">_xlfn.IFS(AND(Q17=1,COUNT($E$7:G17)&gt;hcpng),F17+D17,$A$7=1," ")</f>
        <v>242</v>
      </c>
      <c r="Y17" cm="1">
        <f t="array" ref="Y17">_xlfn.IFS(AND(Q17=1,COUNT($E$7:G17)&gt;hcpng),G17+D17,$A$7=1," ")</f>
        <v>216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177</v>
      </c>
      <c r="D18" s="16" cm="1">
        <f t="array" ref="D18">_xlfn.IFS(Q18&lt;&gt;1,"",Q18=1,TRUNC((230-C18)*0.9))</f>
        <v>47</v>
      </c>
      <c r="E18" s="14">
        <v>235</v>
      </c>
      <c r="F18" s="14">
        <v>249</v>
      </c>
      <c r="G18" s="14">
        <v>268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0"/>
        <v>752</v>
      </c>
      <c r="J18">
        <f t="shared" si="1"/>
        <v>250</v>
      </c>
      <c r="K18" cm="1">
        <f t="array" ref="K18">_xlfn.IFS(Q18&lt;&gt;1,"",Q18=1,I18+(3*D18))</f>
        <v>893</v>
      </c>
      <c r="L18" cm="1">
        <f t="array" ref="L18">_xlfn.IFS(Q18&lt;&gt;1,"",COUNT($E$7:G18)&lt;=hcpng,"",COUNT($E$7:G18)&gt;=hcpng,K18)</f>
        <v>893</v>
      </c>
      <c r="M18" cm="1">
        <f t="array" ref="M18">_xlfn.IFS(Q18=1,SUM($E$7:G18),Q18&lt;&gt;1,"")</f>
        <v>5004</v>
      </c>
      <c r="N18" cm="1">
        <f t="array" ref="N18">_xlfn.IFS(Q18=1,COUNT($E$7:G18),Q18&lt;&gt;1,"")</f>
        <v>27</v>
      </c>
      <c r="O18">
        <f>IF(Q18=1,ROUND(AVERAGE($E$7:G18),2),"")</f>
        <v>185.33</v>
      </c>
      <c r="P18" t="str" cm="1">
        <f t="array" ref="P18">_xlfn.IFS(Q18&lt;&gt;1,"",SUM($Q$7:Q18)=1,1,SUM($Q$7:Q18)&lt;&gt;1,"")</f>
        <v/>
      </c>
      <c r="Q18">
        <f t="shared" si="2"/>
        <v>1</v>
      </c>
      <c r="R18">
        <f t="shared" si="3"/>
        <v>752</v>
      </c>
      <c r="S18" cm="1">
        <f t="array" ref="S18">_xlfn.IFS(E18=$X$5,E18,F18=$X$5,F18,G18=$X$5,G18,$A$7=1,"")</f>
        <v>268</v>
      </c>
      <c r="T18">
        <f t="shared" si="4"/>
        <v>893</v>
      </c>
      <c r="U18" cm="1">
        <f t="array" ref="U18">_xlfn.IFS(W18=$X$6,W18,X18=$X$6,X18,Y18=$X$6,Y18,$A$7=1,"")</f>
        <v>315</v>
      </c>
      <c r="W18" cm="1">
        <f t="array" ref="W18">_xlfn.IFS(AND(Q18=1,COUNT($E$7:G18)&gt;hcpng),E18+D18,$A$7=1," ")</f>
        <v>282</v>
      </c>
      <c r="X18" cm="1">
        <f t="array" ref="X18">_xlfn.IFS(AND(Q18=1,COUNT($E$7:G18)&gt;hcpng),F18+D18,$A$7=1," ")</f>
        <v>296</v>
      </c>
      <c r="Y18" cm="1">
        <f t="array" ref="Y18">_xlfn.IFS(AND(Q18=1,COUNT($E$7:G18)&gt;hcpng),G18+D18,$A$7=1," ")</f>
        <v>315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6" t="str" cm="1">
        <f t="array" ref="D19">_xlfn.IFS(Q19&lt;&gt;1,"",Q19=1,TRUNC((230-C19)*0.9))</f>
        <v/>
      </c>
      <c r="E19" s="14"/>
      <c r="F19" s="14"/>
      <c r="G19" s="14"/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0"/>
        <v/>
      </c>
      <c r="J19" t="str">
        <f t="shared" si="1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2"/>
        <v/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5"/>
        <v>0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185</v>
      </c>
      <c r="D20" s="16" cm="1">
        <f t="array" ref="D20">_xlfn.IFS(Q20&lt;&gt;1,"",Q20=1,TRUNC((230-C20)*0.9))</f>
        <v>40</v>
      </c>
      <c r="E20" s="14">
        <v>171</v>
      </c>
      <c r="F20" s="14">
        <v>148</v>
      </c>
      <c r="G20" s="14">
        <v>148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467</v>
      </c>
      <c r="J20">
        <f t="shared" si="1"/>
        <v>155</v>
      </c>
      <c r="K20" cm="1">
        <f t="array" ref="K20">_xlfn.IFS(Q20&lt;&gt;1,"",Q20=1,I20+(3*D20))</f>
        <v>587</v>
      </c>
      <c r="L20" cm="1">
        <f t="array" ref="L20">_xlfn.IFS(Q20&lt;&gt;1,"",COUNT($E$7:G20)&lt;=hcpng,"",COUNT($E$7:G20)&gt;=hcpng,K20)</f>
        <v>587</v>
      </c>
      <c r="M20" cm="1">
        <f t="array" ref="M20">_xlfn.IFS(Q20=1,SUM($E$7:G20),Q20&lt;&gt;1,"")</f>
        <v>5471</v>
      </c>
      <c r="N20" cm="1">
        <f t="array" ref="N20">_xlfn.IFS(Q20=1,COUNT($E$7:G20),Q20&lt;&gt;1,"")</f>
        <v>30</v>
      </c>
      <c r="O20">
        <f>IF(Q20=1,ROUND(AVERAGE($E$7:G20),2),"")</f>
        <v>182.37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211</v>
      </c>
      <c r="X20" cm="1">
        <f t="array" ref="X20">_xlfn.IFS(AND(Q20=1,COUNT($E$7:G20)&gt;hcpng),F20+D20,$A$7=1," ")</f>
        <v>188</v>
      </c>
      <c r="Y20" cm="1">
        <f t="array" ref="Y20">_xlfn.IFS(AND(Q20=1,COUNT($E$7:G20)&gt;hcpng),G20+D20,$A$7=1," ")</f>
        <v>188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6" t="str" cm="1">
        <f t="array" ref="D23">_xlfn.IFS(Q23&lt;&gt;1,"",Q23=1,TRUNC((230-C23)*0.9))</f>
        <v/>
      </c>
      <c r="E23" s="14"/>
      <c r="F23" s="14"/>
      <c r="G23" s="14"/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0"/>
        <v/>
      </c>
      <c r="J23" t="str">
        <f t="shared" si="1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2"/>
        <v/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5"/>
        <v>0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182</v>
      </c>
      <c r="D26" s="16" cm="1">
        <f t="array" ref="D26">_xlfn.IFS(Q26&lt;&gt;1,"",Q26=1,TRUNC((230-C26)*0.9))</f>
        <v>43</v>
      </c>
      <c r="E26" s="14">
        <v>193</v>
      </c>
      <c r="F26" s="14">
        <v>150</v>
      </c>
      <c r="G26" s="14">
        <v>180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523</v>
      </c>
      <c r="J26">
        <f t="shared" si="1"/>
        <v>174</v>
      </c>
      <c r="K26" cm="1">
        <f t="array" ref="K26">_xlfn.IFS(Q26&lt;&gt;1,"",Q26=1,I26+(3*D26))</f>
        <v>652</v>
      </c>
      <c r="L26" cm="1">
        <f t="array" ref="L26">_xlfn.IFS(Q26&lt;&gt;1,"",COUNT($E$7:G26)&lt;=hcpng,"",COUNT($E$7:G26)&gt;=hcpng,K26)</f>
        <v>652</v>
      </c>
      <c r="M26" cm="1">
        <f t="array" ref="M26">_xlfn.IFS(Q26=1,SUM($E$7:G26),Q26&lt;&gt;1,"")</f>
        <v>5994</v>
      </c>
      <c r="N26" cm="1">
        <f t="array" ref="N26">_xlfn.IFS(Q26=1,COUNT($E$7:G26),Q26&lt;&gt;1,"")</f>
        <v>33</v>
      </c>
      <c r="O26">
        <f>IF(Q26=1,ROUND(AVERAGE($E$7:G26),2),"")</f>
        <v>181.64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236</v>
      </c>
      <c r="X26" cm="1">
        <f t="array" ref="X26">_xlfn.IFS(AND(Q26=1,COUNT($E$7:G26)&gt;hcpng),F26+D26,$A$7=1," ")</f>
        <v>193</v>
      </c>
      <c r="Y26" cm="1">
        <f t="array" ref="Y26">_xlfn.IFS(AND(Q26=1,COUNT($E$7:G26)&gt;hcpng),G26+D26,$A$7=1," ")</f>
        <v>223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181</v>
      </c>
      <c r="D27" s="16" cm="1">
        <f t="array" ref="D27">_xlfn.IFS(Q27&lt;&gt;1,"",Q27=1,TRUNC((230-C27)*0.9))</f>
        <v>44</v>
      </c>
      <c r="E27" s="14">
        <v>185</v>
      </c>
      <c r="F27" s="14">
        <v>159</v>
      </c>
      <c r="G27" s="14">
        <v>172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516</v>
      </c>
      <c r="J27">
        <f t="shared" si="1"/>
        <v>172</v>
      </c>
      <c r="K27" cm="1">
        <f t="array" ref="K27">_xlfn.IFS(Q27&lt;&gt;1,"",Q27=1,I27+(3*D27))</f>
        <v>648</v>
      </c>
      <c r="L27" cm="1">
        <f t="array" ref="L27">_xlfn.IFS(Q27&lt;&gt;1,"",COUNT($E$7:G27)&lt;=hcpng,"",COUNT($E$7:G27)&gt;=hcpng,K27)</f>
        <v>648</v>
      </c>
      <c r="M27" cm="1">
        <f t="array" ref="M27">_xlfn.IFS(Q27=1,SUM($E$7:G27),Q27&lt;&gt;1,"")</f>
        <v>6510</v>
      </c>
      <c r="N27" cm="1">
        <f t="array" ref="N27">_xlfn.IFS(Q27=1,COUNT($E$7:G27),Q27&lt;&gt;1,"")</f>
        <v>36</v>
      </c>
      <c r="O27">
        <f>IF(Q27=1,ROUND(AVERAGE($E$7:G27),2),"")</f>
        <v>180.83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229</v>
      </c>
      <c r="X27" cm="1">
        <f t="array" ref="X27">_xlfn.IFS(AND(Q27=1,COUNT($E$7:G27)&gt;hcpng),F27+D27,$A$7=1," ")</f>
        <v>203</v>
      </c>
      <c r="Y27" cm="1">
        <f t="array" ref="Y27">_xlfn.IFS(AND(Q27=1,COUNT($E$7:G27)&gt;hcpng),G27+D27,$A$7=1," ")</f>
        <v>216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180</v>
      </c>
      <c r="D28" s="16" cm="1">
        <f t="array" ref="D28">_xlfn.IFS(Q28&lt;&gt;1,"",Q28=1,TRUNC((230-C28)*0.9))</f>
        <v>45</v>
      </c>
      <c r="E28" s="14">
        <v>170</v>
      </c>
      <c r="F28" s="14">
        <v>183</v>
      </c>
      <c r="G28" s="14">
        <v>193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546</v>
      </c>
      <c r="J28">
        <f t="shared" si="1"/>
        <v>182</v>
      </c>
      <c r="K28" cm="1">
        <f t="array" ref="K28">_xlfn.IFS(Q28&lt;&gt;1,"",Q28=1,I28+(3*D28))</f>
        <v>681</v>
      </c>
      <c r="L28" cm="1">
        <f t="array" ref="L28">_xlfn.IFS(Q28&lt;&gt;1,"",COUNT($E$7:G28)&lt;=hcpng,"",COUNT($E$7:G28)&gt;=hcpng,K28)</f>
        <v>681</v>
      </c>
      <c r="M28" cm="1">
        <f t="array" ref="M28">_xlfn.IFS(Q28=1,SUM($E$7:G28),Q28&lt;&gt;1,"")</f>
        <v>7056</v>
      </c>
      <c r="N28" cm="1">
        <f t="array" ref="N28">_xlfn.IFS(Q28=1,COUNT($E$7:G28),Q28&lt;&gt;1,"")</f>
        <v>39</v>
      </c>
      <c r="O28">
        <f>IF(Q28=1,ROUND(AVERAGE($E$7:G28),2),"")</f>
        <v>180.92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215</v>
      </c>
      <c r="X28" cm="1">
        <f t="array" ref="X28">_xlfn.IFS(AND(Q28=1,COUNT($E$7:G28)&gt;hcpng),F28+D28,$A$7=1," ")</f>
        <v>228</v>
      </c>
      <c r="Y28" cm="1">
        <f t="array" ref="Y28">_xlfn.IFS(AND(Q28=1,COUNT($E$7:G28)&gt;hcpng),G28+D28,$A$7=1," ")</f>
        <v>238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6" t="str" cm="1">
        <f t="array" ref="D29">_xlfn.IFS(Q29&lt;&gt;1,"",Q29=1,TRUNC((230-C29)*0.9))</f>
        <v/>
      </c>
      <c r="E29" s="14"/>
      <c r="F29" s="14"/>
      <c r="G29" s="14"/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0"/>
        <v/>
      </c>
      <c r="J29" t="str">
        <f t="shared" si="1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2"/>
        <v/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5"/>
        <v>0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180</v>
      </c>
      <c r="D32" s="16" cm="1">
        <f t="array" ref="D32">_xlfn.IFS(Q32&lt;&gt;1,"",Q32=1,TRUNC((230-C32)*0.9))</f>
        <v>45</v>
      </c>
      <c r="E32" s="14">
        <v>202</v>
      </c>
      <c r="F32" s="14">
        <v>225</v>
      </c>
      <c r="G32" s="14">
        <v>169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596</v>
      </c>
      <c r="J32">
        <f t="shared" si="1"/>
        <v>198</v>
      </c>
      <c r="K32" cm="1">
        <f t="array" ref="K32">_xlfn.IFS(Q32&lt;&gt;1,"",Q32=1,I32+(3*D32))</f>
        <v>731</v>
      </c>
      <c r="L32" cm="1">
        <f t="array" ref="L32">_xlfn.IFS(Q32&lt;&gt;1,"",COUNT($E$7:G32)&lt;=hcpng,"",COUNT($E$7:G32)&gt;=hcpng,K32)</f>
        <v>731</v>
      </c>
      <c r="M32" cm="1">
        <f t="array" ref="M32">_xlfn.IFS(Q32=1,SUM($E$7:G32),Q32&lt;&gt;1,"")</f>
        <v>7652</v>
      </c>
      <c r="N32" cm="1">
        <f t="array" ref="N32">_xlfn.IFS(Q32=1,COUNT($E$7:G32),Q32&lt;&gt;1,"")</f>
        <v>42</v>
      </c>
      <c r="O32">
        <f>IF(Q32=1,ROUND(AVERAGE($E$7:G32),2),"")</f>
        <v>182.19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247</v>
      </c>
      <c r="X32" cm="1">
        <f t="array" ref="X32">_xlfn.IFS(AND(Q32=1,COUNT($E$7:G32)&gt;hcpng),F32+D32,$A$7=1," ")</f>
        <v>270</v>
      </c>
      <c r="Y32" cm="1">
        <f t="array" ref="Y32">_xlfn.IFS(AND(Q32=1,COUNT($E$7:G32)&gt;hcpng),G32+D32,$A$7=1," ")</f>
        <v>214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182</v>
      </c>
      <c r="D33" s="16" cm="1">
        <f t="array" ref="D33">_xlfn.IFS(Q33&lt;&gt;1,"",Q33=1,TRUNC((230-C33)*0.9))</f>
        <v>43</v>
      </c>
      <c r="E33" s="14">
        <v>162</v>
      </c>
      <c r="F33" s="14">
        <v>156</v>
      </c>
      <c r="G33" s="14">
        <v>142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460</v>
      </c>
      <c r="J33">
        <f t="shared" si="1"/>
        <v>153</v>
      </c>
      <c r="K33" cm="1">
        <f t="array" ref="K33">_xlfn.IFS(Q33&lt;&gt;1,"",Q33=1,I33+(3*D33))</f>
        <v>589</v>
      </c>
      <c r="L33" cm="1">
        <f t="array" ref="L33">_xlfn.IFS(Q33&lt;&gt;1,"",COUNT($E$7:G33)&lt;=hcpng,"",COUNT($E$7:G33)&gt;=hcpng,K33)</f>
        <v>589</v>
      </c>
      <c r="M33" cm="1">
        <f t="array" ref="M33">_xlfn.IFS(Q33=1,SUM($E$7:G33),Q33&lt;&gt;1,"")</f>
        <v>8112</v>
      </c>
      <c r="N33" cm="1">
        <f t="array" ref="N33">_xlfn.IFS(Q33=1,COUNT($E$7:G33),Q33&lt;&gt;1,"")</f>
        <v>45</v>
      </c>
      <c r="O33">
        <f>IF(Q33=1,ROUND(AVERAGE($E$7:G33),2),"")</f>
        <v>180.27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205</v>
      </c>
      <c r="X33" cm="1">
        <f t="array" ref="X33">_xlfn.IFS(AND(Q33=1,COUNT($E$7:G33)&gt;hcpng),F33+D33,$A$7=1," ")</f>
        <v>199</v>
      </c>
      <c r="Y33" cm="1">
        <f t="array" ref="Y33">_xlfn.IFS(AND(Q33=1,COUNT($E$7:G33)&gt;hcpng),G33+D33,$A$7=1," ")</f>
        <v>185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180</v>
      </c>
      <c r="D34" s="16" cm="1">
        <f t="array" ref="D34">_xlfn.IFS(Q34&lt;&gt;1,"",Q34=1,TRUNC((230-C34)*0.9))</f>
        <v>45</v>
      </c>
      <c r="E34" s="14">
        <v>157</v>
      </c>
      <c r="F34" s="14">
        <v>150</v>
      </c>
      <c r="G34" s="14">
        <v>148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455</v>
      </c>
      <c r="J34">
        <f t="shared" si="1"/>
        <v>151</v>
      </c>
      <c r="K34" cm="1">
        <f t="array" ref="K34">_xlfn.IFS(Q34&lt;&gt;1,"",Q34=1,I34+(3*D34))</f>
        <v>590</v>
      </c>
      <c r="L34" cm="1">
        <f t="array" ref="L34">_xlfn.IFS(Q34&lt;&gt;1,"",COUNT($E$7:G34)&lt;=hcpng,"",COUNT($E$7:G34)&gt;=hcpng,K34)</f>
        <v>590</v>
      </c>
      <c r="M34" cm="1">
        <f t="array" ref="M34">_xlfn.IFS(Q34=1,SUM($E$7:G34),Q34&lt;&gt;1,"")</f>
        <v>8567</v>
      </c>
      <c r="N34" cm="1">
        <f t="array" ref="N34">_xlfn.IFS(Q34=1,COUNT($E$7:G34),Q34&lt;&gt;1,"")</f>
        <v>48</v>
      </c>
      <c r="O34">
        <f>IF(Q34=1,ROUND(AVERAGE($E$7:G34),2),"")</f>
        <v>178.48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202</v>
      </c>
      <c r="X34" cm="1">
        <f t="array" ref="X34">_xlfn.IFS(AND(Q34=1,COUNT($E$7:G34)&gt;hcpng),F34+D34,$A$7=1," ")</f>
        <v>195</v>
      </c>
      <c r="Y34" cm="1">
        <f t="array" ref="Y34">_xlfn.IFS(AND(Q34=1,COUNT($E$7:G34)&gt;hcpng),G34+D34,$A$7=1," ")</f>
        <v>193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178</v>
      </c>
      <c r="D35" s="16" cm="1">
        <f t="array" ref="D35">_xlfn.IFS(Q35&lt;&gt;1,"",Q35=1,TRUNC((230-C35)*0.9))</f>
        <v>46</v>
      </c>
      <c r="E35" s="14">
        <v>157</v>
      </c>
      <c r="F35" s="14">
        <v>229</v>
      </c>
      <c r="G35" s="14">
        <v>150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536</v>
      </c>
      <c r="J35">
        <f t="shared" si="1"/>
        <v>178</v>
      </c>
      <c r="K35" cm="1">
        <f t="array" ref="K35">_xlfn.IFS(Q35&lt;&gt;1,"",Q35=1,I35+(3*D35))</f>
        <v>674</v>
      </c>
      <c r="L35" cm="1">
        <f t="array" ref="L35">_xlfn.IFS(Q35&lt;&gt;1,"",COUNT($E$7:G35)&lt;=hcpng,"",COUNT($E$7:G35)&gt;=hcpng,K35)</f>
        <v>674</v>
      </c>
      <c r="M35" cm="1">
        <f t="array" ref="M35">_xlfn.IFS(Q35=1,SUM($E$7:G35),Q35&lt;&gt;1,"")</f>
        <v>9103</v>
      </c>
      <c r="N35" cm="1">
        <f t="array" ref="N35">_xlfn.IFS(Q35=1,COUNT($E$7:G35),Q35&lt;&gt;1,"")</f>
        <v>51</v>
      </c>
      <c r="O35">
        <f>IF(Q35=1,ROUND(AVERAGE($E$7:G35),2),"")</f>
        <v>178.49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203</v>
      </c>
      <c r="X35" cm="1">
        <f t="array" ref="X35">_xlfn.IFS(AND(Q35=1,COUNT($E$7:G35)&gt;hcpng),F35+D35,$A$7=1," ")</f>
        <v>275</v>
      </c>
      <c r="Y35" cm="1">
        <f t="array" ref="Y35">_xlfn.IFS(AND(Q35=1,COUNT($E$7:G35)&gt;hcpng),G35+D35,$A$7=1," ")</f>
        <v>196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178</v>
      </c>
      <c r="D36" s="16" cm="1">
        <f t="array" ref="D36">_xlfn.IFS(Q36&lt;&gt;1,"",Q36=1,TRUNC((230-C36)*0.9))</f>
        <v>46</v>
      </c>
      <c r="E36" s="14">
        <v>165</v>
      </c>
      <c r="F36" s="14">
        <v>164</v>
      </c>
      <c r="G36" s="14">
        <v>149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478</v>
      </c>
      <c r="J36">
        <f t="shared" si="1"/>
        <v>159</v>
      </c>
      <c r="K36" cm="1">
        <f t="array" ref="K36">_xlfn.IFS(Q36&lt;&gt;1,"",Q36=1,I36+(3*D36))</f>
        <v>616</v>
      </c>
      <c r="L36" cm="1">
        <f t="array" ref="L36">_xlfn.IFS(Q36&lt;&gt;1,"",COUNT($E$7:G36)&lt;=hcpng,"",COUNT($E$7:G36)&gt;=hcpng,K36)</f>
        <v>616</v>
      </c>
      <c r="M36" cm="1">
        <f t="array" ref="M36">_xlfn.IFS(Q36=1,SUM($E$7:G36),Q36&lt;&gt;1,"")</f>
        <v>9581</v>
      </c>
      <c r="N36" cm="1">
        <f t="array" ref="N36">_xlfn.IFS(Q36=1,COUNT($E$7:G36),Q36&lt;&gt;1,"")</f>
        <v>54</v>
      </c>
      <c r="O36">
        <f>IF(Q36=1,ROUND(AVERAGE($E$7:G36),2),"")</f>
        <v>177.43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211</v>
      </c>
      <c r="X36" cm="1">
        <f t="array" ref="X36">_xlfn.IFS(AND(Q36=1,COUNT($E$7:G36)&gt;hcpng),F36+D36,$A$7=1," ")</f>
        <v>210</v>
      </c>
      <c r="Y36" cm="1">
        <f t="array" ref="Y36">_xlfn.IFS(AND(Q36=1,COUNT($E$7:G36)&gt;hcpng),G36+D36,$A$7=1," ")</f>
        <v>195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177.94</v>
      </c>
      <c r="F37" s="18">
        <f>IF(COUNT(F7:F36)&gt;=1,ROUND(SUM(F7:F36)/COUNT(F7:F36),2),"")</f>
        <v>184.28</v>
      </c>
      <c r="G37" s="18">
        <f>IF(COUNT(G7:G36)&gt;=1,ROUND(SUM(G7:G36)/COUNT(G7:G36),2),"")</f>
        <v>170.06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1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86F3-EA0B-4EFD-89E0-D889BF36F590}">
  <sheetPr>
    <pageSetUpPr fitToPage="1"/>
  </sheetPr>
  <dimension ref="A1:AA44"/>
  <sheetViews>
    <sheetView topLeftCell="A6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>
        <f>IF(MIN(AA7:AA36)&lt;1,"",MIN(AA7:AA36))</f>
        <v>5</v>
      </c>
    </row>
    <row r="3" spans="1:27" ht="14.45" customHeight="1" x14ac:dyDescent="0.25">
      <c r="A3" s="7" t="s">
        <v>7</v>
      </c>
      <c r="B3" s="33" t="s">
        <v>92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497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209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289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121</v>
      </c>
      <c r="D7" s="16" cm="1">
        <f t="array" ref="D7">_xlfn.IFS(Q7&lt;&gt;1,"",Q7=1,TRUNC((230-C7)*0.9))</f>
        <v>98</v>
      </c>
      <c r="E7" s="14">
        <v>134</v>
      </c>
      <c r="F7" s="14">
        <v>124</v>
      </c>
      <c r="G7" s="14">
        <v>106</v>
      </c>
      <c r="H7" s="17"/>
      <c r="I7">
        <f>IF(Q7=1,SUM(E7:G7),"")</f>
        <v>364</v>
      </c>
      <c r="J7">
        <f>IF(Q7=1,TRUNC(AVERAGE(E7:G7),0),"")</f>
        <v>121</v>
      </c>
      <c r="K7" cm="1">
        <f t="array" ref="K7">_xlfn.IFS(Q7&lt;&gt;1,"",Q7=1,I7+(3*D7))</f>
        <v>658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364</v>
      </c>
      <c r="N7" cm="1">
        <f t="array" ref="N7">_xlfn.IFS(Q7=1,COUNT($E$7:G7),Q7&lt;&gt;1,"")</f>
        <v>3</v>
      </c>
      <c r="O7">
        <f>IF(Q7=1,ROUND(AVERAGE($E$7:G7),2),"")</f>
        <v>121.33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121</v>
      </c>
      <c r="D8" s="16" cm="1">
        <f t="array" ref="D8">_xlfn.IFS(Q8&lt;&gt;1,"",Q8=1,TRUNC((230-C8)*0.9))</f>
        <v>98</v>
      </c>
      <c r="E8" s="14">
        <v>115</v>
      </c>
      <c r="F8" s="14">
        <v>131</v>
      </c>
      <c r="G8" s="14">
        <v>189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435</v>
      </c>
      <c r="J8">
        <f t="shared" ref="J8:J36" si="1">IF(Q8=1,TRUNC(AVERAGE(E8:G8),0),"")</f>
        <v>145</v>
      </c>
      <c r="K8" cm="1">
        <f t="array" ref="K8">_xlfn.IFS(Q8&lt;&gt;1,"",Q8=1,I8+(3*D8))</f>
        <v>729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799</v>
      </c>
      <c r="N8" cm="1">
        <f t="array" ref="N8">_xlfn.IFS(Q8=1,COUNT($E$7:G8),Q8&lt;&gt;1,"")</f>
        <v>6</v>
      </c>
      <c r="O8">
        <f>IF(Q8=1,ROUND(AVERAGE($E$7:G8),2),"")</f>
        <v>133.16999999999999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133</v>
      </c>
      <c r="D9" s="16" cm="1">
        <f t="array" ref="D9">_xlfn.IFS(Q9&lt;&gt;1,"",Q9=1,TRUNC((230-C9)*0.9))</f>
        <v>87</v>
      </c>
      <c r="E9" s="14">
        <v>140</v>
      </c>
      <c r="F9" s="14">
        <v>103</v>
      </c>
      <c r="G9" s="14">
        <v>102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345</v>
      </c>
      <c r="J9">
        <f t="shared" si="1"/>
        <v>115</v>
      </c>
      <c r="K9" cm="1">
        <f t="array" ref="K9">_xlfn.IFS(Q9&lt;&gt;1,"",Q9=1,I9+(3*D9))</f>
        <v>606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1144</v>
      </c>
      <c r="N9" cm="1">
        <f t="array" ref="N9">_xlfn.IFS(Q9=1,COUNT($E$7:G9),Q9&lt;&gt;1,"")</f>
        <v>9</v>
      </c>
      <c r="O9">
        <f>IF(Q9=1,ROUND(AVERAGE($E$7:G9),2),"")</f>
        <v>127.11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127</v>
      </c>
      <c r="D10" s="16" cm="1">
        <f t="array" ref="D10">_xlfn.IFS(Q10&lt;&gt;1,"",Q10=1,TRUNC((230-C10)*0.9))</f>
        <v>92</v>
      </c>
      <c r="E10" s="14">
        <v>133</v>
      </c>
      <c r="F10" s="14">
        <v>142</v>
      </c>
      <c r="G10" s="14">
        <v>136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411</v>
      </c>
      <c r="J10">
        <f t="shared" si="1"/>
        <v>137</v>
      </c>
      <c r="K10" cm="1">
        <f t="array" ref="K10">_xlfn.IFS(Q10&lt;&gt;1,"",Q10=1,I10+(3*D10))</f>
        <v>687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1555</v>
      </c>
      <c r="N10" cm="1">
        <f t="array" ref="N10">_xlfn.IFS(Q10=1,COUNT($E$7:G10),Q10&lt;&gt;1,"")</f>
        <v>12</v>
      </c>
      <c r="O10">
        <f>IF(Q10=1,ROUND(AVERAGE($E$7:G10),2),"")</f>
        <v>129.58000000000001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129</v>
      </c>
      <c r="D11" s="16" cm="1">
        <f t="array" ref="D11">_xlfn.IFS(Q11&lt;&gt;1,"",Q11=1,TRUNC((230-C11)*0.9))</f>
        <v>90</v>
      </c>
      <c r="E11" s="14">
        <v>144</v>
      </c>
      <c r="F11" s="14">
        <v>149</v>
      </c>
      <c r="G11" s="14">
        <v>165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0"/>
        <v>458</v>
      </c>
      <c r="J11">
        <f t="shared" si="1"/>
        <v>152</v>
      </c>
      <c r="K11" cm="1">
        <f t="array" ref="K11">_xlfn.IFS(Q11&lt;&gt;1,"",Q11=1,I11+(3*D11))</f>
        <v>728</v>
      </c>
      <c r="L11" cm="1">
        <f t="array" ref="L11">_xlfn.IFS(Q11&lt;&gt;1,"",COUNT($E$7:G11)&lt;=hcpng,"",COUNT($E$7:G11)&gt;=hcpng,K11)</f>
        <v>728</v>
      </c>
      <c r="M11" cm="1">
        <f t="array" ref="M11">_xlfn.IFS(Q11=1,SUM($E$7:G11),Q11&lt;&gt;1,"")</f>
        <v>2013</v>
      </c>
      <c r="N11" cm="1">
        <f t="array" ref="N11">_xlfn.IFS(Q11=1,COUNT($E$7:G11),Q11&lt;&gt;1,"")</f>
        <v>15</v>
      </c>
      <c r="O11">
        <f>IF(Q11=1,ROUND(AVERAGE($E$7:G11),2),"")</f>
        <v>134.19999999999999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234</v>
      </c>
      <c r="X11" cm="1">
        <f t="array" ref="X11">_xlfn.IFS(AND(Q11=1,COUNT($E$7:G11)&gt;hcpng),F11+D11,$A$7=1," ")</f>
        <v>239</v>
      </c>
      <c r="Y11" cm="1">
        <f t="array" ref="Y11">_xlfn.IFS(AND(Q11=1,COUNT($E$7:G11)&gt;hcpng),G11+D11,$A$7=1," ")</f>
        <v>255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134</v>
      </c>
      <c r="D12" s="16" cm="1">
        <f t="array" ref="D12">_xlfn.IFS(Q12&lt;&gt;1,"",Q12=1,TRUNC((230-C12)*0.9))</f>
        <v>86</v>
      </c>
      <c r="E12" s="14">
        <v>137</v>
      </c>
      <c r="F12" s="14">
        <v>133</v>
      </c>
      <c r="G12" s="14">
        <v>137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2</v>
      </c>
      <c r="I12">
        <f t="shared" si="0"/>
        <v>407</v>
      </c>
      <c r="J12">
        <f t="shared" si="1"/>
        <v>135</v>
      </c>
      <c r="K12" cm="1">
        <f t="array" ref="K12">_xlfn.IFS(Q12&lt;&gt;1,"",Q12=1,I12+(3*D12))</f>
        <v>665</v>
      </c>
      <c r="L12" cm="1">
        <f t="array" ref="L12">_xlfn.IFS(Q12&lt;&gt;1,"",COUNT($E$7:G12)&lt;=hcpng,"",COUNT($E$7:G12)&gt;=hcpng,K12)</f>
        <v>665</v>
      </c>
      <c r="M12" cm="1">
        <f t="array" ref="M12">_xlfn.IFS(Q12=1,SUM($E$7:G12),Q12&lt;&gt;1,"")</f>
        <v>2420</v>
      </c>
      <c r="N12" cm="1">
        <f t="array" ref="N12">_xlfn.IFS(Q12=1,COUNT($E$7:G12),Q12&lt;&gt;1,"")</f>
        <v>18</v>
      </c>
      <c r="O12">
        <f>IF(Q12=1,ROUND(AVERAGE($E$7:G12),2),"")</f>
        <v>134.44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223</v>
      </c>
      <c r="X12" cm="1">
        <f t="array" ref="X12">_xlfn.IFS(AND(Q12=1,COUNT($E$7:G12)&gt;hcpng),F12+D12,$A$7=1," ")</f>
        <v>219</v>
      </c>
      <c r="Y12" cm="1">
        <f t="array" ref="Y12">_xlfn.IFS(AND(Q12=1,COUNT($E$7:G12)&gt;hcpng),G12+D12,$A$7=1," ")</f>
        <v>223</v>
      </c>
      <c r="Z12">
        <f t="shared" si="5"/>
        <v>6</v>
      </c>
      <c r="AA12" cm="1">
        <f t="array" ref="AA12">_xlfn.IFS(COUNTIFS(H12,"#",H11,"#"),A11,COUNTIFS(H12,2,H11,"#"),A11,$A$7=1,"")</f>
        <v>5</v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134</v>
      </c>
      <c r="D13" s="16" cm="1">
        <f t="array" ref="D13">_xlfn.IFS(Q13&lt;&gt;1,"",Q13=1,TRUNC((230-C13)*0.9))</f>
        <v>86</v>
      </c>
      <c r="E13" s="14">
        <v>95</v>
      </c>
      <c r="F13" s="14">
        <v>146</v>
      </c>
      <c r="G13" s="14">
        <v>176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417</v>
      </c>
      <c r="J13">
        <f t="shared" si="1"/>
        <v>139</v>
      </c>
      <c r="K13" cm="1">
        <f t="array" ref="K13">_xlfn.IFS(Q13&lt;&gt;1,"",Q13=1,I13+(3*D13))</f>
        <v>675</v>
      </c>
      <c r="L13" cm="1">
        <f t="array" ref="L13">_xlfn.IFS(Q13&lt;&gt;1,"",COUNT($E$7:G13)&lt;=hcpng,"",COUNT($E$7:G13)&gt;=hcpng,K13)</f>
        <v>675</v>
      </c>
      <c r="M13" cm="1">
        <f t="array" ref="M13">_xlfn.IFS(Q13=1,SUM($E$7:G13),Q13&lt;&gt;1,"")</f>
        <v>2837</v>
      </c>
      <c r="N13" cm="1">
        <f t="array" ref="N13">_xlfn.IFS(Q13=1,COUNT($E$7:G13),Q13&lt;&gt;1,"")</f>
        <v>21</v>
      </c>
      <c r="O13">
        <f>IF(Q13=1,ROUND(AVERAGE($E$7:G13),2),"")</f>
        <v>135.1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181</v>
      </c>
      <c r="X13" cm="1">
        <f t="array" ref="X13">_xlfn.IFS(AND(Q13=1,COUNT($E$7:G13)&gt;hcpng),F13+D13,$A$7=1," ")</f>
        <v>232</v>
      </c>
      <c r="Y13" cm="1">
        <f t="array" ref="Y13">_xlfn.IFS(AND(Q13=1,COUNT($E$7:G13)&gt;hcpng),G13+D13,$A$7=1," ")</f>
        <v>262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135</v>
      </c>
      <c r="D14" s="16" cm="1">
        <f t="array" ref="D14">_xlfn.IFS(Q14&lt;&gt;1,"",Q14=1,TRUNC((230-C14)*0.9))</f>
        <v>85</v>
      </c>
      <c r="E14" s="14">
        <v>162</v>
      </c>
      <c r="F14" s="14">
        <v>101</v>
      </c>
      <c r="G14" s="14">
        <v>145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408</v>
      </c>
      <c r="J14">
        <f t="shared" si="1"/>
        <v>136</v>
      </c>
      <c r="K14" cm="1">
        <f t="array" ref="K14">_xlfn.IFS(Q14&lt;&gt;1,"",Q14=1,I14+(3*D14))</f>
        <v>663</v>
      </c>
      <c r="L14" cm="1">
        <f t="array" ref="L14">_xlfn.IFS(Q14&lt;&gt;1,"",COUNT($E$7:G14)&lt;=hcpng,"",COUNT($E$7:G14)&gt;=hcpng,K14)</f>
        <v>663</v>
      </c>
      <c r="M14" cm="1">
        <f t="array" ref="M14">_xlfn.IFS(Q14=1,SUM($E$7:G14),Q14&lt;&gt;1,"")</f>
        <v>3245</v>
      </c>
      <c r="N14" cm="1">
        <f t="array" ref="N14">_xlfn.IFS(Q14=1,COUNT($E$7:G14),Q14&lt;&gt;1,"")</f>
        <v>24</v>
      </c>
      <c r="O14">
        <f>IF(Q14=1,ROUND(AVERAGE($E$7:G14),2),"")</f>
        <v>135.21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247</v>
      </c>
      <c r="X14" cm="1">
        <f t="array" ref="X14">_xlfn.IFS(AND(Q14=1,COUNT($E$7:G14)&gt;hcpng),F14+D14,$A$7=1," ")</f>
        <v>186</v>
      </c>
      <c r="Y14" cm="1">
        <f t="array" ref="Y14">_xlfn.IFS(AND(Q14=1,COUNT($E$7:G14)&gt;hcpng),G14+D14,$A$7=1," ")</f>
        <v>230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135</v>
      </c>
      <c r="D16" s="16" cm="1">
        <f t="array" ref="D16">_xlfn.IFS(Q16&lt;&gt;1,"",Q16=1,TRUNC((230-C16)*0.9))</f>
        <v>85</v>
      </c>
      <c r="E16" s="14">
        <v>128</v>
      </c>
      <c r="F16" s="14">
        <v>129</v>
      </c>
      <c r="G16" s="14">
        <v>150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407</v>
      </c>
      <c r="J16">
        <f t="shared" si="1"/>
        <v>135</v>
      </c>
      <c r="K16" cm="1">
        <f t="array" ref="K16">_xlfn.IFS(Q16&lt;&gt;1,"",Q16=1,I16+(3*D16))</f>
        <v>662</v>
      </c>
      <c r="L16" cm="1">
        <f t="array" ref="L16">_xlfn.IFS(Q16&lt;&gt;1,"",COUNT($E$7:G16)&lt;=hcpng,"",COUNT($E$7:G16)&gt;=hcpng,K16)</f>
        <v>662</v>
      </c>
      <c r="M16" cm="1">
        <f t="array" ref="M16">_xlfn.IFS(Q16=1,SUM($E$7:G16),Q16&lt;&gt;1,"")</f>
        <v>3652</v>
      </c>
      <c r="N16" cm="1">
        <f t="array" ref="N16">_xlfn.IFS(Q16=1,COUNT($E$7:G16),Q16&lt;&gt;1,"")</f>
        <v>27</v>
      </c>
      <c r="O16">
        <f>IF(Q16=1,ROUND(AVERAGE($E$7:G16),2),"")</f>
        <v>135.26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213</v>
      </c>
      <c r="X16" cm="1">
        <f t="array" ref="X16">_xlfn.IFS(AND(Q16=1,COUNT($E$7:G16)&gt;hcpng),F16+D16,$A$7=1," ")</f>
        <v>214</v>
      </c>
      <c r="Y16" cm="1">
        <f t="array" ref="Y16">_xlfn.IFS(AND(Q16=1,COUNT($E$7:G16)&gt;hcpng),G16+D16,$A$7=1," ")</f>
        <v>235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135</v>
      </c>
      <c r="D17" s="16" cm="1">
        <f t="array" ref="D17">_xlfn.IFS(Q17&lt;&gt;1,"",Q17=1,TRUNC((230-C17)*0.9))</f>
        <v>85</v>
      </c>
      <c r="E17" s="14">
        <v>112</v>
      </c>
      <c r="F17" s="14">
        <v>127</v>
      </c>
      <c r="G17" s="14">
        <v>174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413</v>
      </c>
      <c r="J17">
        <f t="shared" si="1"/>
        <v>137</v>
      </c>
      <c r="K17" cm="1">
        <f t="array" ref="K17">_xlfn.IFS(Q17&lt;&gt;1,"",Q17=1,I17+(3*D17))</f>
        <v>668</v>
      </c>
      <c r="L17" cm="1">
        <f t="array" ref="L17">_xlfn.IFS(Q17&lt;&gt;1,"",COUNT($E$7:G17)&lt;=hcpng,"",COUNT($E$7:G17)&gt;=hcpng,K17)</f>
        <v>668</v>
      </c>
      <c r="M17" cm="1">
        <f t="array" ref="M17">_xlfn.IFS(Q17=1,SUM($E$7:G17),Q17&lt;&gt;1,"")</f>
        <v>4065</v>
      </c>
      <c r="N17" cm="1">
        <f t="array" ref="N17">_xlfn.IFS(Q17=1,COUNT($E$7:G17),Q17&lt;&gt;1,"")</f>
        <v>30</v>
      </c>
      <c r="O17">
        <f>IF(Q17=1,ROUND(AVERAGE($E$7:G17),2),"")</f>
        <v>135.5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197</v>
      </c>
      <c r="X17" cm="1">
        <f t="array" ref="X17">_xlfn.IFS(AND(Q17=1,COUNT($E$7:G17)&gt;hcpng),F17+D17,$A$7=1," ")</f>
        <v>212</v>
      </c>
      <c r="Y17" cm="1">
        <f t="array" ref="Y17">_xlfn.IFS(AND(Q17=1,COUNT($E$7:G17)&gt;hcpng),G17+D17,$A$7=1," ")</f>
        <v>259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135</v>
      </c>
      <c r="D18" s="16" cm="1">
        <f t="array" ref="D18">_xlfn.IFS(Q18&lt;&gt;1,"",Q18=1,TRUNC((230-C18)*0.9))</f>
        <v>85</v>
      </c>
      <c r="E18" s="14">
        <v>125</v>
      </c>
      <c r="F18" s="14">
        <v>176</v>
      </c>
      <c r="G18" s="14">
        <v>183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484</v>
      </c>
      <c r="J18">
        <f t="shared" si="1"/>
        <v>161</v>
      </c>
      <c r="K18" cm="1">
        <f t="array" ref="K18">_xlfn.IFS(Q18&lt;&gt;1,"",Q18=1,I18+(3*D18))</f>
        <v>739</v>
      </c>
      <c r="L18" cm="1">
        <f t="array" ref="L18">_xlfn.IFS(Q18&lt;&gt;1,"",COUNT($E$7:G18)&lt;=hcpng,"",COUNT($E$7:G18)&gt;=hcpng,K18)</f>
        <v>739</v>
      </c>
      <c r="M18" cm="1">
        <f t="array" ref="M18">_xlfn.IFS(Q18=1,SUM($E$7:G18),Q18&lt;&gt;1,"")</f>
        <v>4549</v>
      </c>
      <c r="N18" cm="1">
        <f t="array" ref="N18">_xlfn.IFS(Q18=1,COUNT($E$7:G18),Q18&lt;&gt;1,"")</f>
        <v>33</v>
      </c>
      <c r="O18">
        <f>IF(Q18=1,ROUND(AVERAGE($E$7:G18),2),"")</f>
        <v>137.85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>
        <f t="shared" si="4"/>
        <v>739</v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210</v>
      </c>
      <c r="X18" cm="1">
        <f t="array" ref="X18">_xlfn.IFS(AND(Q18=1,COUNT($E$7:G18)&gt;hcpng),F18+D18,$A$7=1," ")</f>
        <v>261</v>
      </c>
      <c r="Y18" cm="1">
        <f t="array" ref="Y18">_xlfn.IFS(AND(Q18=1,COUNT($E$7:G18)&gt;hcpng),G18+D18,$A$7=1," ")</f>
        <v>268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137</v>
      </c>
      <c r="D19" s="16" cm="1">
        <f t="array" ref="D19">_xlfn.IFS(Q19&lt;&gt;1,"",Q19=1,TRUNC((230-C19)*0.9))</f>
        <v>83</v>
      </c>
      <c r="E19" s="14">
        <v>132</v>
      </c>
      <c r="F19" s="14">
        <v>107</v>
      </c>
      <c r="G19" s="14">
        <v>162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401</v>
      </c>
      <c r="J19">
        <f t="shared" si="1"/>
        <v>133</v>
      </c>
      <c r="K19" cm="1">
        <f t="array" ref="K19">_xlfn.IFS(Q19&lt;&gt;1,"",Q19=1,I19+(3*D19))</f>
        <v>650</v>
      </c>
      <c r="L19" cm="1">
        <f t="array" ref="L19">_xlfn.IFS(Q19&lt;&gt;1,"",COUNT($E$7:G19)&lt;=hcpng,"",COUNT($E$7:G19)&gt;=hcpng,K19)</f>
        <v>650</v>
      </c>
      <c r="M19" cm="1">
        <f t="array" ref="M19">_xlfn.IFS(Q19=1,SUM($E$7:G19),Q19&lt;&gt;1,"")</f>
        <v>4950</v>
      </c>
      <c r="N19" cm="1">
        <f t="array" ref="N19">_xlfn.IFS(Q19=1,COUNT($E$7:G19),Q19&lt;&gt;1,"")</f>
        <v>36</v>
      </c>
      <c r="O19">
        <f>IF(Q19=1,ROUND(AVERAGE($E$7:G19),2),"")</f>
        <v>137.5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215</v>
      </c>
      <c r="X19" cm="1">
        <f t="array" ref="X19">_xlfn.IFS(AND(Q19=1,COUNT($E$7:G19)&gt;hcpng),F19+D19,$A$7=1," ")</f>
        <v>190</v>
      </c>
      <c r="Y19" cm="1">
        <f t="array" ref="Y19">_xlfn.IFS(AND(Q19=1,COUNT($E$7:G19)&gt;hcpng),G19+D19,$A$7=1," ")</f>
        <v>245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137</v>
      </c>
      <c r="D20" s="16" cm="1">
        <f t="array" ref="D20">_xlfn.IFS(Q20&lt;&gt;1,"",Q20=1,TRUNC((230-C20)*0.9))</f>
        <v>83</v>
      </c>
      <c r="E20" s="14">
        <v>154</v>
      </c>
      <c r="F20" s="14">
        <v>136</v>
      </c>
      <c r="G20" s="14">
        <v>155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445</v>
      </c>
      <c r="J20">
        <f t="shared" si="1"/>
        <v>148</v>
      </c>
      <c r="K20" cm="1">
        <f t="array" ref="K20">_xlfn.IFS(Q20&lt;&gt;1,"",Q20=1,I20+(3*D20))</f>
        <v>694</v>
      </c>
      <c r="L20" cm="1">
        <f t="array" ref="L20">_xlfn.IFS(Q20&lt;&gt;1,"",COUNT($E$7:G20)&lt;=hcpng,"",COUNT($E$7:G20)&gt;=hcpng,K20)</f>
        <v>694</v>
      </c>
      <c r="M20" cm="1">
        <f t="array" ref="M20">_xlfn.IFS(Q20=1,SUM($E$7:G20),Q20&lt;&gt;1,"")</f>
        <v>5395</v>
      </c>
      <c r="N20" cm="1">
        <f t="array" ref="N20">_xlfn.IFS(Q20=1,COUNT($E$7:G20),Q20&lt;&gt;1,"")</f>
        <v>39</v>
      </c>
      <c r="O20">
        <f>IF(Q20=1,ROUND(AVERAGE($E$7:G20),2),"")</f>
        <v>138.33000000000001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237</v>
      </c>
      <c r="X20" cm="1">
        <f t="array" ref="X20">_xlfn.IFS(AND(Q20=1,COUNT($E$7:G20)&gt;hcpng),F20+D20,$A$7=1," ")</f>
        <v>219</v>
      </c>
      <c r="Y20" cm="1">
        <f t="array" ref="Y20">_xlfn.IFS(AND(Q20=1,COUNT($E$7:G20)&gt;hcpng),G20+D20,$A$7=1," ")</f>
        <v>238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138</v>
      </c>
      <c r="D21" s="16" cm="1">
        <f t="array" ref="D21">_xlfn.IFS(Q21&lt;&gt;1,"",Q21=1,TRUNC((230-C21)*0.9))</f>
        <v>82</v>
      </c>
      <c r="E21" s="14">
        <v>203</v>
      </c>
      <c r="F21" s="14">
        <v>113</v>
      </c>
      <c r="G21" s="14">
        <v>166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482</v>
      </c>
      <c r="J21">
        <f t="shared" si="1"/>
        <v>160</v>
      </c>
      <c r="K21" cm="1">
        <f t="array" ref="K21">_xlfn.IFS(Q21&lt;&gt;1,"",Q21=1,I21+(3*D21))</f>
        <v>728</v>
      </c>
      <c r="L21" cm="1">
        <f t="array" ref="L21">_xlfn.IFS(Q21&lt;&gt;1,"",COUNT($E$7:G21)&lt;=hcpng,"",COUNT($E$7:G21)&gt;=hcpng,K21)</f>
        <v>728</v>
      </c>
      <c r="M21" cm="1">
        <f t="array" ref="M21">_xlfn.IFS(Q21=1,SUM($E$7:G21),Q21&lt;&gt;1,"")</f>
        <v>5877</v>
      </c>
      <c r="N21" cm="1">
        <f t="array" ref="N21">_xlfn.IFS(Q21=1,COUNT($E$7:G21),Q21&lt;&gt;1,"")</f>
        <v>42</v>
      </c>
      <c r="O21">
        <f>IF(Q21=1,ROUND(AVERAGE($E$7:G21),2),"")</f>
        <v>139.93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285</v>
      </c>
      <c r="X21" cm="1">
        <f t="array" ref="X21">_xlfn.IFS(AND(Q21=1,COUNT($E$7:G21)&gt;hcpng),F21+D21,$A$7=1," ")</f>
        <v>195</v>
      </c>
      <c r="Y21" cm="1">
        <f t="array" ref="Y21">_xlfn.IFS(AND(Q21=1,COUNT($E$7:G21)&gt;hcpng),G21+D21,$A$7=1," ")</f>
        <v>248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139</v>
      </c>
      <c r="D22" s="16" cm="1">
        <f t="array" ref="D22">_xlfn.IFS(Q22&lt;&gt;1,"",Q22=1,TRUNC((230-C22)*0.9))</f>
        <v>81</v>
      </c>
      <c r="E22" s="14">
        <v>146</v>
      </c>
      <c r="F22" s="14">
        <v>167</v>
      </c>
      <c r="G22" s="14">
        <v>136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449</v>
      </c>
      <c r="J22">
        <f t="shared" si="1"/>
        <v>149</v>
      </c>
      <c r="K22" cm="1">
        <f t="array" ref="K22">_xlfn.IFS(Q22&lt;&gt;1,"",Q22=1,I22+(3*D22))</f>
        <v>692</v>
      </c>
      <c r="L22" cm="1">
        <f t="array" ref="L22">_xlfn.IFS(Q22&lt;&gt;1,"",COUNT($E$7:G22)&lt;=hcpng,"",COUNT($E$7:G22)&gt;=hcpng,K22)</f>
        <v>692</v>
      </c>
      <c r="M22" cm="1">
        <f t="array" ref="M22">_xlfn.IFS(Q22=1,SUM($E$7:G22),Q22&lt;&gt;1,"")</f>
        <v>6326</v>
      </c>
      <c r="N22" cm="1">
        <f t="array" ref="N22">_xlfn.IFS(Q22=1,COUNT($E$7:G22),Q22&lt;&gt;1,"")</f>
        <v>45</v>
      </c>
      <c r="O22">
        <f>IF(Q22=1,ROUND(AVERAGE($E$7:G22),2),"")</f>
        <v>140.58000000000001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227</v>
      </c>
      <c r="X22" cm="1">
        <f t="array" ref="X22">_xlfn.IFS(AND(Q22=1,COUNT($E$7:G22)&gt;hcpng),F22+D22,$A$7=1," ")</f>
        <v>248</v>
      </c>
      <c r="Y22" cm="1">
        <f t="array" ref="Y22">_xlfn.IFS(AND(Q22=1,COUNT($E$7:G22)&gt;hcpng),G22+D22,$A$7=1," ")</f>
        <v>217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140</v>
      </c>
      <c r="D23" s="16" cm="1">
        <f t="array" ref="D23">_xlfn.IFS(Q23&lt;&gt;1,"",Q23=1,TRUNC((230-C23)*0.9))</f>
        <v>81</v>
      </c>
      <c r="E23" s="14">
        <v>134</v>
      </c>
      <c r="F23" s="14">
        <v>140</v>
      </c>
      <c r="G23" s="14">
        <v>134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408</v>
      </c>
      <c r="J23">
        <f t="shared" si="1"/>
        <v>136</v>
      </c>
      <c r="K23" cm="1">
        <f t="array" ref="K23">_xlfn.IFS(Q23&lt;&gt;1,"",Q23=1,I23+(3*D23))</f>
        <v>651</v>
      </c>
      <c r="L23" cm="1">
        <f t="array" ref="L23">_xlfn.IFS(Q23&lt;&gt;1,"",COUNT($E$7:G23)&lt;=hcpng,"",COUNT($E$7:G23)&gt;=hcpng,K23)</f>
        <v>651</v>
      </c>
      <c r="M23" cm="1">
        <f t="array" ref="M23">_xlfn.IFS(Q23=1,SUM($E$7:G23),Q23&lt;&gt;1,"")</f>
        <v>6734</v>
      </c>
      <c r="N23" cm="1">
        <f t="array" ref="N23">_xlfn.IFS(Q23=1,COUNT($E$7:G23),Q23&lt;&gt;1,"")</f>
        <v>48</v>
      </c>
      <c r="O23">
        <f>IF(Q23=1,ROUND(AVERAGE($E$7:G23),2),"")</f>
        <v>140.29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215</v>
      </c>
      <c r="X23" cm="1">
        <f t="array" ref="X23">_xlfn.IFS(AND(Q23=1,COUNT($E$7:G23)&gt;hcpng),F23+D23,$A$7=1," ")</f>
        <v>221</v>
      </c>
      <c r="Y23" cm="1">
        <f t="array" ref="Y23">_xlfn.IFS(AND(Q23=1,COUNT($E$7:G23)&gt;hcpng),G23+D23,$A$7=1," ")</f>
        <v>215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140</v>
      </c>
      <c r="D25" s="16" cm="1">
        <f t="array" ref="D25">_xlfn.IFS(Q25&lt;&gt;1,"",Q25=1,TRUNC((230-C25)*0.9))</f>
        <v>81</v>
      </c>
      <c r="E25" s="14">
        <v>126</v>
      </c>
      <c r="F25" s="14">
        <v>135</v>
      </c>
      <c r="G25" s="14">
        <v>153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414</v>
      </c>
      <c r="J25">
        <f t="shared" si="1"/>
        <v>138</v>
      </c>
      <c r="K25" cm="1">
        <f t="array" ref="K25">_xlfn.IFS(Q25&lt;&gt;1,"",Q25=1,I25+(3*D25))</f>
        <v>657</v>
      </c>
      <c r="L25" cm="1">
        <f t="array" ref="L25">_xlfn.IFS(Q25&lt;&gt;1,"",COUNT($E$7:G25)&lt;=hcpng,"",COUNT($E$7:G25)&gt;=hcpng,K25)</f>
        <v>657</v>
      </c>
      <c r="M25" cm="1">
        <f t="array" ref="M25">_xlfn.IFS(Q25=1,SUM($E$7:G25),Q25&lt;&gt;1,"")</f>
        <v>7148</v>
      </c>
      <c r="N25" cm="1">
        <f t="array" ref="N25">_xlfn.IFS(Q25=1,COUNT($E$7:G25),Q25&lt;&gt;1,"")</f>
        <v>51</v>
      </c>
      <c r="O25">
        <f>IF(Q25=1,ROUND(AVERAGE($E$7:G25),2),"")</f>
        <v>140.16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207</v>
      </c>
      <c r="X25" cm="1">
        <f t="array" ref="X25">_xlfn.IFS(AND(Q25=1,COUNT($E$7:G25)&gt;hcpng),F25+D25,$A$7=1," ")</f>
        <v>216</v>
      </c>
      <c r="Y25" cm="1">
        <f t="array" ref="Y25">_xlfn.IFS(AND(Q25=1,COUNT($E$7:G25)&gt;hcpng),G25+D25,$A$7=1," ")</f>
        <v>234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140</v>
      </c>
      <c r="D26" s="16" cm="1">
        <f t="array" ref="D26">_xlfn.IFS(Q26&lt;&gt;1,"",Q26=1,TRUNC((230-C26)*0.9))</f>
        <v>81</v>
      </c>
      <c r="E26" s="14">
        <v>147</v>
      </c>
      <c r="F26" s="14">
        <v>166</v>
      </c>
      <c r="G26" s="14">
        <v>135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448</v>
      </c>
      <c r="J26">
        <f t="shared" si="1"/>
        <v>149</v>
      </c>
      <c r="K26" cm="1">
        <f t="array" ref="K26">_xlfn.IFS(Q26&lt;&gt;1,"",Q26=1,I26+(3*D26))</f>
        <v>691</v>
      </c>
      <c r="L26" cm="1">
        <f t="array" ref="L26">_xlfn.IFS(Q26&lt;&gt;1,"",COUNT($E$7:G26)&lt;=hcpng,"",COUNT($E$7:G26)&gt;=hcpng,K26)</f>
        <v>691</v>
      </c>
      <c r="M26" cm="1">
        <f t="array" ref="M26">_xlfn.IFS(Q26=1,SUM($E$7:G26),Q26&lt;&gt;1,"")</f>
        <v>7596</v>
      </c>
      <c r="N26" cm="1">
        <f t="array" ref="N26">_xlfn.IFS(Q26=1,COUNT($E$7:G26),Q26&lt;&gt;1,"")</f>
        <v>54</v>
      </c>
      <c r="O26">
        <f>IF(Q26=1,ROUND(AVERAGE($E$7:G26),2),"")</f>
        <v>140.66999999999999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228</v>
      </c>
      <c r="X26" cm="1">
        <f t="array" ref="X26">_xlfn.IFS(AND(Q26=1,COUNT($E$7:G26)&gt;hcpng),F26+D26,$A$7=1," ")</f>
        <v>247</v>
      </c>
      <c r="Y26" cm="1">
        <f t="array" ref="Y26">_xlfn.IFS(AND(Q26=1,COUNT($E$7:G26)&gt;hcpng),G26+D26,$A$7=1," ")</f>
        <v>216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140</v>
      </c>
      <c r="D27" s="16" cm="1">
        <f t="array" ref="D27">_xlfn.IFS(Q27&lt;&gt;1,"",Q27=1,TRUNC((230-C27)*0.9))</f>
        <v>81</v>
      </c>
      <c r="E27" s="14">
        <v>164</v>
      </c>
      <c r="F27" s="14">
        <v>130</v>
      </c>
      <c r="G27" s="14">
        <v>139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433</v>
      </c>
      <c r="J27">
        <f t="shared" si="1"/>
        <v>144</v>
      </c>
      <c r="K27" cm="1">
        <f t="array" ref="K27">_xlfn.IFS(Q27&lt;&gt;1,"",Q27=1,I27+(3*D27))</f>
        <v>676</v>
      </c>
      <c r="L27" cm="1">
        <f t="array" ref="L27">_xlfn.IFS(Q27&lt;&gt;1,"",COUNT($E$7:G27)&lt;=hcpng,"",COUNT($E$7:G27)&gt;=hcpng,K27)</f>
        <v>676</v>
      </c>
      <c r="M27" cm="1">
        <f t="array" ref="M27">_xlfn.IFS(Q27=1,SUM($E$7:G27),Q27&lt;&gt;1,"")</f>
        <v>8029</v>
      </c>
      <c r="N27" cm="1">
        <f t="array" ref="N27">_xlfn.IFS(Q27=1,COUNT($E$7:G27),Q27&lt;&gt;1,"")</f>
        <v>57</v>
      </c>
      <c r="O27">
        <f>IF(Q27=1,ROUND(AVERAGE($E$7:G27),2),"")</f>
        <v>140.86000000000001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245</v>
      </c>
      <c r="X27" cm="1">
        <f t="array" ref="X27">_xlfn.IFS(AND(Q27=1,COUNT($E$7:G27)&gt;hcpng),F27+D27,$A$7=1," ")</f>
        <v>211</v>
      </c>
      <c r="Y27" cm="1">
        <f t="array" ref="Y27">_xlfn.IFS(AND(Q27=1,COUNT($E$7:G27)&gt;hcpng),G27+D27,$A$7=1," ")</f>
        <v>220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6" t="str" cm="1">
        <f t="array" ref="D28">_xlfn.IFS(Q28&lt;&gt;1,"",Q28=1,TRUNC((230-C28)*0.9))</f>
        <v/>
      </c>
      <c r="E28" s="14"/>
      <c r="F28" s="14"/>
      <c r="G28" s="14"/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0"/>
        <v/>
      </c>
      <c r="J28" t="str">
        <f t="shared" si="1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2"/>
        <v/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5"/>
        <v>0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140</v>
      </c>
      <c r="D29" s="16" cm="1">
        <f t="array" ref="D29">_xlfn.IFS(Q29&lt;&gt;1,"",Q29=1,TRUNC((230-C29)*0.9))</f>
        <v>81</v>
      </c>
      <c r="E29" s="14">
        <v>145</v>
      </c>
      <c r="F29" s="14">
        <v>185</v>
      </c>
      <c r="G29" s="14">
        <v>153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0"/>
        <v>483</v>
      </c>
      <c r="J29">
        <f t="shared" si="1"/>
        <v>161</v>
      </c>
      <c r="K29" cm="1">
        <f t="array" ref="K29">_xlfn.IFS(Q29&lt;&gt;1,"",Q29=1,I29+(3*D29))</f>
        <v>726</v>
      </c>
      <c r="L29" cm="1">
        <f t="array" ref="L29">_xlfn.IFS(Q29&lt;&gt;1,"",COUNT($E$7:G29)&lt;=hcpng,"",COUNT($E$7:G29)&gt;=hcpng,K29)</f>
        <v>726</v>
      </c>
      <c r="M29" cm="1">
        <f t="array" ref="M29">_xlfn.IFS(Q29=1,SUM($E$7:G29),Q29&lt;&gt;1,"")</f>
        <v>8512</v>
      </c>
      <c r="N29" cm="1">
        <f t="array" ref="N29">_xlfn.IFS(Q29=1,COUNT($E$7:G29),Q29&lt;&gt;1,"")</f>
        <v>60</v>
      </c>
      <c r="O29">
        <f>IF(Q29=1,ROUND(AVERAGE($E$7:G29),2),"")</f>
        <v>141.87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226</v>
      </c>
      <c r="X29" cm="1">
        <f t="array" ref="X29">_xlfn.IFS(AND(Q29=1,COUNT($E$7:G29)&gt;hcpng),F29+D29,$A$7=1," ")</f>
        <v>266</v>
      </c>
      <c r="Y29" cm="1">
        <f t="array" ref="Y29">_xlfn.IFS(AND(Q29=1,COUNT($E$7:G29)&gt;hcpng),G29+D29,$A$7=1," ")</f>
        <v>234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141</v>
      </c>
      <c r="D30" s="16" cm="1">
        <f t="array" ref="D30">_xlfn.IFS(Q30&lt;&gt;1,"",Q30=1,TRUNC((230-C30)*0.9))</f>
        <v>80</v>
      </c>
      <c r="E30" s="14">
        <v>209</v>
      </c>
      <c r="F30" s="14">
        <v>143</v>
      </c>
      <c r="G30" s="14">
        <v>145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0"/>
        <v>497</v>
      </c>
      <c r="J30">
        <f t="shared" si="1"/>
        <v>165</v>
      </c>
      <c r="K30" cm="1">
        <f t="array" ref="K30">_xlfn.IFS(Q30&lt;&gt;1,"",Q30=1,I30+(3*D30))</f>
        <v>737</v>
      </c>
      <c r="L30" cm="1">
        <f t="array" ref="L30">_xlfn.IFS(Q30&lt;&gt;1,"",COUNT($E$7:G30)&lt;=hcpng,"",COUNT($E$7:G30)&gt;=hcpng,K30)</f>
        <v>737</v>
      </c>
      <c r="M30" cm="1">
        <f t="array" ref="M30">_xlfn.IFS(Q30=1,SUM($E$7:G30),Q30&lt;&gt;1,"")</f>
        <v>9009</v>
      </c>
      <c r="N30" cm="1">
        <f t="array" ref="N30">_xlfn.IFS(Q30=1,COUNT($E$7:G30),Q30&lt;&gt;1,"")</f>
        <v>63</v>
      </c>
      <c r="O30">
        <f>IF(Q30=1,ROUND(AVERAGE($E$7:G30),2),"")</f>
        <v>143</v>
      </c>
      <c r="P30" t="str" cm="1">
        <f t="array" ref="P30">_xlfn.IFS(Q30&lt;&gt;1,"",SUM($Q$7:Q30)=1,1,SUM($Q$7:Q30)&lt;&gt;1,"")</f>
        <v/>
      </c>
      <c r="Q30">
        <f t="shared" si="2"/>
        <v>1</v>
      </c>
      <c r="R30">
        <f t="shared" si="3"/>
        <v>497</v>
      </c>
      <c r="S30" cm="1">
        <f t="array" ref="S30">_xlfn.IFS(E30=$X$5,E30,F30=$X$5,F30,G30=$X$5,G30,$A$7=1,"")</f>
        <v>209</v>
      </c>
      <c r="T30" t="str">
        <f t="shared" si="4"/>
        <v/>
      </c>
      <c r="U30" cm="1">
        <f t="array" ref="U30">_xlfn.IFS(W30=$X$6,W30,X30=$X$6,X30,Y30=$X$6,Y30,$A$7=1,"")</f>
        <v>289</v>
      </c>
      <c r="W30" cm="1">
        <f t="array" ref="W30">_xlfn.IFS(AND(Q30=1,COUNT($E$7:G30)&gt;hcpng),E30+D30,$A$7=1," ")</f>
        <v>289</v>
      </c>
      <c r="X30" cm="1">
        <f t="array" ref="X30">_xlfn.IFS(AND(Q30=1,COUNT($E$7:G30)&gt;hcpng),F30+D30,$A$7=1," ")</f>
        <v>223</v>
      </c>
      <c r="Y30" cm="1">
        <f t="array" ref="Y30">_xlfn.IFS(AND(Q30=1,COUNT($E$7:G30)&gt;hcpng),G30+D30,$A$7=1," ")</f>
        <v>225</v>
      </c>
      <c r="Z30">
        <f t="shared" si="5"/>
        <v>24</v>
      </c>
      <c r="AA30" cm="1">
        <f t="array" ref="AA30">_xlfn.IFS(COUNTIFS(H30,"#",H29,"#"),A29,COUNTIFS(H30,2,H29,"#"),A29,$A$7=1,"")</f>
        <v>23</v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143</v>
      </c>
      <c r="D31" s="16" cm="1">
        <f t="array" ref="D31">_xlfn.IFS(Q31&lt;&gt;1,"",Q31=1,TRUNC((230-C31)*0.9))</f>
        <v>78</v>
      </c>
      <c r="E31" s="14">
        <v>158</v>
      </c>
      <c r="F31" s="14">
        <v>150</v>
      </c>
      <c r="G31" s="14">
        <v>127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435</v>
      </c>
      <c r="J31">
        <f t="shared" si="1"/>
        <v>145</v>
      </c>
      <c r="K31" cm="1">
        <f t="array" ref="K31">_xlfn.IFS(Q31&lt;&gt;1,"",Q31=1,I31+(3*D31))</f>
        <v>669</v>
      </c>
      <c r="L31" cm="1">
        <f t="array" ref="L31">_xlfn.IFS(Q31&lt;&gt;1,"",COUNT($E$7:G31)&lt;=hcpng,"",COUNT($E$7:G31)&gt;=hcpng,K31)</f>
        <v>669</v>
      </c>
      <c r="M31" cm="1">
        <f t="array" ref="M31">_xlfn.IFS(Q31=1,SUM($E$7:G31),Q31&lt;&gt;1,"")</f>
        <v>9444</v>
      </c>
      <c r="N31" cm="1">
        <f t="array" ref="N31">_xlfn.IFS(Q31=1,COUNT($E$7:G31),Q31&lt;&gt;1,"")</f>
        <v>66</v>
      </c>
      <c r="O31">
        <f>IF(Q31=1,ROUND(AVERAGE($E$7:G31),2),"")</f>
        <v>143.09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236</v>
      </c>
      <c r="X31" cm="1">
        <f t="array" ref="X31">_xlfn.IFS(AND(Q31=1,COUNT($E$7:G31)&gt;hcpng),F31+D31,$A$7=1," ")</f>
        <v>228</v>
      </c>
      <c r="Y31" cm="1">
        <f t="array" ref="Y31">_xlfn.IFS(AND(Q31=1,COUNT($E$7:G31)&gt;hcpng),G31+D31,$A$7=1," ")</f>
        <v>205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143</v>
      </c>
      <c r="D32" s="16" cm="1">
        <f t="array" ref="D32">_xlfn.IFS(Q32&lt;&gt;1,"",Q32=1,TRUNC((230-C32)*0.9))</f>
        <v>78</v>
      </c>
      <c r="E32" s="14">
        <v>142</v>
      </c>
      <c r="F32" s="14">
        <v>127</v>
      </c>
      <c r="G32" s="14">
        <v>138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407</v>
      </c>
      <c r="J32">
        <f t="shared" si="1"/>
        <v>135</v>
      </c>
      <c r="K32" cm="1">
        <f t="array" ref="K32">_xlfn.IFS(Q32&lt;&gt;1,"",Q32=1,I32+(3*D32))</f>
        <v>641</v>
      </c>
      <c r="L32" cm="1">
        <f t="array" ref="L32">_xlfn.IFS(Q32&lt;&gt;1,"",COUNT($E$7:G32)&lt;=hcpng,"",COUNT($E$7:G32)&gt;=hcpng,K32)</f>
        <v>641</v>
      </c>
      <c r="M32" cm="1">
        <f t="array" ref="M32">_xlfn.IFS(Q32=1,SUM($E$7:G32),Q32&lt;&gt;1,"")</f>
        <v>9851</v>
      </c>
      <c r="N32" cm="1">
        <f t="array" ref="N32">_xlfn.IFS(Q32=1,COUNT($E$7:G32),Q32&lt;&gt;1,"")</f>
        <v>69</v>
      </c>
      <c r="O32">
        <f>IF(Q32=1,ROUND(AVERAGE($E$7:G32),2),"")</f>
        <v>142.77000000000001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220</v>
      </c>
      <c r="X32" cm="1">
        <f t="array" ref="X32">_xlfn.IFS(AND(Q32=1,COUNT($E$7:G32)&gt;hcpng),F32+D32,$A$7=1," ")</f>
        <v>205</v>
      </c>
      <c r="Y32" cm="1">
        <f t="array" ref="Y32">_xlfn.IFS(AND(Q32=1,COUNT($E$7:G32)&gt;hcpng),G32+D32,$A$7=1," ")</f>
        <v>216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142</v>
      </c>
      <c r="D33" s="16" cm="1">
        <f t="array" ref="D33">_xlfn.IFS(Q33&lt;&gt;1,"",Q33=1,TRUNC((230-C33)*0.9))</f>
        <v>79</v>
      </c>
      <c r="E33" s="14">
        <v>179</v>
      </c>
      <c r="F33" s="14">
        <v>176</v>
      </c>
      <c r="G33" s="14">
        <v>112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467</v>
      </c>
      <c r="J33">
        <f t="shared" si="1"/>
        <v>155</v>
      </c>
      <c r="K33" cm="1">
        <f t="array" ref="K33">_xlfn.IFS(Q33&lt;&gt;1,"",Q33=1,I33+(3*D33))</f>
        <v>704</v>
      </c>
      <c r="L33" cm="1">
        <f t="array" ref="L33">_xlfn.IFS(Q33&lt;&gt;1,"",COUNT($E$7:G33)&lt;=hcpng,"",COUNT($E$7:G33)&gt;=hcpng,K33)</f>
        <v>704</v>
      </c>
      <c r="M33" cm="1">
        <f t="array" ref="M33">_xlfn.IFS(Q33=1,SUM($E$7:G33),Q33&lt;&gt;1,"")</f>
        <v>10318</v>
      </c>
      <c r="N33" cm="1">
        <f t="array" ref="N33">_xlfn.IFS(Q33=1,COUNT($E$7:G33),Q33&lt;&gt;1,"")</f>
        <v>72</v>
      </c>
      <c r="O33">
        <f>IF(Q33=1,ROUND(AVERAGE($E$7:G33),2),"")</f>
        <v>143.31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258</v>
      </c>
      <c r="X33" cm="1">
        <f t="array" ref="X33">_xlfn.IFS(AND(Q33=1,COUNT($E$7:G33)&gt;hcpng),F33+D33,$A$7=1," ")</f>
        <v>255</v>
      </c>
      <c r="Y33" cm="1">
        <f t="array" ref="Y33">_xlfn.IFS(AND(Q33=1,COUNT($E$7:G33)&gt;hcpng),G33+D33,$A$7=1," ")</f>
        <v>191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143</v>
      </c>
      <c r="D34" s="16" cm="1">
        <f t="array" ref="D34">_xlfn.IFS(Q34&lt;&gt;1,"",Q34=1,TRUNC((230-C34)*0.9))</f>
        <v>78</v>
      </c>
      <c r="E34" s="14">
        <v>110</v>
      </c>
      <c r="F34" s="14">
        <v>142</v>
      </c>
      <c r="G34" s="14">
        <v>165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417</v>
      </c>
      <c r="J34">
        <f t="shared" si="1"/>
        <v>139</v>
      </c>
      <c r="K34" cm="1">
        <f t="array" ref="K34">_xlfn.IFS(Q34&lt;&gt;1,"",Q34=1,I34+(3*D34))</f>
        <v>651</v>
      </c>
      <c r="L34" cm="1">
        <f t="array" ref="L34">_xlfn.IFS(Q34&lt;&gt;1,"",COUNT($E$7:G34)&lt;=hcpng,"",COUNT($E$7:G34)&gt;=hcpng,K34)</f>
        <v>651</v>
      </c>
      <c r="M34" cm="1">
        <f t="array" ref="M34">_xlfn.IFS(Q34=1,SUM($E$7:G34),Q34&lt;&gt;1,"")</f>
        <v>10735</v>
      </c>
      <c r="N34" cm="1">
        <f t="array" ref="N34">_xlfn.IFS(Q34=1,COUNT($E$7:G34),Q34&lt;&gt;1,"")</f>
        <v>75</v>
      </c>
      <c r="O34">
        <f>IF(Q34=1,ROUND(AVERAGE($E$7:G34),2),"")</f>
        <v>143.13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188</v>
      </c>
      <c r="X34" cm="1">
        <f t="array" ref="X34">_xlfn.IFS(AND(Q34=1,COUNT($E$7:G34)&gt;hcpng),F34+D34,$A$7=1," ")</f>
        <v>220</v>
      </c>
      <c r="Y34" cm="1">
        <f t="array" ref="Y34">_xlfn.IFS(AND(Q34=1,COUNT($E$7:G34)&gt;hcpng),G34+D34,$A$7=1," ")</f>
        <v>243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143</v>
      </c>
      <c r="D35" s="16" cm="1">
        <f t="array" ref="D35">_xlfn.IFS(Q35&lt;&gt;1,"",Q35=1,TRUNC((230-C35)*0.9))</f>
        <v>78</v>
      </c>
      <c r="E35" s="14">
        <v>140</v>
      </c>
      <c r="F35" s="14">
        <v>177</v>
      </c>
      <c r="G35" s="14">
        <v>129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446</v>
      </c>
      <c r="J35">
        <f t="shared" si="1"/>
        <v>148</v>
      </c>
      <c r="K35" cm="1">
        <f t="array" ref="K35">_xlfn.IFS(Q35&lt;&gt;1,"",Q35=1,I35+(3*D35))</f>
        <v>680</v>
      </c>
      <c r="L35" cm="1">
        <f t="array" ref="L35">_xlfn.IFS(Q35&lt;&gt;1,"",COUNT($E$7:G35)&lt;=hcpng,"",COUNT($E$7:G35)&gt;=hcpng,K35)</f>
        <v>680</v>
      </c>
      <c r="M35" cm="1">
        <f t="array" ref="M35">_xlfn.IFS(Q35=1,SUM($E$7:G35),Q35&lt;&gt;1,"")</f>
        <v>11181</v>
      </c>
      <c r="N35" cm="1">
        <f t="array" ref="N35">_xlfn.IFS(Q35=1,COUNT($E$7:G35),Q35&lt;&gt;1,"")</f>
        <v>78</v>
      </c>
      <c r="O35">
        <f>IF(Q35=1,ROUND(AVERAGE($E$7:G35),2),"")</f>
        <v>143.35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218</v>
      </c>
      <c r="X35" cm="1">
        <f t="array" ref="X35">_xlfn.IFS(AND(Q35=1,COUNT($E$7:G35)&gt;hcpng),F35+D35,$A$7=1," ")</f>
        <v>255</v>
      </c>
      <c r="Y35" cm="1">
        <f t="array" ref="Y35">_xlfn.IFS(AND(Q35=1,COUNT($E$7:G35)&gt;hcpng),G35+D35,$A$7=1," ")</f>
        <v>207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143</v>
      </c>
      <c r="D36" s="16" cm="1">
        <f t="array" ref="D36">_xlfn.IFS(Q36&lt;&gt;1,"",Q36=1,TRUNC((230-C36)*0.9))</f>
        <v>78</v>
      </c>
      <c r="E36" s="14">
        <v>137</v>
      </c>
      <c r="F36" s="14">
        <v>118</v>
      </c>
      <c r="G36" s="14">
        <v>135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390</v>
      </c>
      <c r="J36">
        <f t="shared" si="1"/>
        <v>130</v>
      </c>
      <c r="K36" cm="1">
        <f t="array" ref="K36">_xlfn.IFS(Q36&lt;&gt;1,"",Q36=1,I36+(3*D36))</f>
        <v>624</v>
      </c>
      <c r="L36" cm="1">
        <f t="array" ref="L36">_xlfn.IFS(Q36&lt;&gt;1,"",COUNT($E$7:G36)&lt;=hcpng,"",COUNT($E$7:G36)&gt;=hcpng,K36)</f>
        <v>624</v>
      </c>
      <c r="M36" cm="1">
        <f t="array" ref="M36">_xlfn.IFS(Q36=1,SUM($E$7:G36),Q36&lt;&gt;1,"")</f>
        <v>11571</v>
      </c>
      <c r="N36" cm="1">
        <f t="array" ref="N36">_xlfn.IFS(Q36=1,COUNT($E$7:G36),Q36&lt;&gt;1,"")</f>
        <v>81</v>
      </c>
      <c r="O36">
        <f>IF(Q36=1,ROUND(AVERAGE($E$7:G36),2),"")</f>
        <v>142.85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215</v>
      </c>
      <c r="X36" cm="1">
        <f t="array" ref="X36">_xlfn.IFS(AND(Q36=1,COUNT($E$7:G36)&gt;hcpng),F36+D36,$A$7=1," ")</f>
        <v>196</v>
      </c>
      <c r="Y36" cm="1">
        <f t="array" ref="Y36">_xlfn.IFS(AND(Q36=1,COUNT($E$7:G36)&gt;hcpng),G36+D36,$A$7=1," ")</f>
        <v>213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142.63</v>
      </c>
      <c r="F37" s="18">
        <f>IF(COUNT(F7:F36)&gt;=1,ROUND(SUM(F7:F36)/COUNT(F7:F36),2),"")</f>
        <v>139.74</v>
      </c>
      <c r="G37" s="18">
        <f>IF(COUNT(G7:G36)&gt;=1,ROUND(SUM(G7:G36)/COUNT(G7:G36),2),"")</f>
        <v>146.19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6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8BF6-515A-44FD-98FA-A50A1CEBE09B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28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87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NO</v>
      </c>
      <c r="K3" t="str" cm="1">
        <f t="array" ref="K3">_xlfn.IFS(AND(SUM(Q7:Q36)&lt;30,SUM(Q7:Q36)=B2),"So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>
        <v>134</v>
      </c>
      <c r="C4" s="7"/>
      <c r="D4" s="7"/>
      <c r="E4" s="7"/>
      <c r="F4" s="7"/>
      <c r="G4" s="7"/>
      <c r="W4" s="3" t="s">
        <v>34</v>
      </c>
      <c r="X4">
        <f>MAX(I7:I36)</f>
        <v>449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178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268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6" t="str" cm="1">
        <f t="array" ref="D7">_xlfn.IFS(Q7&lt;&gt;1,"",Q7=1,TRUNC((230-C7)*0.9))</f>
        <v/>
      </c>
      <c r="E7" s="14"/>
      <c r="F7" s="14"/>
      <c r="G7" s="14"/>
      <c r="H7" s="17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6" t="str" cm="1">
        <f t="array" ref="D8">_xlfn.IFS(Q8&lt;&gt;1,"",Q8=1,TRUNC((230-C8)*0.9))</f>
        <v/>
      </c>
      <c r="E8" s="14"/>
      <c r="F8" s="14"/>
      <c r="G8" s="14"/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0">IF(Q8=1,SUM(E8:G8),"")</f>
        <v/>
      </c>
      <c r="J8" t="str">
        <f t="shared" ref="J8:J36" si="1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:Q36" si="2">IF(MAX(E8:G8)&lt;1,"",1)</f>
        <v/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0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134</v>
      </c>
      <c r="D9" s="16" cm="1">
        <f t="array" ref="D9">_xlfn.IFS(Q9&lt;&gt;1,"",Q9=1,TRUNC((230-C9)*0.9))</f>
        <v>86</v>
      </c>
      <c r="E9" s="14">
        <v>107</v>
      </c>
      <c r="F9" s="14">
        <v>136</v>
      </c>
      <c r="G9" s="14">
        <v>134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377</v>
      </c>
      <c r="J9">
        <f t="shared" si="1"/>
        <v>125</v>
      </c>
      <c r="K9" cm="1">
        <f t="array" ref="K9">_xlfn.IFS(Q9&lt;&gt;1,"",Q9=1,I9+(3*D9))</f>
        <v>635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377</v>
      </c>
      <c r="N9" cm="1">
        <f t="array" ref="N9">_xlfn.IFS(Q9=1,COUNT($E$7:G9),Q9&lt;&gt;1,"")</f>
        <v>3</v>
      </c>
      <c r="O9">
        <f>IF(Q9=1,ROUND(AVERAGE($E$7:G9),2),"")</f>
        <v>125.67</v>
      </c>
      <c r="P9" cm="1">
        <f t="array" ref="P9">_xlfn.IFS(Q9&lt;&gt;1,"",SUM($Q$7:Q9)=1,1,SUM($Q$7:Q9)&lt;&gt;1,"")</f>
        <v>1</v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134</v>
      </c>
      <c r="D10" s="16" cm="1">
        <f t="array" ref="D10">_xlfn.IFS(Q10&lt;&gt;1,"",Q10=1,TRUNC((230-C10)*0.9))</f>
        <v>86</v>
      </c>
      <c r="E10" s="14">
        <v>119</v>
      </c>
      <c r="F10" s="14">
        <v>151</v>
      </c>
      <c r="G10" s="14">
        <v>102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372</v>
      </c>
      <c r="J10">
        <f t="shared" si="1"/>
        <v>124</v>
      </c>
      <c r="K10" cm="1">
        <f t="array" ref="K10">_xlfn.IFS(Q10&lt;&gt;1,"",Q10=1,I10+(3*D10))</f>
        <v>630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749</v>
      </c>
      <c r="N10" cm="1">
        <f t="array" ref="N10">_xlfn.IFS(Q10=1,COUNT($E$7:G10),Q10&lt;&gt;1,"")</f>
        <v>6</v>
      </c>
      <c r="O10">
        <f>IF(Q10=1,ROUND(AVERAGE($E$7:G10),2),"")</f>
        <v>124.83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6" t="str" cm="1">
        <f t="array" ref="D11">_xlfn.IFS(Q11&lt;&gt;1,"",Q11=1,TRUNC((230-C11)*0.9))</f>
        <v/>
      </c>
      <c r="E11" s="14"/>
      <c r="F11" s="14"/>
      <c r="G11" s="14"/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0"/>
        <v/>
      </c>
      <c r="J11" t="str">
        <f t="shared" si="1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2"/>
        <v/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0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6" t="str" cm="1">
        <f t="array" ref="D12">_xlfn.IFS(Q12&lt;&gt;1,"",Q12=1,TRUNC((230-C12)*0.9))</f>
        <v/>
      </c>
      <c r="E12" s="14"/>
      <c r="F12" s="14"/>
      <c r="G12" s="14"/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0"/>
        <v/>
      </c>
      <c r="J12" t="str">
        <f t="shared" si="1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2"/>
        <v/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5"/>
        <v>0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134</v>
      </c>
      <c r="D13" s="16" cm="1">
        <f t="array" ref="D13">_xlfn.IFS(Q13&lt;&gt;1,"",Q13=1,TRUNC((230-C13)*0.9))</f>
        <v>86</v>
      </c>
      <c r="E13" s="14">
        <v>160</v>
      </c>
      <c r="F13" s="14">
        <v>141</v>
      </c>
      <c r="G13" s="14">
        <v>140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441</v>
      </c>
      <c r="J13">
        <f t="shared" si="1"/>
        <v>147</v>
      </c>
      <c r="K13" cm="1">
        <f t="array" ref="K13">_xlfn.IFS(Q13&lt;&gt;1,"",Q13=1,I13+(3*D13))</f>
        <v>699</v>
      </c>
      <c r="L13" t="str" cm="1">
        <f t="array" ref="L13">_xlfn.IFS(Q13&lt;&gt;1,"",COUNT($E$7:G13)&lt;=hcpng,"",COUNT($E$7:G13)&gt;=hcpng,K13)</f>
        <v/>
      </c>
      <c r="M13" cm="1">
        <f t="array" ref="M13">_xlfn.IFS(Q13=1,SUM($E$7:G13),Q13&lt;&gt;1,"")</f>
        <v>1190</v>
      </c>
      <c r="N13" cm="1">
        <f t="array" ref="N13">_xlfn.IFS(Q13=1,COUNT($E$7:G13),Q13&lt;&gt;1,"")</f>
        <v>9</v>
      </c>
      <c r="O13">
        <f>IF(Q13=1,ROUND(AVERAGE($E$7:G13),2),"")</f>
        <v>132.22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6" t="str" cm="1">
        <f t="array" ref="D15">_xlfn.IFS(Q15&lt;&gt;1,"",Q15=1,TRUNC((230-C15)*0.9))</f>
        <v/>
      </c>
      <c r="E15" s="14"/>
      <c r="F15" s="14"/>
      <c r="G15" s="14"/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0"/>
        <v/>
      </c>
      <c r="J15" t="str">
        <f t="shared" si="1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2"/>
        <v/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5"/>
        <v>0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6" t="str" cm="1">
        <f t="array" ref="D16">_xlfn.IFS(Q16&lt;&gt;1,"",Q16=1,TRUNC((230-C16)*0.9))</f>
        <v/>
      </c>
      <c r="E16" s="14"/>
      <c r="F16" s="14"/>
      <c r="G16" s="14"/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0"/>
        <v/>
      </c>
      <c r="J16" t="str">
        <f t="shared" si="1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2"/>
        <v/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5"/>
        <v>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6" t="str" cm="1">
        <f t="array" ref="D17">_xlfn.IFS(Q17&lt;&gt;1,"",Q17=1,TRUNC((230-C17)*0.9))</f>
        <v/>
      </c>
      <c r="E17" s="14"/>
      <c r="F17" s="14"/>
      <c r="G17" s="14"/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0"/>
        <v/>
      </c>
      <c r="J17" t="str">
        <f t="shared" si="1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2"/>
        <v/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5"/>
        <v>0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132</v>
      </c>
      <c r="D18" s="16" cm="1">
        <f t="array" ref="D18">_xlfn.IFS(Q18&lt;&gt;1,"",Q18=1,TRUNC((230-C18)*0.9))</f>
        <v>88</v>
      </c>
      <c r="E18" s="14">
        <v>114</v>
      </c>
      <c r="F18" s="14">
        <v>127</v>
      </c>
      <c r="G18" s="14">
        <v>105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346</v>
      </c>
      <c r="J18">
        <f t="shared" si="1"/>
        <v>115</v>
      </c>
      <c r="K18" cm="1">
        <f t="array" ref="K18">_xlfn.IFS(Q18&lt;&gt;1,"",Q18=1,I18+(3*D18))</f>
        <v>610</v>
      </c>
      <c r="L18" t="str" cm="1">
        <f t="array" ref="L18">_xlfn.IFS(Q18&lt;&gt;1,"",COUNT($E$7:G18)&lt;=hcpng,"",COUNT($E$7:G18)&gt;=hcpng,K18)</f>
        <v/>
      </c>
      <c r="M18" cm="1">
        <f t="array" ref="M18">_xlfn.IFS(Q18=1,SUM($E$7:G18),Q18&lt;&gt;1,"")</f>
        <v>1536</v>
      </c>
      <c r="N18" cm="1">
        <f t="array" ref="N18">_xlfn.IFS(Q18=1,COUNT($E$7:G18),Q18&lt;&gt;1,"")</f>
        <v>12</v>
      </c>
      <c r="O18">
        <f>IF(Q18=1,ROUND(AVERAGE($E$7:G18),2),"")</f>
        <v>128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128</v>
      </c>
      <c r="D19" s="16" cm="1">
        <f t="array" ref="D19">_xlfn.IFS(Q19&lt;&gt;1,"",Q19=1,TRUNC((230-C19)*0.9))</f>
        <v>91</v>
      </c>
      <c r="E19" s="14">
        <v>141</v>
      </c>
      <c r="F19" s="14">
        <v>113</v>
      </c>
      <c r="G19" s="14">
        <v>146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400</v>
      </c>
      <c r="J19">
        <f t="shared" si="1"/>
        <v>133</v>
      </c>
      <c r="K19" cm="1">
        <f t="array" ref="K19">_xlfn.IFS(Q19&lt;&gt;1,"",Q19=1,I19+(3*D19))</f>
        <v>673</v>
      </c>
      <c r="L19" cm="1">
        <f t="array" ref="L19">_xlfn.IFS(Q19&lt;&gt;1,"",COUNT($E$7:G19)&lt;=hcpng,"",COUNT($E$7:G19)&gt;=hcpng,K19)</f>
        <v>673</v>
      </c>
      <c r="M19" cm="1">
        <f t="array" ref="M19">_xlfn.IFS(Q19=1,SUM($E$7:G19),Q19&lt;&gt;1,"")</f>
        <v>1936</v>
      </c>
      <c r="N19" cm="1">
        <f t="array" ref="N19">_xlfn.IFS(Q19=1,COUNT($E$7:G19),Q19&lt;&gt;1,"")</f>
        <v>15</v>
      </c>
      <c r="O19">
        <f>IF(Q19=1,ROUND(AVERAGE($E$7:G19),2),"")</f>
        <v>129.07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232</v>
      </c>
      <c r="X19" cm="1">
        <f t="array" ref="X19">_xlfn.IFS(AND(Q19=1,COUNT($E$7:G19)&gt;hcpng),F19+D19,$A$7=1," ")</f>
        <v>204</v>
      </c>
      <c r="Y19" cm="1">
        <f t="array" ref="Y19">_xlfn.IFS(AND(Q19=1,COUNT($E$7:G19)&gt;hcpng),G19+D19,$A$7=1," ")</f>
        <v>237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6" t="str" cm="1">
        <f t="array" ref="D20">_xlfn.IFS(Q20&lt;&gt;1,"",Q20=1,TRUNC((230-C20)*0.9))</f>
        <v/>
      </c>
      <c r="E20" s="14"/>
      <c r="F20" s="14"/>
      <c r="G20" s="14"/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0"/>
        <v/>
      </c>
      <c r="J20" t="str">
        <f t="shared" si="1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2"/>
        <v/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5"/>
        <v>0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6" t="str" cm="1">
        <f t="array" ref="D22">_xlfn.IFS(Q22&lt;&gt;1,"",Q22=1,TRUNC((230-C22)*0.9))</f>
        <v/>
      </c>
      <c r="E22" s="14"/>
      <c r="F22" s="14"/>
      <c r="G22" s="14"/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0"/>
        <v/>
      </c>
      <c r="J22" t="str">
        <f t="shared" si="1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2"/>
        <v/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5"/>
        <v>0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129</v>
      </c>
      <c r="D23" s="16" cm="1">
        <f t="array" ref="D23">_xlfn.IFS(Q23&lt;&gt;1,"",Q23=1,TRUNC((230-C23)*0.9))</f>
        <v>90</v>
      </c>
      <c r="E23" s="14">
        <v>132</v>
      </c>
      <c r="F23" s="14">
        <v>144</v>
      </c>
      <c r="G23" s="14">
        <v>110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386</v>
      </c>
      <c r="J23">
        <f t="shared" si="1"/>
        <v>128</v>
      </c>
      <c r="K23" cm="1">
        <f t="array" ref="K23">_xlfn.IFS(Q23&lt;&gt;1,"",Q23=1,I23+(3*D23))</f>
        <v>656</v>
      </c>
      <c r="L23" cm="1">
        <f t="array" ref="L23">_xlfn.IFS(Q23&lt;&gt;1,"",COUNT($E$7:G23)&lt;=hcpng,"",COUNT($E$7:G23)&gt;=hcpng,K23)</f>
        <v>656</v>
      </c>
      <c r="M23" cm="1">
        <f t="array" ref="M23">_xlfn.IFS(Q23=1,SUM($E$7:G23),Q23&lt;&gt;1,"")</f>
        <v>2322</v>
      </c>
      <c r="N23" cm="1">
        <f t="array" ref="N23">_xlfn.IFS(Q23=1,COUNT($E$7:G23),Q23&lt;&gt;1,"")</f>
        <v>18</v>
      </c>
      <c r="O23">
        <f>IF(Q23=1,ROUND(AVERAGE($E$7:G23),2),"")</f>
        <v>129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222</v>
      </c>
      <c r="X23" cm="1">
        <f t="array" ref="X23">_xlfn.IFS(AND(Q23=1,COUNT($E$7:G23)&gt;hcpng),F23+D23,$A$7=1," ")</f>
        <v>234</v>
      </c>
      <c r="Y23" cm="1">
        <f t="array" ref="Y23">_xlfn.IFS(AND(Q23=1,COUNT($E$7:G23)&gt;hcpng),G23+D23,$A$7=1," ")</f>
        <v>200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129</v>
      </c>
      <c r="D24" s="16" cm="1">
        <f t="array" ref="D24">_xlfn.IFS(Q24&lt;&gt;1,"",Q24=1,TRUNC((230-C24)*0.9))</f>
        <v>90</v>
      </c>
      <c r="E24" s="14">
        <v>96</v>
      </c>
      <c r="F24" s="14">
        <v>121</v>
      </c>
      <c r="G24" s="14">
        <v>145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362</v>
      </c>
      <c r="J24">
        <f t="shared" si="1"/>
        <v>120</v>
      </c>
      <c r="K24" cm="1">
        <f t="array" ref="K24">_xlfn.IFS(Q24&lt;&gt;1,"",Q24=1,I24+(3*D24))</f>
        <v>632</v>
      </c>
      <c r="L24" cm="1">
        <f t="array" ref="L24">_xlfn.IFS(Q24&lt;&gt;1,"",COUNT($E$7:G24)&lt;=hcpng,"",COUNT($E$7:G24)&gt;=hcpng,K24)</f>
        <v>632</v>
      </c>
      <c r="M24" cm="1">
        <f t="array" ref="M24">_xlfn.IFS(Q24=1,SUM($E$7:G24),Q24&lt;&gt;1,"")</f>
        <v>2684</v>
      </c>
      <c r="N24" cm="1">
        <f t="array" ref="N24">_xlfn.IFS(Q24=1,COUNT($E$7:G24),Q24&lt;&gt;1,"")</f>
        <v>21</v>
      </c>
      <c r="O24">
        <f>IF(Q24=1,ROUND(AVERAGE($E$7:G24),2),"")</f>
        <v>127.81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186</v>
      </c>
      <c r="X24" cm="1">
        <f t="array" ref="X24">_xlfn.IFS(AND(Q24=1,COUNT($E$7:G24)&gt;hcpng),F24+D24,$A$7=1," ")</f>
        <v>211</v>
      </c>
      <c r="Y24" cm="1">
        <f t="array" ref="Y24">_xlfn.IFS(AND(Q24=1,COUNT($E$7:G24)&gt;hcpng),G24+D24,$A$7=1," ")</f>
        <v>235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6" t="str" cm="1">
        <f t="array" ref="D25">_xlfn.IFS(Q25&lt;&gt;1,"",Q25=1,TRUNC((230-C25)*0.9))</f>
        <v/>
      </c>
      <c r="E25" s="14"/>
      <c r="F25" s="14"/>
      <c r="G25" s="14"/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0"/>
        <v/>
      </c>
      <c r="J25" t="str">
        <f t="shared" si="1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2"/>
        <v/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5"/>
        <v>0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127</v>
      </c>
      <c r="D26" s="16" cm="1">
        <f t="array" ref="D26">_xlfn.IFS(Q26&lt;&gt;1,"",Q26=1,TRUNC((230-C26)*0.9))</f>
        <v>92</v>
      </c>
      <c r="E26" s="14">
        <v>123</v>
      </c>
      <c r="F26" s="14">
        <v>174</v>
      </c>
      <c r="G26" s="14">
        <v>113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410</v>
      </c>
      <c r="J26">
        <f t="shared" si="1"/>
        <v>136</v>
      </c>
      <c r="K26" cm="1">
        <f t="array" ref="K26">_xlfn.IFS(Q26&lt;&gt;1,"",Q26=1,I26+(3*D26))</f>
        <v>686</v>
      </c>
      <c r="L26" cm="1">
        <f t="array" ref="L26">_xlfn.IFS(Q26&lt;&gt;1,"",COUNT($E$7:G26)&lt;=hcpng,"",COUNT($E$7:G26)&gt;=hcpng,K26)</f>
        <v>686</v>
      </c>
      <c r="M26" cm="1">
        <f t="array" ref="M26">_xlfn.IFS(Q26=1,SUM($E$7:G26),Q26&lt;&gt;1,"")</f>
        <v>3094</v>
      </c>
      <c r="N26" cm="1">
        <f t="array" ref="N26">_xlfn.IFS(Q26=1,COUNT($E$7:G26),Q26&lt;&gt;1,"")</f>
        <v>24</v>
      </c>
      <c r="O26">
        <f>IF(Q26=1,ROUND(AVERAGE($E$7:G26),2),"")</f>
        <v>128.91999999999999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215</v>
      </c>
      <c r="X26" cm="1">
        <f t="array" ref="X26">_xlfn.IFS(AND(Q26=1,COUNT($E$7:G26)&gt;hcpng),F26+D26,$A$7=1," ")</f>
        <v>266</v>
      </c>
      <c r="Y26" cm="1">
        <f t="array" ref="Y26">_xlfn.IFS(AND(Q26=1,COUNT($E$7:G26)&gt;hcpng),G26+D26,$A$7=1," ")</f>
        <v>205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128</v>
      </c>
      <c r="D28" s="16" cm="1">
        <f t="array" ref="D28">_xlfn.IFS(Q28&lt;&gt;1,"",Q28=1,TRUNC((230-C28)*0.9))</f>
        <v>91</v>
      </c>
      <c r="E28" s="14">
        <v>132</v>
      </c>
      <c r="F28" s="14">
        <v>134</v>
      </c>
      <c r="G28" s="14">
        <v>120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386</v>
      </c>
      <c r="J28">
        <f t="shared" si="1"/>
        <v>128</v>
      </c>
      <c r="K28" cm="1">
        <f t="array" ref="K28">_xlfn.IFS(Q28&lt;&gt;1,"",Q28=1,I28+(3*D28))</f>
        <v>659</v>
      </c>
      <c r="L28" cm="1">
        <f t="array" ref="L28">_xlfn.IFS(Q28&lt;&gt;1,"",COUNT($E$7:G28)&lt;=hcpng,"",COUNT($E$7:G28)&gt;=hcpng,K28)</f>
        <v>659</v>
      </c>
      <c r="M28" cm="1">
        <f t="array" ref="M28">_xlfn.IFS(Q28=1,SUM($E$7:G28),Q28&lt;&gt;1,"")</f>
        <v>3480</v>
      </c>
      <c r="N28" cm="1">
        <f t="array" ref="N28">_xlfn.IFS(Q28=1,COUNT($E$7:G28),Q28&lt;&gt;1,"")</f>
        <v>27</v>
      </c>
      <c r="O28">
        <f>IF(Q28=1,ROUND(AVERAGE($E$7:G28),2),"")</f>
        <v>128.88999999999999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223</v>
      </c>
      <c r="X28" cm="1">
        <f t="array" ref="X28">_xlfn.IFS(AND(Q28=1,COUNT($E$7:G28)&gt;hcpng),F28+D28,$A$7=1," ")</f>
        <v>225</v>
      </c>
      <c r="Y28" cm="1">
        <f t="array" ref="Y28">_xlfn.IFS(AND(Q28=1,COUNT($E$7:G28)&gt;hcpng),G28+D28,$A$7=1," ")</f>
        <v>211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128</v>
      </c>
      <c r="D29" s="16" cm="1">
        <f t="array" ref="D29">_xlfn.IFS(Q29&lt;&gt;1,"",Q29=1,TRUNC((230-C29)*0.9))</f>
        <v>91</v>
      </c>
      <c r="E29" s="14">
        <v>118</v>
      </c>
      <c r="F29" s="14">
        <v>138</v>
      </c>
      <c r="G29" s="14">
        <v>107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363</v>
      </c>
      <c r="J29">
        <f t="shared" si="1"/>
        <v>121</v>
      </c>
      <c r="K29" cm="1">
        <f t="array" ref="K29">_xlfn.IFS(Q29&lt;&gt;1,"",Q29=1,I29+(3*D29))</f>
        <v>636</v>
      </c>
      <c r="L29" cm="1">
        <f t="array" ref="L29">_xlfn.IFS(Q29&lt;&gt;1,"",COUNT($E$7:G29)&lt;=hcpng,"",COUNT($E$7:G29)&gt;=hcpng,K29)</f>
        <v>636</v>
      </c>
      <c r="M29" cm="1">
        <f t="array" ref="M29">_xlfn.IFS(Q29=1,SUM($E$7:G29),Q29&lt;&gt;1,"")</f>
        <v>3843</v>
      </c>
      <c r="N29" cm="1">
        <f t="array" ref="N29">_xlfn.IFS(Q29=1,COUNT($E$7:G29),Q29&lt;&gt;1,"")</f>
        <v>30</v>
      </c>
      <c r="O29">
        <f>IF(Q29=1,ROUND(AVERAGE($E$7:G29),2),"")</f>
        <v>128.1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209</v>
      </c>
      <c r="X29" cm="1">
        <f t="array" ref="X29">_xlfn.IFS(AND(Q29=1,COUNT($E$7:G29)&gt;hcpng),F29+D29,$A$7=1," ")</f>
        <v>229</v>
      </c>
      <c r="Y29" cm="1">
        <f t="array" ref="Y29">_xlfn.IFS(AND(Q29=1,COUNT($E$7:G29)&gt;hcpng),G29+D29,$A$7=1," ")</f>
        <v>198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128</v>
      </c>
      <c r="D30" s="16" cm="1">
        <f t="array" ref="D30">_xlfn.IFS(Q30&lt;&gt;1,"",Q30=1,TRUNC((230-C30)*0.9))</f>
        <v>91</v>
      </c>
      <c r="E30" s="14">
        <v>128</v>
      </c>
      <c r="F30" s="14">
        <v>138</v>
      </c>
      <c r="G30" s="14">
        <v>153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419</v>
      </c>
      <c r="J30">
        <f t="shared" si="1"/>
        <v>139</v>
      </c>
      <c r="K30" cm="1">
        <f t="array" ref="K30">_xlfn.IFS(Q30&lt;&gt;1,"",Q30=1,I30+(3*D30))</f>
        <v>692</v>
      </c>
      <c r="L30" cm="1">
        <f t="array" ref="L30">_xlfn.IFS(Q30&lt;&gt;1,"",COUNT($E$7:G30)&lt;=hcpng,"",COUNT($E$7:G30)&gt;=hcpng,K30)</f>
        <v>692</v>
      </c>
      <c r="M30" cm="1">
        <f t="array" ref="M30">_xlfn.IFS(Q30=1,SUM($E$7:G30),Q30&lt;&gt;1,"")</f>
        <v>4262</v>
      </c>
      <c r="N30" cm="1">
        <f t="array" ref="N30">_xlfn.IFS(Q30=1,COUNT($E$7:G30),Q30&lt;&gt;1,"")</f>
        <v>33</v>
      </c>
      <c r="O30">
        <f>IF(Q30=1,ROUND(AVERAGE($E$7:G30),2),"")</f>
        <v>129.15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219</v>
      </c>
      <c r="X30" cm="1">
        <f t="array" ref="X30">_xlfn.IFS(AND(Q30=1,COUNT($E$7:G30)&gt;hcpng),F30+D30,$A$7=1," ")</f>
        <v>229</v>
      </c>
      <c r="Y30" cm="1">
        <f t="array" ref="Y30">_xlfn.IFS(AND(Q30=1,COUNT($E$7:G30)&gt;hcpng),G30+D30,$A$7=1," ")</f>
        <v>244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6" t="str" cm="1">
        <f t="array" ref="D31">_xlfn.IFS(Q31&lt;&gt;1,"",Q31=1,TRUNC((230-C31)*0.9))</f>
        <v/>
      </c>
      <c r="E31" s="14"/>
      <c r="F31" s="14"/>
      <c r="G31" s="14"/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0"/>
        <v/>
      </c>
      <c r="J31" t="str">
        <f t="shared" si="1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2"/>
        <v/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5"/>
        <v>0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6" t="str" cm="1">
        <f t="array" ref="D32">_xlfn.IFS(Q32&lt;&gt;1,"",Q32=1,TRUNC((230-C32)*0.9))</f>
        <v/>
      </c>
      <c r="E32" s="14"/>
      <c r="F32" s="14"/>
      <c r="G32" s="14"/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0"/>
        <v/>
      </c>
      <c r="J32" t="str">
        <f t="shared" si="1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2"/>
        <v/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5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129</v>
      </c>
      <c r="D34" s="16" cm="1">
        <f t="array" ref="D34">_xlfn.IFS(Q34&lt;&gt;1,"",Q34=1,TRUNC((230-C34)*0.9))</f>
        <v>90</v>
      </c>
      <c r="E34" s="14">
        <v>137</v>
      </c>
      <c r="F34" s="14">
        <v>134</v>
      </c>
      <c r="G34" s="14">
        <v>178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0"/>
        <v>449</v>
      </c>
      <c r="J34">
        <f t="shared" si="1"/>
        <v>149</v>
      </c>
      <c r="K34" cm="1">
        <f t="array" ref="K34">_xlfn.IFS(Q34&lt;&gt;1,"",Q34=1,I34+(3*D34))</f>
        <v>719</v>
      </c>
      <c r="L34" cm="1">
        <f t="array" ref="L34">_xlfn.IFS(Q34&lt;&gt;1,"",COUNT($E$7:G34)&lt;=hcpng,"",COUNT($E$7:G34)&gt;=hcpng,K34)</f>
        <v>719</v>
      </c>
      <c r="M34" cm="1">
        <f t="array" ref="M34">_xlfn.IFS(Q34=1,SUM($E$7:G34),Q34&lt;&gt;1,"")</f>
        <v>4711</v>
      </c>
      <c r="N34" cm="1">
        <f t="array" ref="N34">_xlfn.IFS(Q34=1,COUNT($E$7:G34),Q34&lt;&gt;1,"")</f>
        <v>36</v>
      </c>
      <c r="O34">
        <f>IF(Q34=1,ROUND(AVERAGE($E$7:G34),2),"")</f>
        <v>130.86000000000001</v>
      </c>
      <c r="P34" t="str" cm="1">
        <f t="array" ref="P34">_xlfn.IFS(Q34&lt;&gt;1,"",SUM($Q$7:Q34)=1,1,SUM($Q$7:Q34)&lt;&gt;1,"")</f>
        <v/>
      </c>
      <c r="Q34">
        <f t="shared" si="2"/>
        <v>1</v>
      </c>
      <c r="R34">
        <f t="shared" si="3"/>
        <v>449</v>
      </c>
      <c r="S34" cm="1">
        <f t="array" ref="S34">_xlfn.IFS(E34=$X$5,E34,F34=$X$5,F34,G34=$X$5,G34,$A$7=1,"")</f>
        <v>178</v>
      </c>
      <c r="T34">
        <f t="shared" si="4"/>
        <v>719</v>
      </c>
      <c r="U34" cm="1">
        <f t="array" ref="U34">_xlfn.IFS(W34=$X$6,W34,X34=$X$6,X34,Y34=$X$6,Y34,$A$7=1,"")</f>
        <v>268</v>
      </c>
      <c r="W34" cm="1">
        <f t="array" ref="W34">_xlfn.IFS(AND(Q34=1,COUNT($E$7:G34)&gt;hcpng),E34+D34,$A$7=1," ")</f>
        <v>227</v>
      </c>
      <c r="X34" cm="1">
        <f t="array" ref="X34">_xlfn.IFS(AND(Q34=1,COUNT($E$7:G34)&gt;hcpng),F34+D34,$A$7=1," ")</f>
        <v>224</v>
      </c>
      <c r="Y34" cm="1">
        <f t="array" ref="Y34">_xlfn.IFS(AND(Q34=1,COUNT($E$7:G34)&gt;hcpng),G34+D34,$A$7=1," ")</f>
        <v>268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6" t="str" cm="1">
        <f t="array" ref="D35">_xlfn.IFS(Q35&lt;&gt;1,"",Q35=1,TRUNC((230-C35)*0.9))</f>
        <v/>
      </c>
      <c r="E35" s="14"/>
      <c r="F35" s="14"/>
      <c r="G35" s="14"/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0"/>
        <v/>
      </c>
      <c r="J35" t="str">
        <f t="shared" si="1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2"/>
        <v/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5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6" t="str" cm="1">
        <f t="array" ref="D36">_xlfn.IFS(Q36&lt;&gt;1,"",Q36=1,TRUNC((230-C36)*0.9))</f>
        <v/>
      </c>
      <c r="E36" s="14"/>
      <c r="F36" s="14"/>
      <c r="G36" s="14"/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0"/>
        <v/>
      </c>
      <c r="J36" t="str">
        <f t="shared" si="1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2"/>
        <v/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5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125.58</v>
      </c>
      <c r="F37" s="18">
        <f>IF(COUNT(F7:F36)&gt;=1,ROUND(SUM(F7:F36)/COUNT(F7:F36),2),"")</f>
        <v>137.58000000000001</v>
      </c>
      <c r="G37" s="18">
        <f>IF(COUNT(G7:G36)&gt;=1,ROUND(SUM(G7:G36)/COUNT(G7:G36),2),"")</f>
        <v>129.41999999999999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0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8F1D-0287-4AD2-8919-CDADB5DCC35E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93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651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265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299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215</v>
      </c>
      <c r="D7" s="16" cm="1">
        <f t="array" ref="D7">_xlfn.IFS(Q7&lt;&gt;1,"",Q7=1,TRUNC((230-C7)*0.9))</f>
        <v>13</v>
      </c>
      <c r="E7" s="14">
        <v>208</v>
      </c>
      <c r="F7" s="14">
        <v>232</v>
      </c>
      <c r="G7" s="14">
        <v>207</v>
      </c>
      <c r="H7" s="17"/>
      <c r="I7">
        <f>IF(Q7=1,SUM(E7:G7),"")</f>
        <v>647</v>
      </c>
      <c r="J7">
        <f>IF(Q7=1,TRUNC(AVERAGE(E7:G7),0),"")</f>
        <v>215</v>
      </c>
      <c r="K7" cm="1">
        <f t="array" ref="K7">_xlfn.IFS(Q7&lt;&gt;1,"",Q7=1,I7+(3*D7))</f>
        <v>686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647</v>
      </c>
      <c r="N7" cm="1">
        <f t="array" ref="N7">_xlfn.IFS(Q7=1,COUNT($E$7:G7),Q7&lt;&gt;1,"")</f>
        <v>3</v>
      </c>
      <c r="O7">
        <f>IF(Q7=1,ROUND(AVERAGE($E$7:G7),2),"")</f>
        <v>215.67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215</v>
      </c>
      <c r="D8" s="16" cm="1">
        <f t="array" ref="D8">_xlfn.IFS(Q8&lt;&gt;1,"",Q8=1,TRUNC((230-C8)*0.9))</f>
        <v>13</v>
      </c>
      <c r="E8" s="14">
        <v>189</v>
      </c>
      <c r="F8" s="14">
        <v>214</v>
      </c>
      <c r="G8" s="14">
        <v>201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604</v>
      </c>
      <c r="J8">
        <f t="shared" ref="J8:J36" si="1">IF(Q8=1,TRUNC(AVERAGE(E8:G8),0),"")</f>
        <v>201</v>
      </c>
      <c r="K8" cm="1">
        <f t="array" ref="K8">_xlfn.IFS(Q8&lt;&gt;1,"",Q8=1,I8+(3*D8))</f>
        <v>643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1251</v>
      </c>
      <c r="N8" cm="1">
        <f t="array" ref="N8">_xlfn.IFS(Q8=1,COUNT($E$7:G8),Q8&lt;&gt;1,"")</f>
        <v>6</v>
      </c>
      <c r="O8">
        <f>IF(Q8=1,ROUND(AVERAGE($E$7:G8),2),"")</f>
        <v>208.5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6" t="str" cm="1">
        <f t="array" ref="D9">_xlfn.IFS(Q9&lt;&gt;1,"",Q9=1,TRUNC((230-C9)*0.9))</f>
        <v/>
      </c>
      <c r="E9" s="14"/>
      <c r="F9" s="14"/>
      <c r="G9" s="14"/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0"/>
        <v/>
      </c>
      <c r="J9" t="str">
        <f t="shared" si="1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 t="shared" si="2"/>
        <v/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0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208</v>
      </c>
      <c r="D10" s="16" cm="1">
        <f t="array" ref="D10">_xlfn.IFS(Q10&lt;&gt;1,"",Q10=1,TRUNC((230-C10)*0.9))</f>
        <v>19</v>
      </c>
      <c r="E10" s="14">
        <v>179</v>
      </c>
      <c r="F10" s="14">
        <v>199</v>
      </c>
      <c r="G10" s="14">
        <v>244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622</v>
      </c>
      <c r="J10">
        <f t="shared" si="1"/>
        <v>207</v>
      </c>
      <c r="K10" cm="1">
        <f t="array" ref="K10">_xlfn.IFS(Q10&lt;&gt;1,"",Q10=1,I10+(3*D10))</f>
        <v>679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1873</v>
      </c>
      <c r="N10" cm="1">
        <f t="array" ref="N10">_xlfn.IFS(Q10=1,COUNT($E$7:G10),Q10&lt;&gt;1,"")</f>
        <v>9</v>
      </c>
      <c r="O10">
        <f>IF(Q10=1,ROUND(AVERAGE($E$7:G10),2),"")</f>
        <v>208.11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208</v>
      </c>
      <c r="D11" s="16" cm="1">
        <f t="array" ref="D11">_xlfn.IFS(Q11&lt;&gt;1,"",Q11=1,TRUNC((230-C11)*0.9))</f>
        <v>19</v>
      </c>
      <c r="E11" s="14">
        <v>212</v>
      </c>
      <c r="F11" s="14">
        <v>181</v>
      </c>
      <c r="G11" s="14">
        <v>184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577</v>
      </c>
      <c r="J11">
        <f t="shared" si="1"/>
        <v>192</v>
      </c>
      <c r="K11" cm="1">
        <f t="array" ref="K11">_xlfn.IFS(Q11&lt;&gt;1,"",Q11=1,I11+(3*D11))</f>
        <v>634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2450</v>
      </c>
      <c r="N11" cm="1">
        <f t="array" ref="N11">_xlfn.IFS(Q11=1,COUNT($E$7:G11),Q11&lt;&gt;1,"")</f>
        <v>12</v>
      </c>
      <c r="O11">
        <f>IF(Q11=1,ROUND(AVERAGE($E$7:G11),2),"")</f>
        <v>204.17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204</v>
      </c>
      <c r="D12" s="16" cm="1">
        <f t="array" ref="D12">_xlfn.IFS(Q12&lt;&gt;1,"",Q12=1,TRUNC((230-C12)*0.9))</f>
        <v>23</v>
      </c>
      <c r="E12" s="14">
        <v>220</v>
      </c>
      <c r="F12" s="14">
        <v>199</v>
      </c>
      <c r="G12" s="14">
        <v>184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603</v>
      </c>
      <c r="J12">
        <f t="shared" si="1"/>
        <v>201</v>
      </c>
      <c r="K12" cm="1">
        <f t="array" ref="K12">_xlfn.IFS(Q12&lt;&gt;1,"",Q12=1,I12+(3*D12))</f>
        <v>672</v>
      </c>
      <c r="L12" cm="1">
        <f t="array" ref="L12">_xlfn.IFS(Q12&lt;&gt;1,"",COUNT($E$7:G12)&lt;=hcpng,"",COUNT($E$7:G12)&gt;=hcpng,K12)</f>
        <v>672</v>
      </c>
      <c r="M12" cm="1">
        <f t="array" ref="M12">_xlfn.IFS(Q12=1,SUM($E$7:G12),Q12&lt;&gt;1,"")</f>
        <v>3053</v>
      </c>
      <c r="N12" cm="1">
        <f t="array" ref="N12">_xlfn.IFS(Q12=1,COUNT($E$7:G12),Q12&lt;&gt;1,"")</f>
        <v>15</v>
      </c>
      <c r="O12">
        <f>IF(Q12=1,ROUND(AVERAGE($E$7:G12),2),"")</f>
        <v>203.53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243</v>
      </c>
      <c r="X12" cm="1">
        <f t="array" ref="X12">_xlfn.IFS(AND(Q12=1,COUNT($E$7:G12)&gt;hcpng),F12+D12,$A$7=1," ")</f>
        <v>222</v>
      </c>
      <c r="Y12" cm="1">
        <f t="array" ref="Y12">_xlfn.IFS(AND(Q12=1,COUNT($E$7:G12)&gt;hcpng),G12+D12,$A$7=1," ")</f>
        <v>207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203</v>
      </c>
      <c r="D13" s="16" cm="1">
        <f t="array" ref="D13">_xlfn.IFS(Q13&lt;&gt;1,"",Q13=1,TRUNC((230-C13)*0.9))</f>
        <v>24</v>
      </c>
      <c r="E13" s="14">
        <v>199</v>
      </c>
      <c r="F13" s="14">
        <v>189</v>
      </c>
      <c r="G13" s="14">
        <v>186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574</v>
      </c>
      <c r="J13">
        <f t="shared" si="1"/>
        <v>191</v>
      </c>
      <c r="K13" cm="1">
        <f t="array" ref="K13">_xlfn.IFS(Q13&lt;&gt;1,"",Q13=1,I13+(3*D13))</f>
        <v>646</v>
      </c>
      <c r="L13" cm="1">
        <f t="array" ref="L13">_xlfn.IFS(Q13&lt;&gt;1,"",COUNT($E$7:G13)&lt;=hcpng,"",COUNT($E$7:G13)&gt;=hcpng,K13)</f>
        <v>646</v>
      </c>
      <c r="M13" cm="1">
        <f t="array" ref="M13">_xlfn.IFS(Q13=1,SUM($E$7:G13),Q13&lt;&gt;1,"")</f>
        <v>3627</v>
      </c>
      <c r="N13" cm="1">
        <f t="array" ref="N13">_xlfn.IFS(Q13=1,COUNT($E$7:G13),Q13&lt;&gt;1,"")</f>
        <v>18</v>
      </c>
      <c r="O13">
        <f>IF(Q13=1,ROUND(AVERAGE($E$7:G13),2),"")</f>
        <v>201.5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223</v>
      </c>
      <c r="X13" cm="1">
        <f t="array" ref="X13">_xlfn.IFS(AND(Q13=1,COUNT($E$7:G13)&gt;hcpng),F13+D13,$A$7=1," ")</f>
        <v>213</v>
      </c>
      <c r="Y13" cm="1">
        <f t="array" ref="Y13">_xlfn.IFS(AND(Q13=1,COUNT($E$7:G13)&gt;hcpng),G13+D13,$A$7=1," ")</f>
        <v>210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6" t="str" cm="1">
        <f t="array" ref="D14">_xlfn.IFS(Q14&lt;&gt;1,"",Q14=1,TRUNC((230-C14)*0.9))</f>
        <v/>
      </c>
      <c r="E14" s="14"/>
      <c r="F14" s="14"/>
      <c r="G14" s="14"/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0"/>
        <v/>
      </c>
      <c r="J14" t="str">
        <f t="shared" si="1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2"/>
        <v/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5"/>
        <v>0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201</v>
      </c>
      <c r="D15" s="16" cm="1">
        <f t="array" ref="D15">_xlfn.IFS(Q15&lt;&gt;1,"",Q15=1,TRUNC((230-C15)*0.9))</f>
        <v>26</v>
      </c>
      <c r="E15" s="14">
        <v>188</v>
      </c>
      <c r="F15" s="14">
        <v>172</v>
      </c>
      <c r="G15" s="14">
        <v>165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525</v>
      </c>
      <c r="J15">
        <f t="shared" si="1"/>
        <v>175</v>
      </c>
      <c r="K15" cm="1">
        <f t="array" ref="K15">_xlfn.IFS(Q15&lt;&gt;1,"",Q15=1,I15+(3*D15))</f>
        <v>603</v>
      </c>
      <c r="L15" cm="1">
        <f t="array" ref="L15">_xlfn.IFS(Q15&lt;&gt;1,"",COUNT($E$7:G15)&lt;=hcpng,"",COUNT($E$7:G15)&gt;=hcpng,K15)</f>
        <v>603</v>
      </c>
      <c r="M15" cm="1">
        <f t="array" ref="M15">_xlfn.IFS(Q15=1,SUM($E$7:G15),Q15&lt;&gt;1,"")</f>
        <v>4152</v>
      </c>
      <c r="N15" cm="1">
        <f t="array" ref="N15">_xlfn.IFS(Q15=1,COUNT($E$7:G15),Q15&lt;&gt;1,"")</f>
        <v>21</v>
      </c>
      <c r="O15">
        <f>IF(Q15=1,ROUND(AVERAGE($E$7:G15),2),"")</f>
        <v>197.71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214</v>
      </c>
      <c r="X15" cm="1">
        <f t="array" ref="X15">_xlfn.IFS(AND(Q15=1,COUNT($E$7:G15)&gt;hcpng),F15+D15,$A$7=1," ")</f>
        <v>198</v>
      </c>
      <c r="Y15" cm="1">
        <f t="array" ref="Y15">_xlfn.IFS(AND(Q15=1,COUNT($E$7:G15)&gt;hcpng),G15+D15,$A$7=1," ")</f>
        <v>191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197</v>
      </c>
      <c r="D16" s="16" cm="1">
        <f t="array" ref="D16">_xlfn.IFS(Q16&lt;&gt;1,"",Q16=1,TRUNC((230-C16)*0.9))</f>
        <v>29</v>
      </c>
      <c r="E16" s="14">
        <v>257</v>
      </c>
      <c r="F16" s="14">
        <v>159</v>
      </c>
      <c r="G16" s="14">
        <v>235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651</v>
      </c>
      <c r="J16">
        <f t="shared" si="1"/>
        <v>217</v>
      </c>
      <c r="K16" cm="1">
        <f t="array" ref="K16">_xlfn.IFS(Q16&lt;&gt;1,"",Q16=1,I16+(3*D16))</f>
        <v>738</v>
      </c>
      <c r="L16" cm="1">
        <f t="array" ref="L16">_xlfn.IFS(Q16&lt;&gt;1,"",COUNT($E$7:G16)&lt;=hcpng,"",COUNT($E$7:G16)&gt;=hcpng,K16)</f>
        <v>738</v>
      </c>
      <c r="M16" cm="1">
        <f t="array" ref="M16">_xlfn.IFS(Q16=1,SUM($E$7:G16),Q16&lt;&gt;1,"")</f>
        <v>4803</v>
      </c>
      <c r="N16" cm="1">
        <f t="array" ref="N16">_xlfn.IFS(Q16=1,COUNT($E$7:G16),Q16&lt;&gt;1,"")</f>
        <v>24</v>
      </c>
      <c r="O16">
        <f>IF(Q16=1,ROUND(AVERAGE($E$7:G16),2),"")</f>
        <v>200.13</v>
      </c>
      <c r="P16" t="str" cm="1">
        <f t="array" ref="P16">_xlfn.IFS(Q16&lt;&gt;1,"",SUM($Q$7:Q16)=1,1,SUM($Q$7:Q16)&lt;&gt;1,"")</f>
        <v/>
      </c>
      <c r="Q16">
        <f t="shared" si="2"/>
        <v>1</v>
      </c>
      <c r="R16">
        <f t="shared" si="3"/>
        <v>651</v>
      </c>
      <c r="S16" t="str" cm="1">
        <f t="array" ref="S16">_xlfn.IFS(E16=$X$5,E16,F16=$X$5,F16,G16=$X$5,G16,$A$7=1,"")</f>
        <v/>
      </c>
      <c r="T16">
        <f t="shared" si="4"/>
        <v>738</v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286</v>
      </c>
      <c r="X16" cm="1">
        <f t="array" ref="X16">_xlfn.IFS(AND(Q16=1,COUNT($E$7:G16)&gt;hcpng),F16+D16,$A$7=1," ")</f>
        <v>188</v>
      </c>
      <c r="Y16" cm="1">
        <f t="array" ref="Y16">_xlfn.IFS(AND(Q16=1,COUNT($E$7:G16)&gt;hcpng),G16+D16,$A$7=1," ")</f>
        <v>264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200</v>
      </c>
      <c r="D17" s="16" cm="1">
        <f t="array" ref="D17">_xlfn.IFS(Q17&lt;&gt;1,"",Q17=1,TRUNC((230-C17)*0.9))</f>
        <v>27</v>
      </c>
      <c r="E17" s="14">
        <v>166</v>
      </c>
      <c r="F17" s="14">
        <v>191</v>
      </c>
      <c r="G17" s="14">
        <v>231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588</v>
      </c>
      <c r="J17">
        <f t="shared" si="1"/>
        <v>196</v>
      </c>
      <c r="K17" cm="1">
        <f t="array" ref="K17">_xlfn.IFS(Q17&lt;&gt;1,"",Q17=1,I17+(3*D17))</f>
        <v>669</v>
      </c>
      <c r="L17" cm="1">
        <f t="array" ref="L17">_xlfn.IFS(Q17&lt;&gt;1,"",COUNT($E$7:G17)&lt;=hcpng,"",COUNT($E$7:G17)&gt;=hcpng,K17)</f>
        <v>669</v>
      </c>
      <c r="M17" cm="1">
        <f t="array" ref="M17">_xlfn.IFS(Q17=1,SUM($E$7:G17),Q17&lt;&gt;1,"")</f>
        <v>5391</v>
      </c>
      <c r="N17" cm="1">
        <f t="array" ref="N17">_xlfn.IFS(Q17=1,COUNT($E$7:G17),Q17&lt;&gt;1,"")</f>
        <v>27</v>
      </c>
      <c r="O17">
        <f>IF(Q17=1,ROUND(AVERAGE($E$7:G17),2),"")</f>
        <v>199.67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193</v>
      </c>
      <c r="X17" cm="1">
        <f t="array" ref="X17">_xlfn.IFS(AND(Q17=1,COUNT($E$7:G17)&gt;hcpng),F17+D17,$A$7=1," ")</f>
        <v>218</v>
      </c>
      <c r="Y17" cm="1">
        <f t="array" ref="Y17">_xlfn.IFS(AND(Q17=1,COUNT($E$7:G17)&gt;hcpng),G17+D17,$A$7=1," ")</f>
        <v>258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6" t="str" cm="1">
        <f t="array" ref="D18">_xlfn.IFS(Q18&lt;&gt;1,"",Q18=1,TRUNC((230-C18)*0.9))</f>
        <v/>
      </c>
      <c r="E18" s="14"/>
      <c r="F18" s="14"/>
      <c r="G18" s="14"/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0"/>
        <v/>
      </c>
      <c r="J18" t="str">
        <f t="shared" si="1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2"/>
        <v/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5"/>
        <v>0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199</v>
      </c>
      <c r="D19" s="16" cm="1">
        <f t="array" ref="D19">_xlfn.IFS(Q19&lt;&gt;1,"",Q19=1,TRUNC((230-C19)*0.9))</f>
        <v>27</v>
      </c>
      <c r="E19" s="14">
        <v>162</v>
      </c>
      <c r="F19" s="14">
        <v>211</v>
      </c>
      <c r="G19" s="14">
        <v>180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553</v>
      </c>
      <c r="J19">
        <f t="shared" si="1"/>
        <v>184</v>
      </c>
      <c r="K19" cm="1">
        <f t="array" ref="K19">_xlfn.IFS(Q19&lt;&gt;1,"",Q19=1,I19+(3*D19))</f>
        <v>634</v>
      </c>
      <c r="L19" cm="1">
        <f t="array" ref="L19">_xlfn.IFS(Q19&lt;&gt;1,"",COUNT($E$7:G19)&lt;=hcpng,"",COUNT($E$7:G19)&gt;=hcpng,K19)</f>
        <v>634</v>
      </c>
      <c r="M19" cm="1">
        <f t="array" ref="M19">_xlfn.IFS(Q19=1,SUM($E$7:G19),Q19&lt;&gt;1,"")</f>
        <v>5944</v>
      </c>
      <c r="N19" cm="1">
        <f t="array" ref="N19">_xlfn.IFS(Q19=1,COUNT($E$7:G19),Q19&lt;&gt;1,"")</f>
        <v>30</v>
      </c>
      <c r="O19">
        <f>IF(Q19=1,ROUND(AVERAGE($E$7:G19),2),"")</f>
        <v>198.13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189</v>
      </c>
      <c r="X19" cm="1">
        <f t="array" ref="X19">_xlfn.IFS(AND(Q19=1,COUNT($E$7:G19)&gt;hcpng),F19+D19,$A$7=1," ")</f>
        <v>238</v>
      </c>
      <c r="Y19" cm="1">
        <f t="array" ref="Y19">_xlfn.IFS(AND(Q19=1,COUNT($E$7:G19)&gt;hcpng),G19+D19,$A$7=1," ")</f>
        <v>207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198</v>
      </c>
      <c r="D20" s="16" cm="1">
        <f t="array" ref="D20">_xlfn.IFS(Q20&lt;&gt;1,"",Q20=1,TRUNC((230-C20)*0.9))</f>
        <v>28</v>
      </c>
      <c r="E20" s="14">
        <v>151</v>
      </c>
      <c r="F20" s="14">
        <v>143</v>
      </c>
      <c r="G20" s="14">
        <v>184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478</v>
      </c>
      <c r="J20">
        <f t="shared" si="1"/>
        <v>159</v>
      </c>
      <c r="K20" cm="1">
        <f t="array" ref="K20">_xlfn.IFS(Q20&lt;&gt;1,"",Q20=1,I20+(3*D20))</f>
        <v>562</v>
      </c>
      <c r="L20" cm="1">
        <f t="array" ref="L20">_xlfn.IFS(Q20&lt;&gt;1,"",COUNT($E$7:G20)&lt;=hcpng,"",COUNT($E$7:G20)&gt;=hcpng,K20)</f>
        <v>562</v>
      </c>
      <c r="M20" cm="1">
        <f t="array" ref="M20">_xlfn.IFS(Q20=1,SUM($E$7:G20),Q20&lt;&gt;1,"")</f>
        <v>6422</v>
      </c>
      <c r="N20" cm="1">
        <f t="array" ref="N20">_xlfn.IFS(Q20=1,COUNT($E$7:G20),Q20&lt;&gt;1,"")</f>
        <v>33</v>
      </c>
      <c r="O20">
        <f>IF(Q20=1,ROUND(AVERAGE($E$7:G20),2),"")</f>
        <v>194.61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179</v>
      </c>
      <c r="X20" cm="1">
        <f t="array" ref="X20">_xlfn.IFS(AND(Q20=1,COUNT($E$7:G20)&gt;hcpng),F20+D20,$A$7=1," ")</f>
        <v>171</v>
      </c>
      <c r="Y20" cm="1">
        <f t="array" ref="Y20">_xlfn.IFS(AND(Q20=1,COUNT($E$7:G20)&gt;hcpng),G20+D20,$A$7=1," ")</f>
        <v>212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194</v>
      </c>
      <c r="D21" s="16" cm="1">
        <f t="array" ref="D21">_xlfn.IFS(Q21&lt;&gt;1,"",Q21=1,TRUNC((230-C21)*0.9))</f>
        <v>32</v>
      </c>
      <c r="E21" s="14">
        <v>172</v>
      </c>
      <c r="F21" s="14">
        <v>226</v>
      </c>
      <c r="G21" s="14">
        <v>192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590</v>
      </c>
      <c r="J21">
        <f t="shared" si="1"/>
        <v>196</v>
      </c>
      <c r="K21" cm="1">
        <f t="array" ref="K21">_xlfn.IFS(Q21&lt;&gt;1,"",Q21=1,I21+(3*D21))</f>
        <v>686</v>
      </c>
      <c r="L21" cm="1">
        <f t="array" ref="L21">_xlfn.IFS(Q21&lt;&gt;1,"",COUNT($E$7:G21)&lt;=hcpng,"",COUNT($E$7:G21)&gt;=hcpng,K21)</f>
        <v>686</v>
      </c>
      <c r="M21" cm="1">
        <f t="array" ref="M21">_xlfn.IFS(Q21=1,SUM($E$7:G21),Q21&lt;&gt;1,"")</f>
        <v>7012</v>
      </c>
      <c r="N21" cm="1">
        <f t="array" ref="N21">_xlfn.IFS(Q21=1,COUNT($E$7:G21),Q21&lt;&gt;1,"")</f>
        <v>36</v>
      </c>
      <c r="O21">
        <f>IF(Q21=1,ROUND(AVERAGE($E$7:G21),2),"")</f>
        <v>194.78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204</v>
      </c>
      <c r="X21" cm="1">
        <f t="array" ref="X21">_xlfn.IFS(AND(Q21=1,COUNT($E$7:G21)&gt;hcpng),F21+D21,$A$7=1," ")</f>
        <v>258</v>
      </c>
      <c r="Y21" cm="1">
        <f t="array" ref="Y21">_xlfn.IFS(AND(Q21=1,COUNT($E$7:G21)&gt;hcpng),G21+D21,$A$7=1," ")</f>
        <v>224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194</v>
      </c>
      <c r="D22" s="16" cm="1">
        <f t="array" ref="D22">_xlfn.IFS(Q22&lt;&gt;1,"",Q22=1,TRUNC((230-C22)*0.9))</f>
        <v>32</v>
      </c>
      <c r="E22" s="14">
        <v>172</v>
      </c>
      <c r="F22" s="14">
        <v>194</v>
      </c>
      <c r="G22" s="14">
        <v>144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510</v>
      </c>
      <c r="J22">
        <f t="shared" si="1"/>
        <v>170</v>
      </c>
      <c r="K22" cm="1">
        <f t="array" ref="K22">_xlfn.IFS(Q22&lt;&gt;1,"",Q22=1,I22+(3*D22))</f>
        <v>606</v>
      </c>
      <c r="L22" cm="1">
        <f t="array" ref="L22">_xlfn.IFS(Q22&lt;&gt;1,"",COUNT($E$7:G22)&lt;=hcpng,"",COUNT($E$7:G22)&gt;=hcpng,K22)</f>
        <v>606</v>
      </c>
      <c r="M22" cm="1">
        <f t="array" ref="M22">_xlfn.IFS(Q22=1,SUM($E$7:G22),Q22&lt;&gt;1,"")</f>
        <v>7522</v>
      </c>
      <c r="N22" cm="1">
        <f t="array" ref="N22">_xlfn.IFS(Q22=1,COUNT($E$7:G22),Q22&lt;&gt;1,"")</f>
        <v>39</v>
      </c>
      <c r="O22">
        <f>IF(Q22=1,ROUND(AVERAGE($E$7:G22),2),"")</f>
        <v>192.87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204</v>
      </c>
      <c r="X22" cm="1">
        <f t="array" ref="X22">_xlfn.IFS(AND(Q22=1,COUNT($E$7:G22)&gt;hcpng),F22+D22,$A$7=1," ")</f>
        <v>226</v>
      </c>
      <c r="Y22" cm="1">
        <f t="array" ref="Y22">_xlfn.IFS(AND(Q22=1,COUNT($E$7:G22)&gt;hcpng),G22+D22,$A$7=1," ")</f>
        <v>176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192</v>
      </c>
      <c r="D23" s="16" cm="1">
        <f t="array" ref="D23">_xlfn.IFS(Q23&lt;&gt;1,"",Q23=1,TRUNC((230-C23)*0.9))</f>
        <v>34</v>
      </c>
      <c r="E23" s="14">
        <v>162</v>
      </c>
      <c r="F23" s="14">
        <v>265</v>
      </c>
      <c r="G23" s="14">
        <v>194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621</v>
      </c>
      <c r="J23">
        <f t="shared" si="1"/>
        <v>207</v>
      </c>
      <c r="K23" cm="1">
        <f t="array" ref="K23">_xlfn.IFS(Q23&lt;&gt;1,"",Q23=1,I23+(3*D23))</f>
        <v>723</v>
      </c>
      <c r="L23" cm="1">
        <f t="array" ref="L23">_xlfn.IFS(Q23&lt;&gt;1,"",COUNT($E$7:G23)&lt;=hcpng,"",COUNT($E$7:G23)&gt;=hcpng,K23)</f>
        <v>723</v>
      </c>
      <c r="M23" cm="1">
        <f t="array" ref="M23">_xlfn.IFS(Q23=1,SUM($E$7:G23),Q23&lt;&gt;1,"")</f>
        <v>8143</v>
      </c>
      <c r="N23" cm="1">
        <f t="array" ref="N23">_xlfn.IFS(Q23=1,COUNT($E$7:G23),Q23&lt;&gt;1,"")</f>
        <v>42</v>
      </c>
      <c r="O23">
        <f>IF(Q23=1,ROUND(AVERAGE($E$7:G23),2),"")</f>
        <v>193.88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cm="1">
        <f t="array" ref="S23">_xlfn.IFS(E23=$X$5,E23,F23=$X$5,F23,G23=$X$5,G23,$A$7=1,"")</f>
        <v>265</v>
      </c>
      <c r="T23" t="str">
        <f t="shared" si="4"/>
        <v/>
      </c>
      <c r="U23" cm="1">
        <f t="array" ref="U23">_xlfn.IFS(W23=$X$6,W23,X23=$X$6,X23,Y23=$X$6,Y23,$A$7=1,"")</f>
        <v>299</v>
      </c>
      <c r="W23" cm="1">
        <f t="array" ref="W23">_xlfn.IFS(AND(Q23=1,COUNT($E$7:G23)&gt;hcpng),E23+D23,$A$7=1," ")</f>
        <v>196</v>
      </c>
      <c r="X23" cm="1">
        <f t="array" ref="X23">_xlfn.IFS(AND(Q23=1,COUNT($E$7:G23)&gt;hcpng),F23+D23,$A$7=1," ")</f>
        <v>299</v>
      </c>
      <c r="Y23" cm="1">
        <f t="array" ref="Y23">_xlfn.IFS(AND(Q23=1,COUNT($E$7:G23)&gt;hcpng),G23+D23,$A$7=1," ")</f>
        <v>228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6" t="str" cm="1">
        <f t="array" ref="D24">_xlfn.IFS(Q24&lt;&gt;1,"",Q24=1,TRUNC((230-C24)*0.9))</f>
        <v/>
      </c>
      <c r="E24" s="14"/>
      <c r="F24" s="14"/>
      <c r="G24" s="14"/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0"/>
        <v/>
      </c>
      <c r="J24" t="str">
        <f t="shared" si="1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2"/>
        <v/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5"/>
        <v>0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193</v>
      </c>
      <c r="D25" s="16" cm="1">
        <f t="array" ref="D25">_xlfn.IFS(Q25&lt;&gt;1,"",Q25=1,TRUNC((230-C25)*0.9))</f>
        <v>33</v>
      </c>
      <c r="E25" s="14">
        <v>199</v>
      </c>
      <c r="F25" s="14">
        <v>192</v>
      </c>
      <c r="G25" s="14">
        <v>190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581</v>
      </c>
      <c r="J25">
        <f t="shared" si="1"/>
        <v>193</v>
      </c>
      <c r="K25" cm="1">
        <f t="array" ref="K25">_xlfn.IFS(Q25&lt;&gt;1,"",Q25=1,I25+(3*D25))</f>
        <v>680</v>
      </c>
      <c r="L25" cm="1">
        <f t="array" ref="L25">_xlfn.IFS(Q25&lt;&gt;1,"",COUNT($E$7:G25)&lt;=hcpng,"",COUNT($E$7:G25)&gt;=hcpng,K25)</f>
        <v>680</v>
      </c>
      <c r="M25" cm="1">
        <f t="array" ref="M25">_xlfn.IFS(Q25=1,SUM($E$7:G25),Q25&lt;&gt;1,"")</f>
        <v>8724</v>
      </c>
      <c r="N25" cm="1">
        <f t="array" ref="N25">_xlfn.IFS(Q25=1,COUNT($E$7:G25),Q25&lt;&gt;1,"")</f>
        <v>45</v>
      </c>
      <c r="O25">
        <f>IF(Q25=1,ROUND(AVERAGE($E$7:G25),2),"")</f>
        <v>193.87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232</v>
      </c>
      <c r="X25" cm="1">
        <f t="array" ref="X25">_xlfn.IFS(AND(Q25=1,COUNT($E$7:G25)&gt;hcpng),F25+D25,$A$7=1," ")</f>
        <v>225</v>
      </c>
      <c r="Y25" cm="1">
        <f t="array" ref="Y25">_xlfn.IFS(AND(Q25=1,COUNT($E$7:G25)&gt;hcpng),G25+D25,$A$7=1," ")</f>
        <v>223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193</v>
      </c>
      <c r="D26" s="16" cm="1">
        <f t="array" ref="D26">_xlfn.IFS(Q26&lt;&gt;1,"",Q26=1,TRUNC((230-C26)*0.9))</f>
        <v>33</v>
      </c>
      <c r="E26" s="14">
        <v>177</v>
      </c>
      <c r="F26" s="14">
        <v>206</v>
      </c>
      <c r="G26" s="14">
        <v>191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574</v>
      </c>
      <c r="J26">
        <f t="shared" si="1"/>
        <v>191</v>
      </c>
      <c r="K26" cm="1">
        <f t="array" ref="K26">_xlfn.IFS(Q26&lt;&gt;1,"",Q26=1,I26+(3*D26))</f>
        <v>673</v>
      </c>
      <c r="L26" cm="1">
        <f t="array" ref="L26">_xlfn.IFS(Q26&lt;&gt;1,"",COUNT($E$7:G26)&lt;=hcpng,"",COUNT($E$7:G26)&gt;=hcpng,K26)</f>
        <v>673</v>
      </c>
      <c r="M26" cm="1">
        <f t="array" ref="M26">_xlfn.IFS(Q26=1,SUM($E$7:G26),Q26&lt;&gt;1,"")</f>
        <v>9298</v>
      </c>
      <c r="N26" cm="1">
        <f t="array" ref="N26">_xlfn.IFS(Q26=1,COUNT($E$7:G26),Q26&lt;&gt;1,"")</f>
        <v>48</v>
      </c>
      <c r="O26">
        <f>IF(Q26=1,ROUND(AVERAGE($E$7:G26),2),"")</f>
        <v>193.71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210</v>
      </c>
      <c r="X26" cm="1">
        <f t="array" ref="X26">_xlfn.IFS(AND(Q26=1,COUNT($E$7:G26)&gt;hcpng),F26+D26,$A$7=1," ")</f>
        <v>239</v>
      </c>
      <c r="Y26" cm="1">
        <f t="array" ref="Y26">_xlfn.IFS(AND(Q26=1,COUNT($E$7:G26)&gt;hcpng),G26+D26,$A$7=1," ")</f>
        <v>224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6" t="str" cm="1">
        <f t="array" ref="D27">_xlfn.IFS(Q27&lt;&gt;1,"",Q27=1,TRUNC((230-C27)*0.9))</f>
        <v/>
      </c>
      <c r="E27" s="14"/>
      <c r="F27" s="14"/>
      <c r="G27" s="14"/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0"/>
        <v/>
      </c>
      <c r="J27" t="str">
        <f t="shared" si="1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2"/>
        <v/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5"/>
        <v>0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193</v>
      </c>
      <c r="D28" s="16" cm="1">
        <f t="array" ref="D28">_xlfn.IFS(Q28&lt;&gt;1,"",Q28=1,TRUNC((230-C28)*0.9))</f>
        <v>33</v>
      </c>
      <c r="E28" s="14">
        <v>236</v>
      </c>
      <c r="F28" s="14">
        <v>156</v>
      </c>
      <c r="G28" s="14">
        <v>221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613</v>
      </c>
      <c r="J28">
        <f t="shared" si="1"/>
        <v>204</v>
      </c>
      <c r="K28" cm="1">
        <f t="array" ref="K28">_xlfn.IFS(Q28&lt;&gt;1,"",Q28=1,I28+(3*D28))</f>
        <v>712</v>
      </c>
      <c r="L28" cm="1">
        <f t="array" ref="L28">_xlfn.IFS(Q28&lt;&gt;1,"",COUNT($E$7:G28)&lt;=hcpng,"",COUNT($E$7:G28)&gt;=hcpng,K28)</f>
        <v>712</v>
      </c>
      <c r="M28" cm="1">
        <f t="array" ref="M28">_xlfn.IFS(Q28=1,SUM($E$7:G28),Q28&lt;&gt;1,"")</f>
        <v>9911</v>
      </c>
      <c r="N28" cm="1">
        <f t="array" ref="N28">_xlfn.IFS(Q28=1,COUNT($E$7:G28),Q28&lt;&gt;1,"")</f>
        <v>51</v>
      </c>
      <c r="O28">
        <f>IF(Q28=1,ROUND(AVERAGE($E$7:G28),2),"")</f>
        <v>194.33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269</v>
      </c>
      <c r="X28" cm="1">
        <f t="array" ref="X28">_xlfn.IFS(AND(Q28=1,COUNT($E$7:G28)&gt;hcpng),F28+D28,$A$7=1," ")</f>
        <v>189</v>
      </c>
      <c r="Y28" cm="1">
        <f t="array" ref="Y28">_xlfn.IFS(AND(Q28=1,COUNT($E$7:G28)&gt;hcpng),G28+D28,$A$7=1," ")</f>
        <v>254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194</v>
      </c>
      <c r="D29" s="16" cm="1">
        <f t="array" ref="D29">_xlfn.IFS(Q29&lt;&gt;1,"",Q29=1,TRUNC((230-C29)*0.9))</f>
        <v>32</v>
      </c>
      <c r="E29" s="14">
        <v>201</v>
      </c>
      <c r="F29" s="14">
        <v>139</v>
      </c>
      <c r="G29" s="14">
        <v>153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493</v>
      </c>
      <c r="J29">
        <f t="shared" si="1"/>
        <v>164</v>
      </c>
      <c r="K29" cm="1">
        <f t="array" ref="K29">_xlfn.IFS(Q29&lt;&gt;1,"",Q29=1,I29+(3*D29))</f>
        <v>589</v>
      </c>
      <c r="L29" cm="1">
        <f t="array" ref="L29">_xlfn.IFS(Q29&lt;&gt;1,"",COUNT($E$7:G29)&lt;=hcpng,"",COUNT($E$7:G29)&gt;=hcpng,K29)</f>
        <v>589</v>
      </c>
      <c r="M29" cm="1">
        <f t="array" ref="M29">_xlfn.IFS(Q29=1,SUM($E$7:G29),Q29&lt;&gt;1,"")</f>
        <v>10404</v>
      </c>
      <c r="N29" cm="1">
        <f t="array" ref="N29">_xlfn.IFS(Q29=1,COUNT($E$7:G29),Q29&lt;&gt;1,"")</f>
        <v>54</v>
      </c>
      <c r="O29">
        <f>IF(Q29=1,ROUND(AVERAGE($E$7:G29),2),"")</f>
        <v>192.67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233</v>
      </c>
      <c r="X29" cm="1">
        <f t="array" ref="X29">_xlfn.IFS(AND(Q29=1,COUNT($E$7:G29)&gt;hcpng),F29+D29,$A$7=1," ")</f>
        <v>171</v>
      </c>
      <c r="Y29" cm="1">
        <f t="array" ref="Y29">_xlfn.IFS(AND(Q29=1,COUNT($E$7:G29)&gt;hcpng),G29+D29,$A$7=1," ")</f>
        <v>185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6" t="str" cm="1">
        <f t="array" ref="D30">_xlfn.IFS(Q30&lt;&gt;1,"",Q30=1,TRUNC((230-C30)*0.9))</f>
        <v/>
      </c>
      <c r="E30" s="14"/>
      <c r="F30" s="14"/>
      <c r="G30" s="14"/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0"/>
        <v/>
      </c>
      <c r="J30" t="str">
        <f t="shared" si="1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2"/>
        <v/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5"/>
        <v>0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192</v>
      </c>
      <c r="D31" s="16" cm="1">
        <f t="array" ref="D31">_xlfn.IFS(Q31&lt;&gt;1,"",Q31=1,TRUNC((230-C31)*0.9))</f>
        <v>34</v>
      </c>
      <c r="E31" s="14">
        <v>212</v>
      </c>
      <c r="F31" s="14">
        <v>203</v>
      </c>
      <c r="G31" s="14">
        <v>146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561</v>
      </c>
      <c r="J31">
        <f t="shared" si="1"/>
        <v>187</v>
      </c>
      <c r="K31" cm="1">
        <f t="array" ref="K31">_xlfn.IFS(Q31&lt;&gt;1,"",Q31=1,I31+(3*D31))</f>
        <v>663</v>
      </c>
      <c r="L31" cm="1">
        <f t="array" ref="L31">_xlfn.IFS(Q31&lt;&gt;1,"",COUNT($E$7:G31)&lt;=hcpng,"",COUNT($E$7:G31)&gt;=hcpng,K31)</f>
        <v>663</v>
      </c>
      <c r="M31" cm="1">
        <f t="array" ref="M31">_xlfn.IFS(Q31=1,SUM($E$7:G31),Q31&lt;&gt;1,"")</f>
        <v>10965</v>
      </c>
      <c r="N31" cm="1">
        <f t="array" ref="N31">_xlfn.IFS(Q31=1,COUNT($E$7:G31),Q31&lt;&gt;1,"")</f>
        <v>57</v>
      </c>
      <c r="O31">
        <f>IF(Q31=1,ROUND(AVERAGE($E$7:G31),2),"")</f>
        <v>192.37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246</v>
      </c>
      <c r="X31" cm="1">
        <f t="array" ref="X31">_xlfn.IFS(AND(Q31=1,COUNT($E$7:G31)&gt;hcpng),F31+D31,$A$7=1," ")</f>
        <v>237</v>
      </c>
      <c r="Y31" cm="1">
        <f t="array" ref="Y31">_xlfn.IFS(AND(Q31=1,COUNT($E$7:G31)&gt;hcpng),G31+D31,$A$7=1," ")</f>
        <v>180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192</v>
      </c>
      <c r="D32" s="16" cm="1">
        <f t="array" ref="D32">_xlfn.IFS(Q32&lt;&gt;1,"",Q32=1,TRUNC((230-C32)*0.9))</f>
        <v>34</v>
      </c>
      <c r="E32" s="14">
        <v>175</v>
      </c>
      <c r="F32" s="14">
        <v>149</v>
      </c>
      <c r="G32" s="14">
        <v>170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494</v>
      </c>
      <c r="J32">
        <f t="shared" si="1"/>
        <v>164</v>
      </c>
      <c r="K32" cm="1">
        <f t="array" ref="K32">_xlfn.IFS(Q32&lt;&gt;1,"",Q32=1,I32+(3*D32))</f>
        <v>596</v>
      </c>
      <c r="L32" cm="1">
        <f t="array" ref="L32">_xlfn.IFS(Q32&lt;&gt;1,"",COUNT($E$7:G32)&lt;=hcpng,"",COUNT($E$7:G32)&gt;=hcpng,K32)</f>
        <v>596</v>
      </c>
      <c r="M32" cm="1">
        <f t="array" ref="M32">_xlfn.IFS(Q32=1,SUM($E$7:G32),Q32&lt;&gt;1,"")</f>
        <v>11459</v>
      </c>
      <c r="N32" cm="1">
        <f t="array" ref="N32">_xlfn.IFS(Q32=1,COUNT($E$7:G32),Q32&lt;&gt;1,"")</f>
        <v>60</v>
      </c>
      <c r="O32">
        <f>IF(Q32=1,ROUND(AVERAGE($E$7:G32),2),"")</f>
        <v>190.98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209</v>
      </c>
      <c r="X32" cm="1">
        <f t="array" ref="X32">_xlfn.IFS(AND(Q32=1,COUNT($E$7:G32)&gt;hcpng),F32+D32,$A$7=1," ")</f>
        <v>183</v>
      </c>
      <c r="Y32" cm="1">
        <f t="array" ref="Y32">_xlfn.IFS(AND(Q32=1,COUNT($E$7:G32)&gt;hcpng),G32+D32,$A$7=1," ")</f>
        <v>204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6" t="str" cm="1">
        <f t="array" ref="D33">_xlfn.IFS(Q33&lt;&gt;1,"",Q33=1,TRUNC((230-C33)*0.9))</f>
        <v/>
      </c>
      <c r="E33" s="14"/>
      <c r="F33" s="14"/>
      <c r="G33" s="14"/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0"/>
        <v/>
      </c>
      <c r="J33" t="str">
        <f t="shared" si="1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2"/>
        <v/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5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190</v>
      </c>
      <c r="D34" s="16" cm="1">
        <f t="array" ref="D34">_xlfn.IFS(Q34&lt;&gt;1,"",Q34=1,TRUNC((230-C34)*0.9))</f>
        <v>36</v>
      </c>
      <c r="E34" s="14">
        <v>192</v>
      </c>
      <c r="F34" s="14">
        <v>177</v>
      </c>
      <c r="G34" s="14">
        <v>147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516</v>
      </c>
      <c r="J34">
        <f t="shared" si="1"/>
        <v>172</v>
      </c>
      <c r="K34" cm="1">
        <f t="array" ref="K34">_xlfn.IFS(Q34&lt;&gt;1,"",Q34=1,I34+(3*D34))</f>
        <v>624</v>
      </c>
      <c r="L34" cm="1">
        <f t="array" ref="L34">_xlfn.IFS(Q34&lt;&gt;1,"",COUNT($E$7:G34)&lt;=hcpng,"",COUNT($E$7:G34)&gt;=hcpng,K34)</f>
        <v>624</v>
      </c>
      <c r="M34" cm="1">
        <f t="array" ref="M34">_xlfn.IFS(Q34=1,SUM($E$7:G34),Q34&lt;&gt;1,"")</f>
        <v>11975</v>
      </c>
      <c r="N34" cm="1">
        <f t="array" ref="N34">_xlfn.IFS(Q34=1,COUNT($E$7:G34),Q34&lt;&gt;1,"")</f>
        <v>63</v>
      </c>
      <c r="O34">
        <f>IF(Q34=1,ROUND(AVERAGE($E$7:G34),2),"")</f>
        <v>190.08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228</v>
      </c>
      <c r="X34" cm="1">
        <f t="array" ref="X34">_xlfn.IFS(AND(Q34=1,COUNT($E$7:G34)&gt;hcpng),F34+D34,$A$7=1," ")</f>
        <v>213</v>
      </c>
      <c r="Y34" cm="1">
        <f t="array" ref="Y34">_xlfn.IFS(AND(Q34=1,COUNT($E$7:G34)&gt;hcpng),G34+D34,$A$7=1," ")</f>
        <v>183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190</v>
      </c>
      <c r="D35" s="16" cm="1">
        <f t="array" ref="D35">_xlfn.IFS(Q35&lt;&gt;1,"",Q35=1,TRUNC((230-C35)*0.9))</f>
        <v>36</v>
      </c>
      <c r="E35" s="14">
        <v>179</v>
      </c>
      <c r="F35" s="14">
        <v>168</v>
      </c>
      <c r="G35" s="14">
        <v>169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516</v>
      </c>
      <c r="J35">
        <f t="shared" si="1"/>
        <v>172</v>
      </c>
      <c r="K35" cm="1">
        <f t="array" ref="K35">_xlfn.IFS(Q35&lt;&gt;1,"",Q35=1,I35+(3*D35))</f>
        <v>624</v>
      </c>
      <c r="L35" cm="1">
        <f t="array" ref="L35">_xlfn.IFS(Q35&lt;&gt;1,"",COUNT($E$7:G35)&lt;=hcpng,"",COUNT($E$7:G35)&gt;=hcpng,K35)</f>
        <v>624</v>
      </c>
      <c r="M35" cm="1">
        <f t="array" ref="M35">_xlfn.IFS(Q35=1,SUM($E$7:G35),Q35&lt;&gt;1,"")</f>
        <v>12491</v>
      </c>
      <c r="N35" cm="1">
        <f t="array" ref="N35">_xlfn.IFS(Q35=1,COUNT($E$7:G35),Q35&lt;&gt;1,"")</f>
        <v>66</v>
      </c>
      <c r="O35">
        <f>IF(Q35=1,ROUND(AVERAGE($E$7:G35),2),"")</f>
        <v>189.26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215</v>
      </c>
      <c r="X35" cm="1">
        <f t="array" ref="X35">_xlfn.IFS(AND(Q35=1,COUNT($E$7:G35)&gt;hcpng),F35+D35,$A$7=1," ")</f>
        <v>204</v>
      </c>
      <c r="Y35" cm="1">
        <f t="array" ref="Y35">_xlfn.IFS(AND(Q35=1,COUNT($E$7:G35)&gt;hcpng),G35+D35,$A$7=1," ")</f>
        <v>205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189</v>
      </c>
      <c r="D36" s="16" cm="1">
        <f t="array" ref="D36">_xlfn.IFS(Q36&lt;&gt;1,"",Q36=1,TRUNC((230-C36)*0.9))</f>
        <v>36</v>
      </c>
      <c r="E36" s="14">
        <v>234</v>
      </c>
      <c r="F36" s="14">
        <v>181</v>
      </c>
      <c r="G36" s="14">
        <v>175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590</v>
      </c>
      <c r="J36">
        <f t="shared" si="1"/>
        <v>196</v>
      </c>
      <c r="K36" cm="1">
        <f t="array" ref="K36">_xlfn.IFS(Q36&lt;&gt;1,"",Q36=1,I36+(3*D36))</f>
        <v>698</v>
      </c>
      <c r="L36" cm="1">
        <f t="array" ref="L36">_xlfn.IFS(Q36&lt;&gt;1,"",COUNT($E$7:G36)&lt;=hcpng,"",COUNT($E$7:G36)&gt;=hcpng,K36)</f>
        <v>698</v>
      </c>
      <c r="M36" cm="1">
        <f t="array" ref="M36">_xlfn.IFS(Q36=1,SUM($E$7:G36),Q36&lt;&gt;1,"")</f>
        <v>13081</v>
      </c>
      <c r="N36" cm="1">
        <f t="array" ref="N36">_xlfn.IFS(Q36=1,COUNT($E$7:G36),Q36&lt;&gt;1,"")</f>
        <v>69</v>
      </c>
      <c r="O36">
        <f>IF(Q36=1,ROUND(AVERAGE($E$7:G36),2),"")</f>
        <v>189.58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270</v>
      </c>
      <c r="X36" cm="1">
        <f t="array" ref="X36">_xlfn.IFS(AND(Q36=1,COUNT($E$7:G36)&gt;hcpng),F36+D36,$A$7=1," ")</f>
        <v>217</v>
      </c>
      <c r="Y36" cm="1">
        <f t="array" ref="Y36">_xlfn.IFS(AND(Q36=1,COUNT($E$7:G36)&gt;hcpng),G36+D36,$A$7=1," ")</f>
        <v>211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193.13</v>
      </c>
      <c r="F37" s="18">
        <f>IF(COUNT(F7:F36)&gt;=1,ROUND(SUM(F7:F36)/COUNT(F7:F36),2),"")</f>
        <v>188.96</v>
      </c>
      <c r="G37" s="18">
        <f>IF(COUNT(G7:G36)&gt;=1,ROUND(SUM(G7:G36)/COUNT(G7:G36),2),"")</f>
        <v>186.65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5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6801-CA4A-4578-B08C-FE617F2BE417}">
  <sheetPr>
    <pageSetUpPr fitToPage="1"/>
  </sheetPr>
  <dimension ref="A1:AA44"/>
  <sheetViews>
    <sheetView topLeftCell="A3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33" t="s">
        <v>94</v>
      </c>
      <c r="C3" s="24"/>
      <c r="D3" s="7"/>
      <c r="E3" s="7"/>
      <c r="F3" s="7"/>
      <c r="G3" t="s">
        <v>9</v>
      </c>
      <c r="J3" t="str" cm="1">
        <f t="array" ref="J3">_xlfn.IFS(MAX('UTL1'!D7:D36)&gt;B2,"NO",SUM(Q7:Q36)=B2,"YES",SUM(Q7:Q36)&lt;&gt;B2,"NO")</f>
        <v>NO</v>
      </c>
      <c r="K3" t="str" cm="1">
        <f t="array" ref="K3">_xlfn.IFS(MAX('UTL1'!D7:D36)&gt;B2,"",AND(SUM(Q7:Q36)&lt;30,SUM(Q7:Q36)=B2),"So Far",SUM(Q7:Q36)=30,"Good",SUM(Q7:Q36)&lt;&gt;B2,"")</f>
        <v/>
      </c>
    </row>
    <row r="4" spans="1:27" ht="14.45" customHeight="1" x14ac:dyDescent="0.25">
      <c r="A4" s="13" t="s">
        <v>30</v>
      </c>
      <c r="B4" s="22"/>
      <c r="C4" s="7"/>
      <c r="D4" s="7"/>
      <c r="E4" s="7"/>
      <c r="F4" s="7"/>
      <c r="G4" s="7"/>
      <c r="W4" s="3" t="s">
        <v>34</v>
      </c>
      <c r="X4">
        <f>MAX(I7:I36)</f>
        <v>536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222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302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117</v>
      </c>
      <c r="D7" s="16" cm="1">
        <f t="array" ref="D7">_xlfn.IFS(Q7&lt;&gt;1,"",Q7=1,TRUNC((230-C7)*0.9))</f>
        <v>101</v>
      </c>
      <c r="E7" s="14">
        <v>173</v>
      </c>
      <c r="F7" s="14">
        <v>80</v>
      </c>
      <c r="G7" s="14">
        <v>99</v>
      </c>
      <c r="H7" s="17"/>
      <c r="I7">
        <f>IF(Q7=1,SUM(E7:G7),"")</f>
        <v>352</v>
      </c>
      <c r="J7">
        <f>IF(Q7=1,TRUNC(AVERAGE(E7:G7),0),"")</f>
        <v>117</v>
      </c>
      <c r="K7" cm="1">
        <f t="array" ref="K7">_xlfn.IFS(Q7&lt;&gt;1,"",Q7=1,I7+(3*D7))</f>
        <v>655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352</v>
      </c>
      <c r="N7" cm="1">
        <f t="array" ref="N7">_xlfn.IFS(Q7=1,COUNT($E$7:G7),Q7&lt;&gt;1,"")</f>
        <v>3</v>
      </c>
      <c r="O7">
        <f>IF(Q7=1,ROUND(AVERAGE($E$7:G7),2),"")</f>
        <v>117.33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117</v>
      </c>
      <c r="D8" s="16" cm="1">
        <f t="array" ref="D8">_xlfn.IFS(Q8&lt;&gt;1,"",Q8=1,TRUNC((230-C8)*0.9))</f>
        <v>101</v>
      </c>
      <c r="E8" s="14">
        <v>158</v>
      </c>
      <c r="F8" s="14">
        <v>140</v>
      </c>
      <c r="G8" s="14">
        <v>138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436</v>
      </c>
      <c r="J8">
        <f t="shared" ref="J8:J36" si="1">IF(Q8=1,TRUNC(AVERAGE(E8:G8),0),"")</f>
        <v>145</v>
      </c>
      <c r="K8" cm="1">
        <f t="array" ref="K8">_xlfn.IFS(Q8&lt;&gt;1,"",Q8=1,I8+(3*D8))</f>
        <v>739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788</v>
      </c>
      <c r="N8" cm="1">
        <f t="array" ref="N8">_xlfn.IFS(Q8=1,COUNT($E$7:G8),Q8&lt;&gt;1,"")</f>
        <v>6</v>
      </c>
      <c r="O8">
        <f>IF(Q8=1,ROUND(AVERAGE($E$7:G8),2),"")</f>
        <v>131.33000000000001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131</v>
      </c>
      <c r="D9" s="16" cm="1">
        <f t="array" ref="D9">_xlfn.IFS(Q9&lt;&gt;1,"",Q9=1,TRUNC((230-C9)*0.9))</f>
        <v>89</v>
      </c>
      <c r="E9" s="14">
        <v>169</v>
      </c>
      <c r="F9" s="14">
        <v>151</v>
      </c>
      <c r="G9" s="14">
        <v>91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411</v>
      </c>
      <c r="J9">
        <f t="shared" si="1"/>
        <v>137</v>
      </c>
      <c r="K9" cm="1">
        <f t="array" ref="K9">_xlfn.IFS(Q9&lt;&gt;1,"",Q9=1,I9+(3*D9))</f>
        <v>678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1199</v>
      </c>
      <c r="N9" cm="1">
        <f t="array" ref="N9">_xlfn.IFS(Q9=1,COUNT($E$7:G9),Q9&lt;&gt;1,"")</f>
        <v>9</v>
      </c>
      <c r="O9">
        <f>IF(Q9=1,ROUND(AVERAGE($E$7:G9),2),"")</f>
        <v>133.22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133</v>
      </c>
      <c r="D10" s="16" cm="1">
        <f t="array" ref="D10">_xlfn.IFS(Q10&lt;&gt;1,"",Q10=1,TRUNC((230-C10)*0.9))</f>
        <v>87</v>
      </c>
      <c r="E10" s="14">
        <v>210</v>
      </c>
      <c r="F10" s="14">
        <v>149</v>
      </c>
      <c r="G10" s="14">
        <v>163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522</v>
      </c>
      <c r="J10">
        <f t="shared" si="1"/>
        <v>174</v>
      </c>
      <c r="K10" cm="1">
        <f t="array" ref="K10">_xlfn.IFS(Q10&lt;&gt;1,"",Q10=1,I10+(3*D10))</f>
        <v>783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1721</v>
      </c>
      <c r="N10" cm="1">
        <f t="array" ref="N10">_xlfn.IFS(Q10=1,COUNT($E$7:G10),Q10&lt;&gt;1,"")</f>
        <v>12</v>
      </c>
      <c r="O10">
        <f>IF(Q10=1,ROUND(AVERAGE($E$7:G10),2),"")</f>
        <v>143.41999999999999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143</v>
      </c>
      <c r="D11" s="16" cm="1">
        <f t="array" ref="D11">_xlfn.IFS(Q11&lt;&gt;1,"",Q11=1,TRUNC((230-C11)*0.9))</f>
        <v>78</v>
      </c>
      <c r="E11" s="14">
        <v>122</v>
      </c>
      <c r="F11" s="14">
        <v>118</v>
      </c>
      <c r="G11" s="14">
        <v>109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349</v>
      </c>
      <c r="J11">
        <f t="shared" si="1"/>
        <v>116</v>
      </c>
      <c r="K11" cm="1">
        <f t="array" ref="K11">_xlfn.IFS(Q11&lt;&gt;1,"",Q11=1,I11+(3*D11))</f>
        <v>583</v>
      </c>
      <c r="L11" cm="1">
        <f t="array" ref="L11">_xlfn.IFS(Q11&lt;&gt;1,"",COUNT($E$7:G11)&lt;=hcpng,"",COUNT($E$7:G11)&gt;=hcpng,K11)</f>
        <v>583</v>
      </c>
      <c r="M11" cm="1">
        <f t="array" ref="M11">_xlfn.IFS(Q11=1,SUM($E$7:G11),Q11&lt;&gt;1,"")</f>
        <v>2070</v>
      </c>
      <c r="N11" cm="1">
        <f t="array" ref="N11">_xlfn.IFS(Q11=1,COUNT($E$7:G11),Q11&lt;&gt;1,"")</f>
        <v>15</v>
      </c>
      <c r="O11">
        <f>IF(Q11=1,ROUND(AVERAGE($E$7:G11),2),"")</f>
        <v>138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200</v>
      </c>
      <c r="X11" cm="1">
        <f t="array" ref="X11">_xlfn.IFS(AND(Q11=1,COUNT($E$7:G11)&gt;hcpng),F11+D11,$A$7=1," ")</f>
        <v>196</v>
      </c>
      <c r="Y11" cm="1">
        <f t="array" ref="Y11">_xlfn.IFS(AND(Q11=1,COUNT($E$7:G11)&gt;hcpng),G11+D11,$A$7=1," ")</f>
        <v>187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138</v>
      </c>
      <c r="D12" s="16" cm="1">
        <f t="array" ref="D12">_xlfn.IFS(Q12&lt;&gt;1,"",Q12=1,TRUNC((230-C12)*0.9))</f>
        <v>82</v>
      </c>
      <c r="E12" s="14">
        <v>159</v>
      </c>
      <c r="F12" s="14">
        <v>159</v>
      </c>
      <c r="G12" s="14">
        <v>166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0"/>
        <v>484</v>
      </c>
      <c r="J12">
        <f t="shared" si="1"/>
        <v>161</v>
      </c>
      <c r="K12" cm="1">
        <f t="array" ref="K12">_xlfn.IFS(Q12&lt;&gt;1,"",Q12=1,I12+(3*D12))</f>
        <v>730</v>
      </c>
      <c r="L12" cm="1">
        <f t="array" ref="L12">_xlfn.IFS(Q12&lt;&gt;1,"",COUNT($E$7:G12)&lt;=hcpng,"",COUNT($E$7:G12)&gt;=hcpng,K12)</f>
        <v>730</v>
      </c>
      <c r="M12" cm="1">
        <f t="array" ref="M12">_xlfn.IFS(Q12=1,SUM($E$7:G12),Q12&lt;&gt;1,"")</f>
        <v>2554</v>
      </c>
      <c r="N12" cm="1">
        <f t="array" ref="N12">_xlfn.IFS(Q12=1,COUNT($E$7:G12),Q12&lt;&gt;1,"")</f>
        <v>18</v>
      </c>
      <c r="O12">
        <f>IF(Q12=1,ROUND(AVERAGE($E$7:G12),2),"")</f>
        <v>141.88999999999999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241</v>
      </c>
      <c r="X12" cm="1">
        <f t="array" ref="X12">_xlfn.IFS(AND(Q12=1,COUNT($E$7:G12)&gt;hcpng),F12+D12,$A$7=1," ")</f>
        <v>241</v>
      </c>
      <c r="Y12" cm="1">
        <f t="array" ref="Y12">_xlfn.IFS(AND(Q12=1,COUNT($E$7:G12)&gt;hcpng),G12+D12,$A$7=1," ")</f>
        <v>248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141</v>
      </c>
      <c r="D13" s="16" cm="1">
        <f t="array" ref="D13">_xlfn.IFS(Q13&lt;&gt;1,"",Q13=1,TRUNC((230-C13)*0.9))</f>
        <v>80</v>
      </c>
      <c r="E13" s="14">
        <v>149</v>
      </c>
      <c r="F13" s="14">
        <v>189</v>
      </c>
      <c r="G13" s="14">
        <v>121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459</v>
      </c>
      <c r="J13">
        <f t="shared" si="1"/>
        <v>153</v>
      </c>
      <c r="K13" cm="1">
        <f t="array" ref="K13">_xlfn.IFS(Q13&lt;&gt;1,"",Q13=1,I13+(3*D13))</f>
        <v>699</v>
      </c>
      <c r="L13" cm="1">
        <f t="array" ref="L13">_xlfn.IFS(Q13&lt;&gt;1,"",COUNT($E$7:G13)&lt;=hcpng,"",COUNT($E$7:G13)&gt;=hcpng,K13)</f>
        <v>699</v>
      </c>
      <c r="M13" cm="1">
        <f t="array" ref="M13">_xlfn.IFS(Q13=1,SUM($E$7:G13),Q13&lt;&gt;1,"")</f>
        <v>3013</v>
      </c>
      <c r="N13" cm="1">
        <f t="array" ref="N13">_xlfn.IFS(Q13=1,COUNT($E$7:G13),Q13&lt;&gt;1,"")</f>
        <v>21</v>
      </c>
      <c r="O13">
        <f>IF(Q13=1,ROUND(AVERAGE($E$7:G13),2),"")</f>
        <v>143.47999999999999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229</v>
      </c>
      <c r="X13" cm="1">
        <f t="array" ref="X13">_xlfn.IFS(AND(Q13=1,COUNT($E$7:G13)&gt;hcpng),F13+D13,$A$7=1," ")</f>
        <v>269</v>
      </c>
      <c r="Y13" cm="1">
        <f t="array" ref="Y13">_xlfn.IFS(AND(Q13=1,COUNT($E$7:G13)&gt;hcpng),G13+D13,$A$7=1," ")</f>
        <v>201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143</v>
      </c>
      <c r="D14" s="16" cm="1">
        <f t="array" ref="D14">_xlfn.IFS(Q14&lt;&gt;1,"",Q14=1,TRUNC((230-C14)*0.9))</f>
        <v>78</v>
      </c>
      <c r="E14" s="14">
        <v>189</v>
      </c>
      <c r="F14" s="14">
        <v>172</v>
      </c>
      <c r="G14" s="14">
        <v>133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494</v>
      </c>
      <c r="J14">
        <f t="shared" si="1"/>
        <v>164</v>
      </c>
      <c r="K14" cm="1">
        <f t="array" ref="K14">_xlfn.IFS(Q14&lt;&gt;1,"",Q14=1,I14+(3*D14))</f>
        <v>728</v>
      </c>
      <c r="L14" cm="1">
        <f t="array" ref="L14">_xlfn.IFS(Q14&lt;&gt;1,"",COUNT($E$7:G14)&lt;=hcpng,"",COUNT($E$7:G14)&gt;=hcpng,K14)</f>
        <v>728</v>
      </c>
      <c r="M14" cm="1">
        <f t="array" ref="M14">_xlfn.IFS(Q14=1,SUM($E$7:G14),Q14&lt;&gt;1,"")</f>
        <v>3507</v>
      </c>
      <c r="N14" cm="1">
        <f t="array" ref="N14">_xlfn.IFS(Q14=1,COUNT($E$7:G14),Q14&lt;&gt;1,"")</f>
        <v>24</v>
      </c>
      <c r="O14">
        <f>IF(Q14=1,ROUND(AVERAGE($E$7:G14),2),"")</f>
        <v>146.13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267</v>
      </c>
      <c r="X14" cm="1">
        <f t="array" ref="X14">_xlfn.IFS(AND(Q14=1,COUNT($E$7:G14)&gt;hcpng),F14+D14,$A$7=1," ")</f>
        <v>250</v>
      </c>
      <c r="Y14" cm="1">
        <f t="array" ref="Y14">_xlfn.IFS(AND(Q14=1,COUNT($E$7:G14)&gt;hcpng),G14+D14,$A$7=1," ")</f>
        <v>211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146</v>
      </c>
      <c r="D15" s="16" cm="1">
        <f t="array" ref="D15">_xlfn.IFS(Q15&lt;&gt;1,"",Q15=1,TRUNC((230-C15)*0.9))</f>
        <v>75</v>
      </c>
      <c r="E15" s="14">
        <v>108</v>
      </c>
      <c r="F15" s="14">
        <v>128</v>
      </c>
      <c r="G15" s="14">
        <v>115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351</v>
      </c>
      <c r="J15">
        <f t="shared" si="1"/>
        <v>117</v>
      </c>
      <c r="K15" cm="1">
        <f t="array" ref="K15">_xlfn.IFS(Q15&lt;&gt;1,"",Q15=1,I15+(3*D15))</f>
        <v>576</v>
      </c>
      <c r="L15" cm="1">
        <f t="array" ref="L15">_xlfn.IFS(Q15&lt;&gt;1,"",COUNT($E$7:G15)&lt;=hcpng,"",COUNT($E$7:G15)&gt;=hcpng,K15)</f>
        <v>576</v>
      </c>
      <c r="M15" cm="1">
        <f t="array" ref="M15">_xlfn.IFS(Q15=1,SUM($E$7:G15),Q15&lt;&gt;1,"")</f>
        <v>3858</v>
      </c>
      <c r="N15" cm="1">
        <f t="array" ref="N15">_xlfn.IFS(Q15=1,COUNT($E$7:G15),Q15&lt;&gt;1,"")</f>
        <v>27</v>
      </c>
      <c r="O15">
        <f>IF(Q15=1,ROUND(AVERAGE($E$7:G15),2),"")</f>
        <v>142.88999999999999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183</v>
      </c>
      <c r="X15" cm="1">
        <f t="array" ref="X15">_xlfn.IFS(AND(Q15=1,COUNT($E$7:G15)&gt;hcpng),F15+D15,$A$7=1," ")</f>
        <v>203</v>
      </c>
      <c r="Y15" cm="1">
        <f t="array" ref="Y15">_xlfn.IFS(AND(Q15=1,COUNT($E$7:G15)&gt;hcpng),G15+D15,$A$7=1," ")</f>
        <v>190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142</v>
      </c>
      <c r="D16" s="16" cm="1">
        <f t="array" ref="D16">_xlfn.IFS(Q16&lt;&gt;1,"",Q16=1,TRUNC((230-C16)*0.9))</f>
        <v>79</v>
      </c>
      <c r="E16" s="14">
        <v>144</v>
      </c>
      <c r="F16" s="14">
        <v>103</v>
      </c>
      <c r="G16" s="14">
        <v>107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0"/>
        <v>354</v>
      </c>
      <c r="J16">
        <f t="shared" si="1"/>
        <v>118</v>
      </c>
      <c r="K16" cm="1">
        <f t="array" ref="K16">_xlfn.IFS(Q16&lt;&gt;1,"",Q16=1,I16+(3*D16))</f>
        <v>591</v>
      </c>
      <c r="L16" cm="1">
        <f t="array" ref="L16">_xlfn.IFS(Q16&lt;&gt;1,"",COUNT($E$7:G16)&lt;=hcpng,"",COUNT($E$7:G16)&gt;=hcpng,K16)</f>
        <v>591</v>
      </c>
      <c r="M16" cm="1">
        <f t="array" ref="M16">_xlfn.IFS(Q16=1,SUM($E$7:G16),Q16&lt;&gt;1,"")</f>
        <v>4212</v>
      </c>
      <c r="N16" cm="1">
        <f t="array" ref="N16">_xlfn.IFS(Q16=1,COUNT($E$7:G16),Q16&lt;&gt;1,"")</f>
        <v>30</v>
      </c>
      <c r="O16">
        <f>IF(Q16=1,ROUND(AVERAGE($E$7:G16),2),"")</f>
        <v>140.4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223</v>
      </c>
      <c r="X16" cm="1">
        <f t="array" ref="X16">_xlfn.IFS(AND(Q16=1,COUNT($E$7:G16)&gt;hcpng),F16+D16,$A$7=1," ")</f>
        <v>182</v>
      </c>
      <c r="Y16" cm="1">
        <f t="array" ref="Y16">_xlfn.IFS(AND(Q16=1,COUNT($E$7:G16)&gt;hcpng),G16+D16,$A$7=1," ")</f>
        <v>186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140</v>
      </c>
      <c r="D17" s="16" cm="1">
        <f t="array" ref="D17">_xlfn.IFS(Q17&lt;&gt;1,"",Q17=1,TRUNC((230-C17)*0.9))</f>
        <v>81</v>
      </c>
      <c r="E17" s="14">
        <v>154</v>
      </c>
      <c r="F17" s="14">
        <v>128</v>
      </c>
      <c r="G17" s="14">
        <v>142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424</v>
      </c>
      <c r="J17">
        <f t="shared" si="1"/>
        <v>141</v>
      </c>
      <c r="K17" cm="1">
        <f t="array" ref="K17">_xlfn.IFS(Q17&lt;&gt;1,"",Q17=1,I17+(3*D17))</f>
        <v>667</v>
      </c>
      <c r="L17" cm="1">
        <f t="array" ref="L17">_xlfn.IFS(Q17&lt;&gt;1,"",COUNT($E$7:G17)&lt;=hcpng,"",COUNT($E$7:G17)&gt;=hcpng,K17)</f>
        <v>667</v>
      </c>
      <c r="M17" cm="1">
        <f t="array" ref="M17">_xlfn.IFS(Q17=1,SUM($E$7:G17),Q17&lt;&gt;1,"")</f>
        <v>4636</v>
      </c>
      <c r="N17" cm="1">
        <f t="array" ref="N17">_xlfn.IFS(Q17=1,COUNT($E$7:G17),Q17&lt;&gt;1,"")</f>
        <v>33</v>
      </c>
      <c r="O17">
        <f>IF(Q17=1,ROUND(AVERAGE($E$7:G17),2),"")</f>
        <v>140.47999999999999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235</v>
      </c>
      <c r="X17" cm="1">
        <f t="array" ref="X17">_xlfn.IFS(AND(Q17=1,COUNT($E$7:G17)&gt;hcpng),F17+D17,$A$7=1," ")</f>
        <v>209</v>
      </c>
      <c r="Y17" cm="1">
        <f t="array" ref="Y17">_xlfn.IFS(AND(Q17=1,COUNT($E$7:G17)&gt;hcpng),G17+D17,$A$7=1," ")</f>
        <v>223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140</v>
      </c>
      <c r="D18" s="16" cm="1">
        <f t="array" ref="D18">_xlfn.IFS(Q18&lt;&gt;1,"",Q18=1,TRUNC((230-C18)*0.9))</f>
        <v>81</v>
      </c>
      <c r="E18" s="14">
        <v>165</v>
      </c>
      <c r="F18" s="14">
        <v>121</v>
      </c>
      <c r="G18" s="14">
        <v>155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0"/>
        <v>441</v>
      </c>
      <c r="J18">
        <f t="shared" si="1"/>
        <v>147</v>
      </c>
      <c r="K18" cm="1">
        <f t="array" ref="K18">_xlfn.IFS(Q18&lt;&gt;1,"",Q18=1,I18+(3*D18))</f>
        <v>684</v>
      </c>
      <c r="L18" cm="1">
        <f t="array" ref="L18">_xlfn.IFS(Q18&lt;&gt;1,"",COUNT($E$7:G18)&lt;=hcpng,"",COUNT($E$7:G18)&gt;=hcpng,K18)</f>
        <v>684</v>
      </c>
      <c r="M18" cm="1">
        <f t="array" ref="M18">_xlfn.IFS(Q18=1,SUM($E$7:G18),Q18&lt;&gt;1,"")</f>
        <v>5077</v>
      </c>
      <c r="N18" cm="1">
        <f t="array" ref="N18">_xlfn.IFS(Q18=1,COUNT($E$7:G18),Q18&lt;&gt;1,"")</f>
        <v>36</v>
      </c>
      <c r="O18">
        <f>IF(Q18=1,ROUND(AVERAGE($E$7:G18),2),"")</f>
        <v>141.03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246</v>
      </c>
      <c r="X18" cm="1">
        <f t="array" ref="X18">_xlfn.IFS(AND(Q18=1,COUNT($E$7:G18)&gt;hcpng),F18+D18,$A$7=1," ")</f>
        <v>202</v>
      </c>
      <c r="Y18" cm="1">
        <f t="array" ref="Y18">_xlfn.IFS(AND(Q18=1,COUNT($E$7:G18)&gt;hcpng),G18+D18,$A$7=1," ")</f>
        <v>236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141</v>
      </c>
      <c r="D19" s="16" cm="1">
        <f t="array" ref="D19">_xlfn.IFS(Q19&lt;&gt;1,"",Q19=1,TRUNC((230-C19)*0.9))</f>
        <v>80</v>
      </c>
      <c r="E19" s="14">
        <v>155</v>
      </c>
      <c r="F19" s="14">
        <v>125</v>
      </c>
      <c r="G19" s="14">
        <v>222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502</v>
      </c>
      <c r="J19">
        <f t="shared" si="1"/>
        <v>167</v>
      </c>
      <c r="K19" cm="1">
        <f t="array" ref="K19">_xlfn.IFS(Q19&lt;&gt;1,"",Q19=1,I19+(3*D19))</f>
        <v>742</v>
      </c>
      <c r="L19" cm="1">
        <f t="array" ref="L19">_xlfn.IFS(Q19&lt;&gt;1,"",COUNT($E$7:G19)&lt;=hcpng,"",COUNT($E$7:G19)&gt;=hcpng,K19)</f>
        <v>742</v>
      </c>
      <c r="M19" cm="1">
        <f t="array" ref="M19">_xlfn.IFS(Q19=1,SUM($E$7:G19),Q19&lt;&gt;1,"")</f>
        <v>5579</v>
      </c>
      <c r="N19" cm="1">
        <f t="array" ref="N19">_xlfn.IFS(Q19=1,COUNT($E$7:G19),Q19&lt;&gt;1,"")</f>
        <v>39</v>
      </c>
      <c r="O19">
        <f>IF(Q19=1,ROUND(AVERAGE($E$7:G19),2),"")</f>
        <v>143.05000000000001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cm="1">
        <f t="array" ref="S19">_xlfn.IFS(E19=$X$5,E19,F19=$X$5,F19,G19=$X$5,G19,$A$7=1,"")</f>
        <v>222</v>
      </c>
      <c r="T19" t="str">
        <f t="shared" si="4"/>
        <v/>
      </c>
      <c r="U19" cm="1">
        <f t="array" ref="U19">_xlfn.IFS(W19=$X$6,W19,X19=$X$6,X19,Y19=$X$6,Y19,$A$7=1,"")</f>
        <v>302</v>
      </c>
      <c r="W19" cm="1">
        <f t="array" ref="W19">_xlfn.IFS(AND(Q19=1,COUNT($E$7:G19)&gt;hcpng),E19+D19,$A$7=1," ")</f>
        <v>235</v>
      </c>
      <c r="X19" cm="1">
        <f t="array" ref="X19">_xlfn.IFS(AND(Q19=1,COUNT($E$7:G19)&gt;hcpng),F19+D19,$A$7=1," ")</f>
        <v>205</v>
      </c>
      <c r="Y19" cm="1">
        <f t="array" ref="Y19">_xlfn.IFS(AND(Q19=1,COUNT($E$7:G19)&gt;hcpng),G19+D19,$A$7=1," ")</f>
        <v>302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143</v>
      </c>
      <c r="D20" s="16" cm="1">
        <f t="array" ref="D20">_xlfn.IFS(Q20&lt;&gt;1,"",Q20=1,TRUNC((230-C20)*0.9))</f>
        <v>78</v>
      </c>
      <c r="E20" s="14">
        <v>113</v>
      </c>
      <c r="F20" s="14">
        <v>114</v>
      </c>
      <c r="G20" s="14">
        <v>181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408</v>
      </c>
      <c r="J20">
        <f t="shared" si="1"/>
        <v>136</v>
      </c>
      <c r="K20" cm="1">
        <f t="array" ref="K20">_xlfn.IFS(Q20&lt;&gt;1,"",Q20=1,I20+(3*D20))</f>
        <v>642</v>
      </c>
      <c r="L20" cm="1">
        <f t="array" ref="L20">_xlfn.IFS(Q20&lt;&gt;1,"",COUNT($E$7:G20)&lt;=hcpng,"",COUNT($E$7:G20)&gt;=hcpng,K20)</f>
        <v>642</v>
      </c>
      <c r="M20" cm="1">
        <f t="array" ref="M20">_xlfn.IFS(Q20=1,SUM($E$7:G20),Q20&lt;&gt;1,"")</f>
        <v>5987</v>
      </c>
      <c r="N20" cm="1">
        <f t="array" ref="N20">_xlfn.IFS(Q20=1,COUNT($E$7:G20),Q20&lt;&gt;1,"")</f>
        <v>42</v>
      </c>
      <c r="O20">
        <f>IF(Q20=1,ROUND(AVERAGE($E$7:G20),2),"")</f>
        <v>142.55000000000001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191</v>
      </c>
      <c r="X20" cm="1">
        <f t="array" ref="X20">_xlfn.IFS(AND(Q20=1,COUNT($E$7:G20)&gt;hcpng),F20+D20,$A$7=1," ")</f>
        <v>192</v>
      </c>
      <c r="Y20" cm="1">
        <f t="array" ref="Y20">_xlfn.IFS(AND(Q20=1,COUNT($E$7:G20)&gt;hcpng),G20+D20,$A$7=1," ")</f>
        <v>259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6" t="str" cm="1">
        <f t="array" ref="D21">_xlfn.IFS(Q21&lt;&gt;1,"",Q21=1,TRUNC((230-C21)*0.9))</f>
        <v/>
      </c>
      <c r="E21" s="14"/>
      <c r="F21" s="14"/>
      <c r="G21" s="14"/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0"/>
        <v/>
      </c>
      <c r="J21" t="str">
        <f t="shared" si="1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2"/>
        <v/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5"/>
        <v>0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142</v>
      </c>
      <c r="D22" s="16" cm="1">
        <f t="array" ref="D22">_xlfn.IFS(Q22&lt;&gt;1,"",Q22=1,TRUNC((230-C22)*0.9))</f>
        <v>79</v>
      </c>
      <c r="E22" s="14">
        <v>136</v>
      </c>
      <c r="F22" s="14">
        <v>121</v>
      </c>
      <c r="G22" s="14">
        <v>118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0"/>
        <v>375</v>
      </c>
      <c r="J22">
        <f t="shared" si="1"/>
        <v>125</v>
      </c>
      <c r="K22" cm="1">
        <f t="array" ref="K22">_xlfn.IFS(Q22&lt;&gt;1,"",Q22=1,I22+(3*D22))</f>
        <v>612</v>
      </c>
      <c r="L22" cm="1">
        <f t="array" ref="L22">_xlfn.IFS(Q22&lt;&gt;1,"",COUNT($E$7:G22)&lt;=hcpng,"",COUNT($E$7:G22)&gt;=hcpng,K22)</f>
        <v>612</v>
      </c>
      <c r="M22" cm="1">
        <f t="array" ref="M22">_xlfn.IFS(Q22=1,SUM($E$7:G22),Q22&lt;&gt;1,"")</f>
        <v>6362</v>
      </c>
      <c r="N22" cm="1">
        <f t="array" ref="N22">_xlfn.IFS(Q22=1,COUNT($E$7:G22),Q22&lt;&gt;1,"")</f>
        <v>45</v>
      </c>
      <c r="O22">
        <f>IF(Q22=1,ROUND(AVERAGE($E$7:G22),2),"")</f>
        <v>141.38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215</v>
      </c>
      <c r="X22" cm="1">
        <f t="array" ref="X22">_xlfn.IFS(AND(Q22=1,COUNT($E$7:G22)&gt;hcpng),F22+D22,$A$7=1," ")</f>
        <v>200</v>
      </c>
      <c r="Y22" cm="1">
        <f t="array" ref="Y22">_xlfn.IFS(AND(Q22=1,COUNT($E$7:G22)&gt;hcpng),G22+D22,$A$7=1," ")</f>
        <v>197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141</v>
      </c>
      <c r="D23" s="16" cm="1">
        <f t="array" ref="D23">_xlfn.IFS(Q23&lt;&gt;1,"",Q23=1,TRUNC((230-C23)*0.9))</f>
        <v>80</v>
      </c>
      <c r="E23" s="14">
        <v>163</v>
      </c>
      <c r="F23" s="14">
        <v>130</v>
      </c>
      <c r="G23" s="14">
        <v>188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481</v>
      </c>
      <c r="J23">
        <f t="shared" si="1"/>
        <v>160</v>
      </c>
      <c r="K23" cm="1">
        <f t="array" ref="K23">_xlfn.IFS(Q23&lt;&gt;1,"",Q23=1,I23+(3*D23))</f>
        <v>721</v>
      </c>
      <c r="L23" cm="1">
        <f t="array" ref="L23">_xlfn.IFS(Q23&lt;&gt;1,"",COUNT($E$7:G23)&lt;=hcpng,"",COUNT($E$7:G23)&gt;=hcpng,K23)</f>
        <v>721</v>
      </c>
      <c r="M23" cm="1">
        <f t="array" ref="M23">_xlfn.IFS(Q23=1,SUM($E$7:G23),Q23&lt;&gt;1,"")</f>
        <v>6843</v>
      </c>
      <c r="N23" cm="1">
        <f t="array" ref="N23">_xlfn.IFS(Q23=1,COUNT($E$7:G23),Q23&lt;&gt;1,"")</f>
        <v>48</v>
      </c>
      <c r="O23">
        <f>IF(Q23=1,ROUND(AVERAGE($E$7:G23),2),"")</f>
        <v>142.56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243</v>
      </c>
      <c r="X23" cm="1">
        <f t="array" ref="X23">_xlfn.IFS(AND(Q23=1,COUNT($E$7:G23)&gt;hcpng),F23+D23,$A$7=1," ")</f>
        <v>210</v>
      </c>
      <c r="Y23" cm="1">
        <f t="array" ref="Y23">_xlfn.IFS(AND(Q23=1,COUNT($E$7:G23)&gt;hcpng),G23+D23,$A$7=1," ")</f>
        <v>268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142</v>
      </c>
      <c r="D24" s="16" cm="1">
        <f t="array" ref="D24">_xlfn.IFS(Q24&lt;&gt;1,"",Q24=1,TRUNC((230-C24)*0.9))</f>
        <v>79</v>
      </c>
      <c r="E24" s="14">
        <v>167</v>
      </c>
      <c r="F24" s="14">
        <v>126</v>
      </c>
      <c r="G24" s="14">
        <v>158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451</v>
      </c>
      <c r="J24">
        <f t="shared" si="1"/>
        <v>150</v>
      </c>
      <c r="K24" cm="1">
        <f t="array" ref="K24">_xlfn.IFS(Q24&lt;&gt;1,"",Q24=1,I24+(3*D24))</f>
        <v>688</v>
      </c>
      <c r="L24" cm="1">
        <f t="array" ref="L24">_xlfn.IFS(Q24&lt;&gt;1,"",COUNT($E$7:G24)&lt;=hcpng,"",COUNT($E$7:G24)&gt;=hcpng,K24)</f>
        <v>688</v>
      </c>
      <c r="M24" cm="1">
        <f t="array" ref="M24">_xlfn.IFS(Q24=1,SUM($E$7:G24),Q24&lt;&gt;1,"")</f>
        <v>7294</v>
      </c>
      <c r="N24" cm="1">
        <f t="array" ref="N24">_xlfn.IFS(Q24=1,COUNT($E$7:G24),Q24&lt;&gt;1,"")</f>
        <v>51</v>
      </c>
      <c r="O24">
        <f>IF(Q24=1,ROUND(AVERAGE($E$7:G24),2),"")</f>
        <v>143.02000000000001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246</v>
      </c>
      <c r="X24" cm="1">
        <f t="array" ref="X24">_xlfn.IFS(AND(Q24=1,COUNT($E$7:G24)&gt;hcpng),F24+D24,$A$7=1," ")</f>
        <v>205</v>
      </c>
      <c r="Y24" cm="1">
        <f t="array" ref="Y24">_xlfn.IFS(AND(Q24=1,COUNT($E$7:G24)&gt;hcpng),G24+D24,$A$7=1," ")</f>
        <v>237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143</v>
      </c>
      <c r="D25" s="16" cm="1">
        <f t="array" ref="D25">_xlfn.IFS(Q25&lt;&gt;1,"",Q25=1,TRUNC((230-C25)*0.9))</f>
        <v>78</v>
      </c>
      <c r="E25" s="14">
        <v>109</v>
      </c>
      <c r="F25" s="14">
        <v>172</v>
      </c>
      <c r="G25" s="14">
        <v>155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436</v>
      </c>
      <c r="J25">
        <f t="shared" si="1"/>
        <v>145</v>
      </c>
      <c r="K25" cm="1">
        <f t="array" ref="K25">_xlfn.IFS(Q25&lt;&gt;1,"",Q25=1,I25+(3*D25))</f>
        <v>670</v>
      </c>
      <c r="L25" cm="1">
        <f t="array" ref="L25">_xlfn.IFS(Q25&lt;&gt;1,"",COUNT($E$7:G25)&lt;=hcpng,"",COUNT($E$7:G25)&gt;=hcpng,K25)</f>
        <v>670</v>
      </c>
      <c r="M25" cm="1">
        <f t="array" ref="M25">_xlfn.IFS(Q25=1,SUM($E$7:G25),Q25&lt;&gt;1,"")</f>
        <v>7730</v>
      </c>
      <c r="N25" cm="1">
        <f t="array" ref="N25">_xlfn.IFS(Q25=1,COUNT($E$7:G25),Q25&lt;&gt;1,"")</f>
        <v>54</v>
      </c>
      <c r="O25">
        <f>IF(Q25=1,ROUND(AVERAGE($E$7:G25),2),"")</f>
        <v>143.15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187</v>
      </c>
      <c r="X25" cm="1">
        <f t="array" ref="X25">_xlfn.IFS(AND(Q25=1,COUNT($E$7:G25)&gt;hcpng),F25+D25,$A$7=1," ")</f>
        <v>250</v>
      </c>
      <c r="Y25" cm="1">
        <f t="array" ref="Y25">_xlfn.IFS(AND(Q25=1,COUNT($E$7:G25)&gt;hcpng),G25+D25,$A$7=1," ")</f>
        <v>233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143</v>
      </c>
      <c r="D26" s="16" cm="1">
        <f t="array" ref="D26">_xlfn.IFS(Q26&lt;&gt;1,"",Q26=1,TRUNC((230-C26)*0.9))</f>
        <v>78</v>
      </c>
      <c r="E26" s="14">
        <v>153</v>
      </c>
      <c r="F26" s="14">
        <v>109</v>
      </c>
      <c r="G26" s="14">
        <v>110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372</v>
      </c>
      <c r="J26">
        <f t="shared" si="1"/>
        <v>124</v>
      </c>
      <c r="K26" cm="1">
        <f t="array" ref="K26">_xlfn.IFS(Q26&lt;&gt;1,"",Q26=1,I26+(3*D26))</f>
        <v>606</v>
      </c>
      <c r="L26" cm="1">
        <f t="array" ref="L26">_xlfn.IFS(Q26&lt;&gt;1,"",COUNT($E$7:G26)&lt;=hcpng,"",COUNT($E$7:G26)&gt;=hcpng,K26)</f>
        <v>606</v>
      </c>
      <c r="M26" cm="1">
        <f t="array" ref="M26">_xlfn.IFS(Q26=1,SUM($E$7:G26),Q26&lt;&gt;1,"")</f>
        <v>8102</v>
      </c>
      <c r="N26" cm="1">
        <f t="array" ref="N26">_xlfn.IFS(Q26=1,COUNT($E$7:G26),Q26&lt;&gt;1,"")</f>
        <v>57</v>
      </c>
      <c r="O26">
        <f>IF(Q26=1,ROUND(AVERAGE($E$7:G26),2),"")</f>
        <v>142.13999999999999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231</v>
      </c>
      <c r="X26" cm="1">
        <f t="array" ref="X26">_xlfn.IFS(AND(Q26=1,COUNT($E$7:G26)&gt;hcpng),F26+D26,$A$7=1," ")</f>
        <v>187</v>
      </c>
      <c r="Y26" cm="1">
        <f t="array" ref="Y26">_xlfn.IFS(AND(Q26=1,COUNT($E$7:G26)&gt;hcpng),G26+D26,$A$7=1," ")</f>
        <v>188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142</v>
      </c>
      <c r="D27" s="16" cm="1">
        <f t="array" ref="D27">_xlfn.IFS(Q27&lt;&gt;1,"",Q27=1,TRUNC((230-C27)*0.9))</f>
        <v>79</v>
      </c>
      <c r="E27" s="14">
        <v>127</v>
      </c>
      <c r="F27" s="14">
        <v>127</v>
      </c>
      <c r="G27" s="14">
        <v>158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0"/>
        <v>412</v>
      </c>
      <c r="J27">
        <f t="shared" si="1"/>
        <v>137</v>
      </c>
      <c r="K27" cm="1">
        <f t="array" ref="K27">_xlfn.IFS(Q27&lt;&gt;1,"",Q27=1,I27+(3*D27))</f>
        <v>649</v>
      </c>
      <c r="L27" cm="1">
        <f t="array" ref="L27">_xlfn.IFS(Q27&lt;&gt;1,"",COUNT($E$7:G27)&lt;=hcpng,"",COUNT($E$7:G27)&gt;=hcpng,K27)</f>
        <v>649</v>
      </c>
      <c r="M27" cm="1">
        <f t="array" ref="M27">_xlfn.IFS(Q27=1,SUM($E$7:G27),Q27&lt;&gt;1,"")</f>
        <v>8514</v>
      </c>
      <c r="N27" cm="1">
        <f t="array" ref="N27">_xlfn.IFS(Q27=1,COUNT($E$7:G27),Q27&lt;&gt;1,"")</f>
        <v>60</v>
      </c>
      <c r="O27">
        <f>IF(Q27=1,ROUND(AVERAGE($E$7:G27),2),"")</f>
        <v>141.9</v>
      </c>
      <c r="P27" t="str" cm="1">
        <f t="array" ref="P27">_xlfn.IFS(Q27&lt;&gt;1,"",SUM($Q$7:Q27)=1,1,SUM($Q$7:Q27)&lt;&gt;1,"")</f>
        <v/>
      </c>
      <c r="Q27">
        <f t="shared" si="2"/>
        <v>1</v>
      </c>
      <c r="R27" t="str">
        <f t="shared" si="3"/>
        <v/>
      </c>
      <c r="S27" t="str" cm="1">
        <f t="array" ref="S27">_xlfn.IFS(E27=$X$5,E27,F27=$X$5,F27,G27=$X$5,G27,$A$7=1,"")</f>
        <v/>
      </c>
      <c r="T27" t="str">
        <f t="shared" si="4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206</v>
      </c>
      <c r="X27" cm="1">
        <f t="array" ref="X27">_xlfn.IFS(AND(Q27=1,COUNT($E$7:G27)&gt;hcpng),F27+D27,$A$7=1," ")</f>
        <v>206</v>
      </c>
      <c r="Y27" cm="1">
        <f t="array" ref="Y27">_xlfn.IFS(AND(Q27=1,COUNT($E$7:G27)&gt;hcpng),G27+D27,$A$7=1," ")</f>
        <v>237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141</v>
      </c>
      <c r="D28" s="16" cm="1">
        <f t="array" ref="D28">_xlfn.IFS(Q28&lt;&gt;1,"",Q28=1,TRUNC((230-C28)*0.9))</f>
        <v>80</v>
      </c>
      <c r="E28" s="14">
        <v>148</v>
      </c>
      <c r="F28" s="14">
        <v>128</v>
      </c>
      <c r="G28" s="14">
        <v>167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443</v>
      </c>
      <c r="J28">
        <f t="shared" si="1"/>
        <v>147</v>
      </c>
      <c r="K28" cm="1">
        <f t="array" ref="K28">_xlfn.IFS(Q28&lt;&gt;1,"",Q28=1,I28+(3*D28))</f>
        <v>683</v>
      </c>
      <c r="L28" cm="1">
        <f t="array" ref="L28">_xlfn.IFS(Q28&lt;&gt;1,"",COUNT($E$7:G28)&lt;=hcpng,"",COUNT($E$7:G28)&gt;=hcpng,K28)</f>
        <v>683</v>
      </c>
      <c r="M28" cm="1">
        <f t="array" ref="M28">_xlfn.IFS(Q28=1,SUM($E$7:G28),Q28&lt;&gt;1,"")</f>
        <v>8957</v>
      </c>
      <c r="N28" cm="1">
        <f t="array" ref="N28">_xlfn.IFS(Q28=1,COUNT($E$7:G28),Q28&lt;&gt;1,"")</f>
        <v>63</v>
      </c>
      <c r="O28">
        <f>IF(Q28=1,ROUND(AVERAGE($E$7:G28),2),"")</f>
        <v>142.16999999999999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228</v>
      </c>
      <c r="X28" cm="1">
        <f t="array" ref="X28">_xlfn.IFS(AND(Q28=1,COUNT($E$7:G28)&gt;hcpng),F28+D28,$A$7=1," ")</f>
        <v>208</v>
      </c>
      <c r="Y28" cm="1">
        <f t="array" ref="Y28">_xlfn.IFS(AND(Q28=1,COUNT($E$7:G28)&gt;hcpng),G28+D28,$A$7=1," ")</f>
        <v>247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142</v>
      </c>
      <c r="D29" s="16" cm="1">
        <f t="array" ref="D29">_xlfn.IFS(Q29&lt;&gt;1,"",Q29=1,TRUNC((230-C29)*0.9))</f>
        <v>79</v>
      </c>
      <c r="E29" s="14">
        <v>114</v>
      </c>
      <c r="F29" s="14">
        <v>171</v>
      </c>
      <c r="G29" s="14">
        <v>128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413</v>
      </c>
      <c r="J29">
        <f t="shared" si="1"/>
        <v>137</v>
      </c>
      <c r="K29" cm="1">
        <f t="array" ref="K29">_xlfn.IFS(Q29&lt;&gt;1,"",Q29=1,I29+(3*D29))</f>
        <v>650</v>
      </c>
      <c r="L29" cm="1">
        <f t="array" ref="L29">_xlfn.IFS(Q29&lt;&gt;1,"",COUNT($E$7:G29)&lt;=hcpng,"",COUNT($E$7:G29)&gt;=hcpng,K29)</f>
        <v>650</v>
      </c>
      <c r="M29" cm="1">
        <f t="array" ref="M29">_xlfn.IFS(Q29=1,SUM($E$7:G29),Q29&lt;&gt;1,"")</f>
        <v>9370</v>
      </c>
      <c r="N29" cm="1">
        <f t="array" ref="N29">_xlfn.IFS(Q29=1,COUNT($E$7:G29),Q29&lt;&gt;1,"")</f>
        <v>66</v>
      </c>
      <c r="O29">
        <f>IF(Q29=1,ROUND(AVERAGE($E$7:G29),2),"")</f>
        <v>141.97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193</v>
      </c>
      <c r="X29" cm="1">
        <f t="array" ref="X29">_xlfn.IFS(AND(Q29=1,COUNT($E$7:G29)&gt;hcpng),F29+D29,$A$7=1," ")</f>
        <v>250</v>
      </c>
      <c r="Y29" cm="1">
        <f t="array" ref="Y29">_xlfn.IFS(AND(Q29=1,COUNT($E$7:G29)&gt;hcpng),G29+D29,$A$7=1," ")</f>
        <v>207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141</v>
      </c>
      <c r="D30" s="16" cm="1">
        <f t="array" ref="D30">_xlfn.IFS(Q30&lt;&gt;1,"",Q30=1,TRUNC((230-C30)*0.9))</f>
        <v>80</v>
      </c>
      <c r="E30" s="14">
        <v>125</v>
      </c>
      <c r="F30" s="14">
        <v>177</v>
      </c>
      <c r="G30" s="14">
        <v>139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441</v>
      </c>
      <c r="J30">
        <f t="shared" si="1"/>
        <v>147</v>
      </c>
      <c r="K30" cm="1">
        <f t="array" ref="K30">_xlfn.IFS(Q30&lt;&gt;1,"",Q30=1,I30+(3*D30))</f>
        <v>681</v>
      </c>
      <c r="L30" cm="1">
        <f t="array" ref="L30">_xlfn.IFS(Q30&lt;&gt;1,"",COUNT($E$7:G30)&lt;=hcpng,"",COUNT($E$7:G30)&gt;=hcpng,K30)</f>
        <v>681</v>
      </c>
      <c r="M30" cm="1">
        <f t="array" ref="M30">_xlfn.IFS(Q30=1,SUM($E$7:G30),Q30&lt;&gt;1,"")</f>
        <v>9811</v>
      </c>
      <c r="N30" cm="1">
        <f t="array" ref="N30">_xlfn.IFS(Q30=1,COUNT($E$7:G30),Q30&lt;&gt;1,"")</f>
        <v>69</v>
      </c>
      <c r="O30">
        <f>IF(Q30=1,ROUND(AVERAGE($E$7:G30),2),"")</f>
        <v>142.19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205</v>
      </c>
      <c r="X30" cm="1">
        <f t="array" ref="X30">_xlfn.IFS(AND(Q30=1,COUNT($E$7:G30)&gt;hcpng),F30+D30,$A$7=1," ")</f>
        <v>257</v>
      </c>
      <c r="Y30" cm="1">
        <f t="array" ref="Y30">_xlfn.IFS(AND(Q30=1,COUNT($E$7:G30)&gt;hcpng),G30+D30,$A$7=1," ")</f>
        <v>219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142</v>
      </c>
      <c r="D31" s="16" cm="1">
        <f t="array" ref="D31">_xlfn.IFS(Q31&lt;&gt;1,"",Q31=1,TRUNC((230-C31)*0.9))</f>
        <v>79</v>
      </c>
      <c r="E31" s="14">
        <v>171</v>
      </c>
      <c r="F31" s="14">
        <v>84</v>
      </c>
      <c r="G31" s="14">
        <v>166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0"/>
        <v>421</v>
      </c>
      <c r="J31">
        <f t="shared" si="1"/>
        <v>140</v>
      </c>
      <c r="K31" cm="1">
        <f t="array" ref="K31">_xlfn.IFS(Q31&lt;&gt;1,"",Q31=1,I31+(3*D31))</f>
        <v>658</v>
      </c>
      <c r="L31" cm="1">
        <f t="array" ref="L31">_xlfn.IFS(Q31&lt;&gt;1,"",COUNT($E$7:G31)&lt;=hcpng,"",COUNT($E$7:G31)&gt;=hcpng,K31)</f>
        <v>658</v>
      </c>
      <c r="M31" cm="1">
        <f t="array" ref="M31">_xlfn.IFS(Q31=1,SUM($E$7:G31),Q31&lt;&gt;1,"")</f>
        <v>10232</v>
      </c>
      <c r="N31" cm="1">
        <f t="array" ref="N31">_xlfn.IFS(Q31=1,COUNT($E$7:G31),Q31&lt;&gt;1,"")</f>
        <v>72</v>
      </c>
      <c r="O31">
        <f>IF(Q31=1,ROUND(AVERAGE($E$7:G31),2),"")</f>
        <v>142.11000000000001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250</v>
      </c>
      <c r="X31" cm="1">
        <f t="array" ref="X31">_xlfn.IFS(AND(Q31=1,COUNT($E$7:G31)&gt;hcpng),F31+D31,$A$7=1," ")</f>
        <v>163</v>
      </c>
      <c r="Y31" cm="1">
        <f t="array" ref="Y31">_xlfn.IFS(AND(Q31=1,COUNT($E$7:G31)&gt;hcpng),G31+D31,$A$7=1," ")</f>
        <v>245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142</v>
      </c>
      <c r="D32" s="16" cm="1">
        <f t="array" ref="D32">_xlfn.IFS(Q32&lt;&gt;1,"",Q32=1,TRUNC((230-C32)*0.9))</f>
        <v>79</v>
      </c>
      <c r="E32" s="14">
        <v>111</v>
      </c>
      <c r="F32" s="14">
        <v>128</v>
      </c>
      <c r="G32" s="14">
        <v>127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366</v>
      </c>
      <c r="J32">
        <f t="shared" si="1"/>
        <v>122</v>
      </c>
      <c r="K32" cm="1">
        <f t="array" ref="K32">_xlfn.IFS(Q32&lt;&gt;1,"",Q32=1,I32+(3*D32))</f>
        <v>603</v>
      </c>
      <c r="L32" cm="1">
        <f t="array" ref="L32">_xlfn.IFS(Q32&lt;&gt;1,"",COUNT($E$7:G32)&lt;=hcpng,"",COUNT($E$7:G32)&gt;=hcpng,K32)</f>
        <v>603</v>
      </c>
      <c r="M32" cm="1">
        <f t="array" ref="M32">_xlfn.IFS(Q32=1,SUM($E$7:G32),Q32&lt;&gt;1,"")</f>
        <v>10598</v>
      </c>
      <c r="N32" cm="1">
        <f t="array" ref="N32">_xlfn.IFS(Q32=1,COUNT($E$7:G32),Q32&lt;&gt;1,"")</f>
        <v>75</v>
      </c>
      <c r="O32">
        <f>IF(Q32=1,ROUND(AVERAGE($E$7:G32),2),"")</f>
        <v>141.31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190</v>
      </c>
      <c r="X32" cm="1">
        <f t="array" ref="X32">_xlfn.IFS(AND(Q32=1,COUNT($E$7:G32)&gt;hcpng),F32+D32,$A$7=1," ")</f>
        <v>207</v>
      </c>
      <c r="Y32" cm="1">
        <f t="array" ref="Y32">_xlfn.IFS(AND(Q32=1,COUNT($E$7:G32)&gt;hcpng),G32+D32,$A$7=1," ")</f>
        <v>206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141</v>
      </c>
      <c r="D33" s="16" cm="1">
        <f t="array" ref="D33">_xlfn.IFS(Q33&lt;&gt;1,"",Q33=1,TRUNC((230-C33)*0.9))</f>
        <v>80</v>
      </c>
      <c r="E33" s="14">
        <v>116</v>
      </c>
      <c r="F33" s="14">
        <v>114</v>
      </c>
      <c r="G33" s="14">
        <v>87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0"/>
        <v>317</v>
      </c>
      <c r="J33">
        <f t="shared" si="1"/>
        <v>105</v>
      </c>
      <c r="K33" cm="1">
        <f t="array" ref="K33">_xlfn.IFS(Q33&lt;&gt;1,"",Q33=1,I33+(3*D33))</f>
        <v>557</v>
      </c>
      <c r="L33" cm="1">
        <f t="array" ref="L33">_xlfn.IFS(Q33&lt;&gt;1,"",COUNT($E$7:G33)&lt;=hcpng,"",COUNT($E$7:G33)&gt;=hcpng,K33)</f>
        <v>557</v>
      </c>
      <c r="M33" cm="1">
        <f t="array" ref="M33">_xlfn.IFS(Q33=1,SUM($E$7:G33),Q33&lt;&gt;1,"")</f>
        <v>10915</v>
      </c>
      <c r="N33" cm="1">
        <f t="array" ref="N33">_xlfn.IFS(Q33=1,COUNT($E$7:G33),Q33&lt;&gt;1,"")</f>
        <v>78</v>
      </c>
      <c r="O33">
        <f>IF(Q33=1,ROUND(AVERAGE($E$7:G33),2),"")</f>
        <v>139.94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196</v>
      </c>
      <c r="X33" cm="1">
        <f t="array" ref="X33">_xlfn.IFS(AND(Q33=1,COUNT($E$7:G33)&gt;hcpng),F33+D33,$A$7=1," ")</f>
        <v>194</v>
      </c>
      <c r="Y33" cm="1">
        <f t="array" ref="Y33">_xlfn.IFS(AND(Q33=1,COUNT($E$7:G33)&gt;hcpng),G33+D33,$A$7=1," ")</f>
        <v>167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139</v>
      </c>
      <c r="D34" s="16" cm="1">
        <f t="array" ref="D34">_xlfn.IFS(Q34&lt;&gt;1,"",Q34=1,TRUNC((230-C34)*0.9))</f>
        <v>81</v>
      </c>
      <c r="E34" s="14">
        <v>147</v>
      </c>
      <c r="F34" s="14">
        <v>113</v>
      </c>
      <c r="G34" s="14">
        <v>125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385</v>
      </c>
      <c r="J34">
        <f t="shared" si="1"/>
        <v>128</v>
      </c>
      <c r="K34" cm="1">
        <f t="array" ref="K34">_xlfn.IFS(Q34&lt;&gt;1,"",Q34=1,I34+(3*D34))</f>
        <v>628</v>
      </c>
      <c r="L34" cm="1">
        <f t="array" ref="L34">_xlfn.IFS(Q34&lt;&gt;1,"",COUNT($E$7:G34)&lt;=hcpng,"",COUNT($E$7:G34)&gt;=hcpng,K34)</f>
        <v>628</v>
      </c>
      <c r="M34" cm="1">
        <f t="array" ref="M34">_xlfn.IFS(Q34=1,SUM($E$7:G34),Q34&lt;&gt;1,"")</f>
        <v>11300</v>
      </c>
      <c r="N34" cm="1">
        <f t="array" ref="N34">_xlfn.IFS(Q34=1,COUNT($E$7:G34),Q34&lt;&gt;1,"")</f>
        <v>81</v>
      </c>
      <c r="O34">
        <f>IF(Q34=1,ROUND(AVERAGE($E$7:G34),2),"")</f>
        <v>139.51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228</v>
      </c>
      <c r="X34" cm="1">
        <f t="array" ref="X34">_xlfn.IFS(AND(Q34=1,COUNT($E$7:G34)&gt;hcpng),F34+D34,$A$7=1," ")</f>
        <v>194</v>
      </c>
      <c r="Y34" cm="1">
        <f t="array" ref="Y34">_xlfn.IFS(AND(Q34=1,COUNT($E$7:G34)&gt;hcpng),G34+D34,$A$7=1," ")</f>
        <v>206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139</v>
      </c>
      <c r="D35" s="16" cm="1">
        <f t="array" ref="D35">_xlfn.IFS(Q35&lt;&gt;1,"",Q35=1,TRUNC((230-C35)*0.9))</f>
        <v>81</v>
      </c>
      <c r="E35" s="14">
        <v>135</v>
      </c>
      <c r="F35" s="14">
        <v>137</v>
      </c>
      <c r="G35" s="14">
        <v>109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381</v>
      </c>
      <c r="J35">
        <f t="shared" si="1"/>
        <v>127</v>
      </c>
      <c r="K35" cm="1">
        <f t="array" ref="K35">_xlfn.IFS(Q35&lt;&gt;1,"",Q35=1,I35+(3*D35))</f>
        <v>624</v>
      </c>
      <c r="L35" cm="1">
        <f t="array" ref="L35">_xlfn.IFS(Q35&lt;&gt;1,"",COUNT($E$7:G35)&lt;=hcpng,"",COUNT($E$7:G35)&gt;=hcpng,K35)</f>
        <v>624</v>
      </c>
      <c r="M35" cm="1">
        <f t="array" ref="M35">_xlfn.IFS(Q35=1,SUM($E$7:G35),Q35&lt;&gt;1,"")</f>
        <v>11681</v>
      </c>
      <c r="N35" cm="1">
        <f t="array" ref="N35">_xlfn.IFS(Q35=1,COUNT($E$7:G35),Q35&lt;&gt;1,"")</f>
        <v>84</v>
      </c>
      <c r="O35">
        <f>IF(Q35=1,ROUND(AVERAGE($E$7:G35),2),"")</f>
        <v>139.06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216</v>
      </c>
      <c r="X35" cm="1">
        <f t="array" ref="X35">_xlfn.IFS(AND(Q35=1,COUNT($E$7:G35)&gt;hcpng),F35+D35,$A$7=1," ")</f>
        <v>218</v>
      </c>
      <c r="Y35" cm="1">
        <f t="array" ref="Y35">_xlfn.IFS(AND(Q35=1,COUNT($E$7:G35)&gt;hcpng),G35+D35,$A$7=1," ")</f>
        <v>190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139</v>
      </c>
      <c r="D36" s="16" cm="1">
        <f t="array" ref="D36">_xlfn.IFS(Q36&lt;&gt;1,"",Q36=1,TRUNC((230-C36)*0.9))</f>
        <v>81</v>
      </c>
      <c r="E36" s="14">
        <v>157</v>
      </c>
      <c r="F36" s="14">
        <v>199</v>
      </c>
      <c r="G36" s="14">
        <v>180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0"/>
        <v>536</v>
      </c>
      <c r="J36">
        <f t="shared" si="1"/>
        <v>178</v>
      </c>
      <c r="K36" cm="1">
        <f t="array" ref="K36">_xlfn.IFS(Q36&lt;&gt;1,"",Q36=1,I36+(3*D36))</f>
        <v>779</v>
      </c>
      <c r="L36" cm="1">
        <f t="array" ref="L36">_xlfn.IFS(Q36&lt;&gt;1,"",COUNT($E$7:G36)&lt;=hcpng,"",COUNT($E$7:G36)&gt;=hcpng,K36)</f>
        <v>779</v>
      </c>
      <c r="M36" cm="1">
        <f t="array" ref="M36">_xlfn.IFS(Q36=1,SUM($E$7:G36),Q36&lt;&gt;1,"")</f>
        <v>12217</v>
      </c>
      <c r="N36" cm="1">
        <f t="array" ref="N36">_xlfn.IFS(Q36=1,COUNT($E$7:G36),Q36&lt;&gt;1,"")</f>
        <v>87</v>
      </c>
      <c r="O36">
        <f>IF(Q36=1,ROUND(AVERAGE($E$7:G36),2),"")</f>
        <v>140.43</v>
      </c>
      <c r="P36" t="str" cm="1">
        <f t="array" ref="P36">_xlfn.IFS(Q36&lt;&gt;1,"",SUM($Q$7:Q36)=1,1,SUM($Q$7:Q36)&lt;&gt;1,"")</f>
        <v/>
      </c>
      <c r="Q36">
        <f t="shared" si="2"/>
        <v>1</v>
      </c>
      <c r="R36">
        <f t="shared" si="3"/>
        <v>536</v>
      </c>
      <c r="S36" t="str" cm="1">
        <f t="array" ref="S36">_xlfn.IFS(E36=$X$5,E36,F36=$X$5,F36,G36=$X$5,G36,$A$7=1,"")</f>
        <v/>
      </c>
      <c r="T36">
        <f t="shared" si="4"/>
        <v>779</v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238</v>
      </c>
      <c r="X36" cm="1">
        <f t="array" ref="X36">_xlfn.IFS(AND(Q36=1,COUNT($E$7:G36)&gt;hcpng),F36+D36,$A$7=1," ")</f>
        <v>280</v>
      </c>
      <c r="Y36" cm="1">
        <f t="array" ref="Y36">_xlfn.IFS(AND(Q36=1,COUNT($E$7:G36)&gt;hcpng),G36+D36,$A$7=1," ")</f>
        <v>261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146.44999999999999</v>
      </c>
      <c r="F37" s="18">
        <f>IF(COUNT(F7:F36)&gt;=1,ROUND(SUM(F7:F36)/COUNT(F7:F36),2),"")</f>
        <v>134.93</v>
      </c>
      <c r="G37" s="18">
        <f>IF(COUNT(G7:G36)&gt;=1,ROUND(SUM(G7:G36)/COUNT(G7:G36),2),"")</f>
        <v>139.9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4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D3B7-1C21-43B7-8830-DFE001C85AA4}">
  <sheetPr>
    <pageSetUpPr fitToPage="1"/>
  </sheetPr>
  <dimension ref="A1:AA44"/>
  <sheetViews>
    <sheetView topLeftCell="A2" workbookViewId="0">
      <selection activeCell="E36" sqref="E36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7.1406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11.85546875" hidden="1" customWidth="1"/>
    <col min="18" max="18" width="6.28515625" bestFit="1" customWidth="1"/>
    <col min="19" max="19" width="6.140625" bestFit="1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7" ht="14.45" customHeight="1" x14ac:dyDescent="0.2">
      <c r="A1" t="str">
        <f>IF('UTL1'!A2="V",'UTL1'!B2,"")</f>
        <v/>
      </c>
      <c r="H1" t="str">
        <f>'UTL1'!H1</f>
        <v>Wednesday Fun Fours 2022/2023 season</v>
      </c>
    </row>
    <row r="2" spans="1:27" ht="14.45" customHeight="1" x14ac:dyDescent="0.25">
      <c r="A2" s="6" t="s">
        <v>8</v>
      </c>
      <c r="B2">
        <f>MAX(Z7:Z36)</f>
        <v>30</v>
      </c>
      <c r="O2" s="9" t="s">
        <v>23</v>
      </c>
      <c r="S2" t="str">
        <f>IF(MIN(AA7:AA36)&lt;1,"",MIN(AA7:AA36))</f>
        <v/>
      </c>
    </row>
    <row r="3" spans="1:27" ht="14.45" customHeight="1" x14ac:dyDescent="0.25">
      <c r="A3" s="7" t="s">
        <v>7</v>
      </c>
      <c r="B3" s="29" t="s">
        <v>77</v>
      </c>
      <c r="C3" s="24"/>
      <c r="D3" s="7"/>
      <c r="E3" s="7"/>
      <c r="F3" s="7"/>
      <c r="G3" t="s">
        <v>9</v>
      </c>
      <c r="J3" t="str" cm="1">
        <f t="array" ref="J3">_xlfn.IFS(SUM(Q7:Q36)=B2,"YES",SUM(Q7:Q36)&lt;&gt;B2,"NO")</f>
        <v>YES</v>
      </c>
      <c r="K3" t="str" cm="1">
        <f t="array" ref="K3">_xlfn.IFS(AND(SUM(Q7:Q36)&lt;30,SUM(Q7:Q36)=B2),"So Far",SUM(Q7:Q36)=30,"Good",SUM(Q7:Q36)&lt;&gt;B2,"")</f>
        <v>Good</v>
      </c>
    </row>
    <row r="4" spans="1:27" ht="14.45" customHeight="1" x14ac:dyDescent="0.25">
      <c r="A4" s="13" t="s">
        <v>30</v>
      </c>
      <c r="B4" s="22">
        <v>148</v>
      </c>
      <c r="C4" s="7"/>
      <c r="D4" s="7"/>
      <c r="E4" s="7"/>
      <c r="F4" s="7"/>
      <c r="G4" s="7"/>
      <c r="W4" s="3" t="s">
        <v>34</v>
      </c>
      <c r="X4">
        <f>MAX(I7:I36)</f>
        <v>588</v>
      </c>
    </row>
    <row r="5" spans="1:27" ht="14.45" customHeight="1" x14ac:dyDescent="0.25">
      <c r="A5" s="10"/>
      <c r="B5" s="7"/>
      <c r="C5" s="8" t="s">
        <v>10</v>
      </c>
      <c r="D5" s="8" t="s">
        <v>11</v>
      </c>
      <c r="E5" s="7"/>
      <c r="F5" s="7"/>
      <c r="G5" s="7"/>
      <c r="H5" s="7"/>
      <c r="I5" s="8" t="s">
        <v>1</v>
      </c>
      <c r="J5" s="8" t="s">
        <v>1</v>
      </c>
      <c r="K5" s="8" t="s">
        <v>12</v>
      </c>
      <c r="L5" s="8" t="s">
        <v>13</v>
      </c>
      <c r="M5" s="8"/>
      <c r="N5" s="8"/>
      <c r="O5" s="8" t="s">
        <v>14</v>
      </c>
      <c r="P5" s="8" t="s">
        <v>15</v>
      </c>
      <c r="Q5" s="8"/>
      <c r="R5" s="8" t="s">
        <v>4</v>
      </c>
      <c r="S5" s="8" t="s">
        <v>5</v>
      </c>
      <c r="T5" s="8" t="s">
        <v>3</v>
      </c>
      <c r="U5" s="8" t="s">
        <v>3</v>
      </c>
      <c r="V5" s="7"/>
      <c r="W5" s="8" t="s">
        <v>33</v>
      </c>
      <c r="X5" s="7">
        <f>MAX(E7:G36)</f>
        <v>238</v>
      </c>
      <c r="Y5" s="7"/>
      <c r="Z5" s="7"/>
    </row>
    <row r="6" spans="1:27" ht="14.45" customHeight="1" x14ac:dyDescent="0.25">
      <c r="A6" s="11" t="s">
        <v>26</v>
      </c>
      <c r="B6" s="7"/>
      <c r="C6" s="8" t="s">
        <v>16</v>
      </c>
      <c r="D6" s="8" t="s">
        <v>6</v>
      </c>
      <c r="E6" s="12" t="s">
        <v>27</v>
      </c>
      <c r="F6" s="12" t="s">
        <v>28</v>
      </c>
      <c r="G6" s="12" t="s">
        <v>29</v>
      </c>
      <c r="H6" s="7"/>
      <c r="I6" s="8" t="s">
        <v>18</v>
      </c>
      <c r="J6" s="8" t="s">
        <v>17</v>
      </c>
      <c r="K6" s="8" t="s">
        <v>18</v>
      </c>
      <c r="L6" s="8" t="s">
        <v>19</v>
      </c>
      <c r="M6" s="8" t="s">
        <v>24</v>
      </c>
      <c r="N6" s="8" t="s">
        <v>25</v>
      </c>
      <c r="O6" s="8" t="s">
        <v>20</v>
      </c>
      <c r="P6" s="8" t="s">
        <v>21</v>
      </c>
      <c r="Q6" s="8" t="s">
        <v>32</v>
      </c>
      <c r="R6" s="8" t="s">
        <v>0</v>
      </c>
      <c r="S6" s="8" t="s">
        <v>2</v>
      </c>
      <c r="T6" s="8" t="s">
        <v>0</v>
      </c>
      <c r="U6" s="8" t="s">
        <v>2</v>
      </c>
      <c r="V6" s="7"/>
      <c r="W6" s="8" t="s">
        <v>22</v>
      </c>
      <c r="X6" s="7">
        <f>MAX(W7:Y36)</f>
        <v>308</v>
      </c>
      <c r="Y6" s="7"/>
      <c r="Z6" s="21" t="s">
        <v>8</v>
      </c>
    </row>
    <row r="7" spans="1:27" ht="14.45" customHeight="1" x14ac:dyDescent="0.2">
      <c r="A7" s="14">
        <v>1</v>
      </c>
      <c r="B7" s="15">
        <f>'UTL1'!B7</f>
        <v>44811</v>
      </c>
      <c r="C7" cm="1">
        <f t="array" ref="C7">_xlfn.IFS(Q7&lt;&gt;1,"",AND($B$4&gt;=1,COUNT($E$7:G7)&lt;=bkng),$B$4,P7=1,TRUNC(AVERAGE(E7:G7),0),COUNT($Q$7:Q7)=2,TRUNC(AVERAGE($E6:G$7),0),COUNT($Q$7:Q7)&gt;=3,TRUNC(AVERAGE($E6:G$7),0))</f>
        <v>148</v>
      </c>
      <c r="D7" s="16" cm="1">
        <f t="array" ref="D7">_xlfn.IFS(Q7&lt;&gt;1,"",Q7=1,TRUNC((230-C7)*0.9))</f>
        <v>73</v>
      </c>
      <c r="E7" s="14">
        <v>122</v>
      </c>
      <c r="F7" s="14">
        <v>170</v>
      </c>
      <c r="G7" s="14">
        <v>157</v>
      </c>
      <c r="H7" s="17"/>
      <c r="I7">
        <f>IF(Q7=1,SUM(E7:G7),"")</f>
        <v>449</v>
      </c>
      <c r="J7">
        <f>IF(Q7=1,TRUNC(AVERAGE(E7:G7),0),"")</f>
        <v>149</v>
      </c>
      <c r="K7" cm="1">
        <f t="array" ref="K7">_xlfn.IFS(Q7&lt;&gt;1,"",Q7=1,I7+(3*D7))</f>
        <v>668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449</v>
      </c>
      <c r="N7" cm="1">
        <f t="array" ref="N7">_xlfn.IFS(Q7=1,COUNT($E$7:G7),Q7&lt;&gt;1,"")</f>
        <v>3</v>
      </c>
      <c r="O7">
        <f>IF(Q7=1,ROUND(AVERAGE($E$7:G7),2),"")</f>
        <v>149.66999999999999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</row>
    <row r="8" spans="1:27" ht="14.45" customHeight="1" x14ac:dyDescent="0.2">
      <c r="A8" s="14">
        <v>2</v>
      </c>
      <c r="B8" s="15">
        <f>'UTL1'!B8</f>
        <v>44818</v>
      </c>
      <c r="C8" cm="1">
        <f t="array" ref="C8">_xlfn.IFS(Q8&lt;&gt;1,"",AND($B$4&gt;=1,COUNT($E$7:G8)&lt;=bkng),$B$4,P8=1,TRUNC(AVERAGE(E8:G8),0),COUNT($Q$7:Q8)=2,TRUNC(AVERAGE($E7:G$7),0),COUNT($Q$7:Q8)&gt;=3,TRUNC(AVERAGE($E7:G$7),0))</f>
        <v>148</v>
      </c>
      <c r="D8" s="16" cm="1">
        <f t="array" ref="D8">_xlfn.IFS(Q8&lt;&gt;1,"",Q8=1,TRUNC((230-C8)*0.9))</f>
        <v>73</v>
      </c>
      <c r="E8" s="14">
        <v>153</v>
      </c>
      <c r="F8" s="14">
        <v>191</v>
      </c>
      <c r="G8" s="14">
        <v>163</v>
      </c>
      <c r="H8" s="17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0">IF(Q8=1,SUM(E8:G8),"")</f>
        <v>507</v>
      </c>
      <c r="J8">
        <f t="shared" ref="J8:J36" si="1">IF(Q8=1,TRUNC(AVERAGE(E8:G8),0),"")</f>
        <v>169</v>
      </c>
      <c r="K8" cm="1">
        <f t="array" ref="K8">_xlfn.IFS(Q8&lt;&gt;1,"",Q8=1,I8+(3*D8))</f>
        <v>726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956</v>
      </c>
      <c r="N8" cm="1">
        <f t="array" ref="N8">_xlfn.IFS(Q8=1,COUNT($E$7:G8),Q8&lt;&gt;1,"")</f>
        <v>6</v>
      </c>
      <c r="O8">
        <f>IF(Q8=1,ROUND(AVERAGE($E$7:G8),2),"")</f>
        <v>159.33000000000001</v>
      </c>
      <c r="P8" t="str" cm="1">
        <f t="array" ref="P8">_xlfn.IFS(Q8&lt;&gt;1,"",SUM($Q$7:Q8)=1,1,SUM($Q$7:Q8)&lt;&gt;1,"")</f>
        <v/>
      </c>
      <c r="Q8">
        <f t="shared" ref="Q8:Q36" si="2">IF(MAX(E8:G8)&lt;1,"",1)</f>
        <v>1</v>
      </c>
      <c r="R8" t="str">
        <f t="shared" ref="R8:R36" si="3">IF(I8=$X$4,I8,"")</f>
        <v/>
      </c>
      <c r="S8" t="str" cm="1">
        <f t="array" ref="S8">_xlfn.IFS(E8=$X$5,E8,F8=$X$5,F8,G8=$X$5,G8,$A$7=1,"")</f>
        <v/>
      </c>
      <c r="T8" t="str">
        <f t="shared" ref="T8:T36" si="4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5">IF(Q8=1,A8,0)</f>
        <v>2</v>
      </c>
      <c r="AA8" t="str" cm="1">
        <f t="array" ref="AA8">_xlfn.IFS(COUNTIFS(H8,"#",H7,"#"),A7,COUNTIFS(H8,2,H7,"#"),A7,$A$7=1,"")</f>
        <v/>
      </c>
    </row>
    <row r="9" spans="1:27" ht="14.45" customHeight="1" x14ac:dyDescent="0.2">
      <c r="A9" s="14">
        <v>3</v>
      </c>
      <c r="B9" s="15">
        <f>'UTL1'!B9</f>
        <v>44825</v>
      </c>
      <c r="C9" cm="1">
        <f t="array" ref="C9">_xlfn.IFS(Q9&lt;&gt;1,"",AND($B$4&gt;=1,COUNT($E$7:G9)&lt;=bkng),$B$4,P9=1,TRUNC(AVERAGE(E9:G9),0),COUNT($Q$7:Q9)=2,TRUNC(AVERAGE($E$7:G8),0),COUNT($Q$7:Q9)&gt;=3,TRUNC(AVERAGE($E$7:G8),0))</f>
        <v>148</v>
      </c>
      <c r="D9" s="16" cm="1">
        <f t="array" ref="D9">_xlfn.IFS(Q9&lt;&gt;1,"",Q9=1,TRUNC((230-C9)*0.9))</f>
        <v>73</v>
      </c>
      <c r="E9" s="14">
        <v>131</v>
      </c>
      <c r="F9" s="14">
        <v>144</v>
      </c>
      <c r="G9" s="14">
        <v>131</v>
      </c>
      <c r="H9" s="17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0"/>
        <v>406</v>
      </c>
      <c r="J9">
        <f t="shared" si="1"/>
        <v>135</v>
      </c>
      <c r="K9" cm="1">
        <f t="array" ref="K9">_xlfn.IFS(Q9&lt;&gt;1,"",Q9=1,I9+(3*D9))</f>
        <v>625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1362</v>
      </c>
      <c r="N9" cm="1">
        <f t="array" ref="N9">_xlfn.IFS(Q9=1,COUNT($E$7:G9),Q9&lt;&gt;1,"")</f>
        <v>9</v>
      </c>
      <c r="O9">
        <f>IF(Q9=1,ROUND(AVERAGE($E$7:G9),2),"")</f>
        <v>151.33000000000001</v>
      </c>
      <c r="P9" t="str" cm="1">
        <f t="array" ref="P9">_xlfn.IFS(Q9&lt;&gt;1,"",SUM($Q$7:Q9)=1,1,SUM($Q$7:Q9)&lt;&gt;1,"")</f>
        <v/>
      </c>
      <c r="Q9">
        <f t="shared" si="2"/>
        <v>1</v>
      </c>
      <c r="R9" t="str">
        <f t="shared" si="3"/>
        <v/>
      </c>
      <c r="S9" t="str" cm="1">
        <f t="array" ref="S9">_xlfn.IFS(E9=$X$5,E9,F9=$X$5,F9,G9=$X$5,G9,$A$7=1,"")</f>
        <v/>
      </c>
      <c r="T9" t="str">
        <f t="shared" si="4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5"/>
        <v>3</v>
      </c>
      <c r="AA9" t="str" cm="1">
        <f t="array" ref="AA9">_xlfn.IFS(COUNTIFS(H9,"#",H8,"#"),A8,COUNTIFS(H9,2,H8,"#"),A8,$A$7=1,"")</f>
        <v/>
      </c>
    </row>
    <row r="10" spans="1:27" ht="14.45" customHeight="1" x14ac:dyDescent="0.2">
      <c r="A10" s="14">
        <v>4</v>
      </c>
      <c r="B10" s="15">
        <f>'UTL1'!B10</f>
        <v>44832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151</v>
      </c>
      <c r="D10" s="16" cm="1">
        <f t="array" ref="D10">_xlfn.IFS(Q10&lt;&gt;1,"",Q10=1,TRUNC((230-C10)*0.9))</f>
        <v>71</v>
      </c>
      <c r="E10" s="14">
        <v>130</v>
      </c>
      <c r="F10" s="14">
        <v>115</v>
      </c>
      <c r="G10" s="14">
        <v>136</v>
      </c>
      <c r="H10" s="17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0"/>
        <v>381</v>
      </c>
      <c r="J10">
        <f t="shared" si="1"/>
        <v>127</v>
      </c>
      <c r="K10" cm="1">
        <f t="array" ref="K10">_xlfn.IFS(Q10&lt;&gt;1,"",Q10=1,I10+(3*D10))</f>
        <v>594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1743</v>
      </c>
      <c r="N10" cm="1">
        <f t="array" ref="N10">_xlfn.IFS(Q10=1,COUNT($E$7:G10),Q10&lt;&gt;1,"")</f>
        <v>12</v>
      </c>
      <c r="O10">
        <f>IF(Q10=1,ROUND(AVERAGE($E$7:G10),2),"")</f>
        <v>145.25</v>
      </c>
      <c r="P10" t="str" cm="1">
        <f t="array" ref="P10">_xlfn.IFS(Q10&lt;&gt;1,"",SUM($Q$7:Q10)=1,1,SUM($Q$7:Q10)&lt;&gt;1,"")</f>
        <v/>
      </c>
      <c r="Q10">
        <f t="shared" si="2"/>
        <v>1</v>
      </c>
      <c r="R10" t="str">
        <f t="shared" si="3"/>
        <v/>
      </c>
      <c r="S10" t="str" cm="1">
        <f t="array" ref="S10">_xlfn.IFS(E10=$X$5,E10,F10=$X$5,F10,G10=$X$5,G10,$A$7=1,"")</f>
        <v/>
      </c>
      <c r="T10" t="str">
        <f t="shared" si="4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5"/>
        <v>4</v>
      </c>
      <c r="AA10" t="str" cm="1">
        <f t="array" ref="AA10">_xlfn.IFS(COUNTIFS(H10,"#",H9,"#"),A9,COUNTIFS(H10,2,H9,"#"),A9,$A$7=1,"")</f>
        <v/>
      </c>
    </row>
    <row r="11" spans="1:27" ht="14.45" customHeight="1" x14ac:dyDescent="0.2">
      <c r="A11" s="14">
        <v>5</v>
      </c>
      <c r="B11" s="15">
        <f>'UTL1'!B11</f>
        <v>44839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145</v>
      </c>
      <c r="D11" s="16" cm="1">
        <f t="array" ref="D11">_xlfn.IFS(Q11&lt;&gt;1,"",Q11=1,TRUNC((230-C11)*0.9))</f>
        <v>76</v>
      </c>
      <c r="E11" s="14">
        <v>172</v>
      </c>
      <c r="F11" s="14">
        <v>124</v>
      </c>
      <c r="G11" s="14">
        <v>148</v>
      </c>
      <c r="H11" s="17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0"/>
        <v>444</v>
      </c>
      <c r="J11">
        <f t="shared" si="1"/>
        <v>148</v>
      </c>
      <c r="K11" cm="1">
        <f t="array" ref="K11">_xlfn.IFS(Q11&lt;&gt;1,"",Q11=1,I11+(3*D11))</f>
        <v>672</v>
      </c>
      <c r="L11" cm="1">
        <f t="array" ref="L11">_xlfn.IFS(Q11&lt;&gt;1,"",COUNT($E$7:G11)&lt;=hcpng,"",COUNT($E$7:G11)&gt;=hcpng,K11)</f>
        <v>672</v>
      </c>
      <c r="M11" cm="1">
        <f t="array" ref="M11">_xlfn.IFS(Q11=1,SUM($E$7:G11),Q11&lt;&gt;1,"")</f>
        <v>2187</v>
      </c>
      <c r="N11" cm="1">
        <f t="array" ref="N11">_xlfn.IFS(Q11=1,COUNT($E$7:G11),Q11&lt;&gt;1,"")</f>
        <v>15</v>
      </c>
      <c r="O11">
        <f>IF(Q11=1,ROUND(AVERAGE($E$7:G11),2),"")</f>
        <v>145.80000000000001</v>
      </c>
      <c r="P11" t="str" cm="1">
        <f t="array" ref="P11">_xlfn.IFS(Q11&lt;&gt;1,"",SUM($Q$7:Q11)=1,1,SUM($Q$7:Q11)&lt;&gt;1,"")</f>
        <v/>
      </c>
      <c r="Q11">
        <f t="shared" si="2"/>
        <v>1</v>
      </c>
      <c r="R11" t="str">
        <f t="shared" si="3"/>
        <v/>
      </c>
      <c r="S11" t="str" cm="1">
        <f t="array" ref="S11">_xlfn.IFS(E11=$X$5,E11,F11=$X$5,F11,G11=$X$5,G11,$A$7=1,"")</f>
        <v/>
      </c>
      <c r="T11" t="str">
        <f t="shared" si="4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248</v>
      </c>
      <c r="X11" cm="1">
        <f t="array" ref="X11">_xlfn.IFS(AND(Q11=1,COUNT($E$7:G11)&gt;hcpng),F11+D11,$A$7=1," ")</f>
        <v>200</v>
      </c>
      <c r="Y11" cm="1">
        <f t="array" ref="Y11">_xlfn.IFS(AND(Q11=1,COUNT($E$7:G11)&gt;hcpng),G11+D11,$A$7=1," ")</f>
        <v>224</v>
      </c>
      <c r="Z11">
        <f t="shared" si="5"/>
        <v>5</v>
      </c>
      <c r="AA11" t="str" cm="1">
        <f t="array" ref="AA11">_xlfn.IFS(COUNTIFS(H11,"#",H10,"#"),A10,COUNTIFS(H11,2,H10,"#"),A10,$A$7=1,"")</f>
        <v/>
      </c>
    </row>
    <row r="12" spans="1:27" ht="14.45" customHeight="1" x14ac:dyDescent="0.2">
      <c r="A12" s="14">
        <v>6</v>
      </c>
      <c r="B12" s="15">
        <f>'UTL1'!B12</f>
        <v>44846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145</v>
      </c>
      <c r="D12" s="16" cm="1">
        <f t="array" ref="D12">_xlfn.IFS(Q12&lt;&gt;1,"",Q12=1,TRUNC((230-C12)*0.9))</f>
        <v>76</v>
      </c>
      <c r="E12" s="14">
        <v>91</v>
      </c>
      <c r="F12" s="14">
        <v>129</v>
      </c>
      <c r="G12" s="14">
        <v>135</v>
      </c>
      <c r="H12" s="17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0"/>
        <v>355</v>
      </c>
      <c r="J12">
        <f t="shared" si="1"/>
        <v>118</v>
      </c>
      <c r="K12" cm="1">
        <f t="array" ref="K12">_xlfn.IFS(Q12&lt;&gt;1,"",Q12=1,I12+(3*D12))</f>
        <v>583</v>
      </c>
      <c r="L12" cm="1">
        <f t="array" ref="L12">_xlfn.IFS(Q12&lt;&gt;1,"",COUNT($E$7:G12)&lt;=hcpng,"",COUNT($E$7:G12)&gt;=hcpng,K12)</f>
        <v>583</v>
      </c>
      <c r="M12" cm="1">
        <f t="array" ref="M12">_xlfn.IFS(Q12=1,SUM($E$7:G12),Q12&lt;&gt;1,"")</f>
        <v>2542</v>
      </c>
      <c r="N12" cm="1">
        <f t="array" ref="N12">_xlfn.IFS(Q12=1,COUNT($E$7:G12),Q12&lt;&gt;1,"")</f>
        <v>18</v>
      </c>
      <c r="O12">
        <f>IF(Q12=1,ROUND(AVERAGE($E$7:G12),2),"")</f>
        <v>141.22</v>
      </c>
      <c r="P12" t="str" cm="1">
        <f t="array" ref="P12">_xlfn.IFS(Q12&lt;&gt;1,"",SUM($Q$7:Q12)=1,1,SUM($Q$7:Q12)&lt;&gt;1,"")</f>
        <v/>
      </c>
      <c r="Q12">
        <f t="shared" si="2"/>
        <v>1</v>
      </c>
      <c r="R12" t="str">
        <f t="shared" si="3"/>
        <v/>
      </c>
      <c r="S12" t="str" cm="1">
        <f t="array" ref="S12">_xlfn.IFS(E12=$X$5,E12,F12=$X$5,F12,G12=$X$5,G12,$A$7=1,"")</f>
        <v/>
      </c>
      <c r="T12" t="str">
        <f t="shared" si="4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167</v>
      </c>
      <c r="X12" cm="1">
        <f t="array" ref="X12">_xlfn.IFS(AND(Q12=1,COUNT($E$7:G12)&gt;hcpng),F12+D12,$A$7=1," ")</f>
        <v>205</v>
      </c>
      <c r="Y12" cm="1">
        <f t="array" ref="Y12">_xlfn.IFS(AND(Q12=1,COUNT($E$7:G12)&gt;hcpng),G12+D12,$A$7=1," ")</f>
        <v>211</v>
      </c>
      <c r="Z12">
        <f t="shared" si="5"/>
        <v>6</v>
      </c>
      <c r="AA12" t="str" cm="1">
        <f t="array" ref="AA12">_xlfn.IFS(COUNTIFS(H12,"#",H11,"#"),A11,COUNTIFS(H12,2,H11,"#"),A11,$A$7=1,"")</f>
        <v/>
      </c>
    </row>
    <row r="13" spans="1:27" ht="14.45" customHeight="1" x14ac:dyDescent="0.2">
      <c r="A13" s="14">
        <v>7</v>
      </c>
      <c r="B13" s="15">
        <f>'UTL1'!B13</f>
        <v>44853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141</v>
      </c>
      <c r="D13" s="16" cm="1">
        <f t="array" ref="D13">_xlfn.IFS(Q13&lt;&gt;1,"",Q13=1,TRUNC((230-C13)*0.9))</f>
        <v>80</v>
      </c>
      <c r="E13" s="14">
        <v>189</v>
      </c>
      <c r="F13" s="14">
        <v>127</v>
      </c>
      <c r="G13" s="14">
        <v>155</v>
      </c>
      <c r="H13" s="17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0"/>
        <v>471</v>
      </c>
      <c r="J13">
        <f t="shared" si="1"/>
        <v>157</v>
      </c>
      <c r="K13" cm="1">
        <f t="array" ref="K13">_xlfn.IFS(Q13&lt;&gt;1,"",Q13=1,I13+(3*D13))</f>
        <v>711</v>
      </c>
      <c r="L13" cm="1">
        <f t="array" ref="L13">_xlfn.IFS(Q13&lt;&gt;1,"",COUNT($E$7:G13)&lt;=hcpng,"",COUNT($E$7:G13)&gt;=hcpng,K13)</f>
        <v>711</v>
      </c>
      <c r="M13" cm="1">
        <f t="array" ref="M13">_xlfn.IFS(Q13=1,SUM($E$7:G13),Q13&lt;&gt;1,"")</f>
        <v>3013</v>
      </c>
      <c r="N13" cm="1">
        <f t="array" ref="N13">_xlfn.IFS(Q13=1,COUNT($E$7:G13),Q13&lt;&gt;1,"")</f>
        <v>21</v>
      </c>
      <c r="O13">
        <f>IF(Q13=1,ROUND(AVERAGE($E$7:G13),2),"")</f>
        <v>143.47999999999999</v>
      </c>
      <c r="P13" t="str" cm="1">
        <f t="array" ref="P13">_xlfn.IFS(Q13&lt;&gt;1,"",SUM($Q$7:Q13)=1,1,SUM($Q$7:Q13)&lt;&gt;1,"")</f>
        <v/>
      </c>
      <c r="Q13">
        <f t="shared" si="2"/>
        <v>1</v>
      </c>
      <c r="R13" t="str">
        <f t="shared" si="3"/>
        <v/>
      </c>
      <c r="S13" t="str" cm="1">
        <f t="array" ref="S13">_xlfn.IFS(E13=$X$5,E13,F13=$X$5,F13,G13=$X$5,G13,$A$7=1,"")</f>
        <v/>
      </c>
      <c r="T13" t="str">
        <f t="shared" si="4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269</v>
      </c>
      <c r="X13" cm="1">
        <f t="array" ref="X13">_xlfn.IFS(AND(Q13=1,COUNT($E$7:G13)&gt;hcpng),F13+D13,$A$7=1," ")</f>
        <v>207</v>
      </c>
      <c r="Y13" cm="1">
        <f t="array" ref="Y13">_xlfn.IFS(AND(Q13=1,COUNT($E$7:G13)&gt;hcpng),G13+D13,$A$7=1," ")</f>
        <v>235</v>
      </c>
      <c r="Z13">
        <f t="shared" si="5"/>
        <v>7</v>
      </c>
      <c r="AA13" t="str" cm="1">
        <f t="array" ref="AA13">_xlfn.IFS(COUNTIFS(H13,"#",H12,"#"),A12,COUNTIFS(H13,2,H12,"#"),A12,$A$7=1,"")</f>
        <v/>
      </c>
    </row>
    <row r="14" spans="1:27" ht="14.45" customHeight="1" x14ac:dyDescent="0.2">
      <c r="A14" s="14">
        <v>8</v>
      </c>
      <c r="B14" s="15">
        <f>'UTL1'!B14</f>
        <v>44860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143</v>
      </c>
      <c r="D14" s="16" cm="1">
        <f t="array" ref="D14">_xlfn.IFS(Q14&lt;&gt;1,"",Q14=1,TRUNC((230-C14)*0.9))</f>
        <v>78</v>
      </c>
      <c r="E14" s="14">
        <v>118</v>
      </c>
      <c r="F14" s="14">
        <v>188</v>
      </c>
      <c r="G14" s="14">
        <v>128</v>
      </c>
      <c r="H14" s="17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0"/>
        <v>434</v>
      </c>
      <c r="J14">
        <f t="shared" si="1"/>
        <v>144</v>
      </c>
      <c r="K14" cm="1">
        <f t="array" ref="K14">_xlfn.IFS(Q14&lt;&gt;1,"",Q14=1,I14+(3*D14))</f>
        <v>668</v>
      </c>
      <c r="L14" cm="1">
        <f t="array" ref="L14">_xlfn.IFS(Q14&lt;&gt;1,"",COUNT($E$7:G14)&lt;=hcpng,"",COUNT($E$7:G14)&gt;=hcpng,K14)</f>
        <v>668</v>
      </c>
      <c r="M14" cm="1">
        <f t="array" ref="M14">_xlfn.IFS(Q14=1,SUM($E$7:G14),Q14&lt;&gt;1,"")</f>
        <v>3447</v>
      </c>
      <c r="N14" cm="1">
        <f t="array" ref="N14">_xlfn.IFS(Q14=1,COUNT($E$7:G14),Q14&lt;&gt;1,"")</f>
        <v>24</v>
      </c>
      <c r="O14">
        <f>IF(Q14=1,ROUND(AVERAGE($E$7:G14),2),"")</f>
        <v>143.63</v>
      </c>
      <c r="P14" t="str" cm="1">
        <f t="array" ref="P14">_xlfn.IFS(Q14&lt;&gt;1,"",SUM($Q$7:Q14)=1,1,SUM($Q$7:Q14)&lt;&gt;1,"")</f>
        <v/>
      </c>
      <c r="Q14">
        <f t="shared" si="2"/>
        <v>1</v>
      </c>
      <c r="R14" t="str">
        <f t="shared" si="3"/>
        <v/>
      </c>
      <c r="S14" t="str" cm="1">
        <f t="array" ref="S14">_xlfn.IFS(E14=$X$5,E14,F14=$X$5,F14,G14=$X$5,G14,$A$7=1,"")</f>
        <v/>
      </c>
      <c r="T14" t="str">
        <f t="shared" si="4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196</v>
      </c>
      <c r="X14" cm="1">
        <f t="array" ref="X14">_xlfn.IFS(AND(Q14=1,COUNT($E$7:G14)&gt;hcpng),F14+D14,$A$7=1," ")</f>
        <v>266</v>
      </c>
      <c r="Y14" cm="1">
        <f t="array" ref="Y14">_xlfn.IFS(AND(Q14=1,COUNT($E$7:G14)&gt;hcpng),G14+D14,$A$7=1," ")</f>
        <v>206</v>
      </c>
      <c r="Z14">
        <f t="shared" si="5"/>
        <v>8</v>
      </c>
      <c r="AA14" t="str" cm="1">
        <f t="array" ref="AA14">_xlfn.IFS(COUNTIFS(H14,"#",H13,"#"),A13,COUNTIFS(H14,2,H13,"#"),A13,$A$7=1,"")</f>
        <v/>
      </c>
    </row>
    <row r="15" spans="1:27" ht="14.45" customHeight="1" x14ac:dyDescent="0.2">
      <c r="A15" s="14">
        <v>9</v>
      </c>
      <c r="B15" s="15">
        <f>'UTL1'!B15</f>
        <v>44867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143</v>
      </c>
      <c r="D15" s="16" cm="1">
        <f t="array" ref="D15">_xlfn.IFS(Q15&lt;&gt;1,"",Q15=1,TRUNC((230-C15)*0.9))</f>
        <v>78</v>
      </c>
      <c r="E15" s="14">
        <v>152</v>
      </c>
      <c r="F15" s="14">
        <v>161</v>
      </c>
      <c r="G15" s="14">
        <v>131</v>
      </c>
      <c r="H15" s="17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0"/>
        <v>444</v>
      </c>
      <c r="J15">
        <f t="shared" si="1"/>
        <v>148</v>
      </c>
      <c r="K15" cm="1">
        <f t="array" ref="K15">_xlfn.IFS(Q15&lt;&gt;1,"",Q15=1,I15+(3*D15))</f>
        <v>678</v>
      </c>
      <c r="L15" cm="1">
        <f t="array" ref="L15">_xlfn.IFS(Q15&lt;&gt;1,"",COUNT($E$7:G15)&lt;=hcpng,"",COUNT($E$7:G15)&gt;=hcpng,K15)</f>
        <v>678</v>
      </c>
      <c r="M15" cm="1">
        <f t="array" ref="M15">_xlfn.IFS(Q15=1,SUM($E$7:G15),Q15&lt;&gt;1,"")</f>
        <v>3891</v>
      </c>
      <c r="N15" cm="1">
        <f t="array" ref="N15">_xlfn.IFS(Q15=1,COUNT($E$7:G15),Q15&lt;&gt;1,"")</f>
        <v>27</v>
      </c>
      <c r="O15">
        <f>IF(Q15=1,ROUND(AVERAGE($E$7:G15),2),"")</f>
        <v>144.11000000000001</v>
      </c>
      <c r="P15" t="str" cm="1">
        <f t="array" ref="P15">_xlfn.IFS(Q15&lt;&gt;1,"",SUM($Q$7:Q15)=1,1,SUM($Q$7:Q15)&lt;&gt;1,"")</f>
        <v/>
      </c>
      <c r="Q15">
        <f t="shared" si="2"/>
        <v>1</v>
      </c>
      <c r="R15" t="str">
        <f t="shared" si="3"/>
        <v/>
      </c>
      <c r="S15" t="str" cm="1">
        <f t="array" ref="S15">_xlfn.IFS(E15=$X$5,E15,F15=$X$5,F15,G15=$X$5,G15,$A$7=1,"")</f>
        <v/>
      </c>
      <c r="T15" t="str">
        <f t="shared" si="4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230</v>
      </c>
      <c r="X15" cm="1">
        <f t="array" ref="X15">_xlfn.IFS(AND(Q15=1,COUNT($E$7:G15)&gt;hcpng),F15+D15,$A$7=1," ")</f>
        <v>239</v>
      </c>
      <c r="Y15" cm="1">
        <f t="array" ref="Y15">_xlfn.IFS(AND(Q15=1,COUNT($E$7:G15)&gt;hcpng),G15+D15,$A$7=1," ")</f>
        <v>209</v>
      </c>
      <c r="Z15">
        <f t="shared" si="5"/>
        <v>9</v>
      </c>
      <c r="AA15" t="str" cm="1">
        <f t="array" ref="AA15">_xlfn.IFS(COUNTIFS(H15,"#",H14,"#"),A14,COUNTIFS(H15,2,H14,"#"),A14,$A$7=1,"")</f>
        <v/>
      </c>
    </row>
    <row r="16" spans="1:27" ht="14.45" customHeight="1" x14ac:dyDescent="0.2">
      <c r="A16" s="14">
        <v>10</v>
      </c>
      <c r="B16" s="15">
        <f>'UTL1'!B16</f>
        <v>44874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144</v>
      </c>
      <c r="D16" s="16" cm="1">
        <f t="array" ref="D16">_xlfn.IFS(Q16&lt;&gt;1,"",Q16=1,TRUNC((230-C16)*0.9))</f>
        <v>77</v>
      </c>
      <c r="E16" s="14">
        <v>169</v>
      </c>
      <c r="F16" s="14">
        <v>161</v>
      </c>
      <c r="G16" s="14">
        <v>161</v>
      </c>
      <c r="H16" s="17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0"/>
        <v>491</v>
      </c>
      <c r="J16">
        <f t="shared" si="1"/>
        <v>163</v>
      </c>
      <c r="K16" cm="1">
        <f t="array" ref="K16">_xlfn.IFS(Q16&lt;&gt;1,"",Q16=1,I16+(3*D16))</f>
        <v>722</v>
      </c>
      <c r="L16" cm="1">
        <f t="array" ref="L16">_xlfn.IFS(Q16&lt;&gt;1,"",COUNT($E$7:G16)&lt;=hcpng,"",COUNT($E$7:G16)&gt;=hcpng,K16)</f>
        <v>722</v>
      </c>
      <c r="M16" cm="1">
        <f t="array" ref="M16">_xlfn.IFS(Q16=1,SUM($E$7:G16),Q16&lt;&gt;1,"")</f>
        <v>4382</v>
      </c>
      <c r="N16" cm="1">
        <f t="array" ref="N16">_xlfn.IFS(Q16=1,COUNT($E$7:G16),Q16&lt;&gt;1,"")</f>
        <v>30</v>
      </c>
      <c r="O16">
        <f>IF(Q16=1,ROUND(AVERAGE($E$7:G16),2),"")</f>
        <v>146.07</v>
      </c>
      <c r="P16" t="str" cm="1">
        <f t="array" ref="P16">_xlfn.IFS(Q16&lt;&gt;1,"",SUM($Q$7:Q16)=1,1,SUM($Q$7:Q16)&lt;&gt;1,"")</f>
        <v/>
      </c>
      <c r="Q16">
        <f t="shared" si="2"/>
        <v>1</v>
      </c>
      <c r="R16" t="str">
        <f t="shared" si="3"/>
        <v/>
      </c>
      <c r="S16" t="str" cm="1">
        <f t="array" ref="S16">_xlfn.IFS(E16=$X$5,E16,F16=$X$5,F16,G16=$X$5,G16,$A$7=1,"")</f>
        <v/>
      </c>
      <c r="T16" t="str">
        <f t="shared" si="4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246</v>
      </c>
      <c r="X16" cm="1">
        <f t="array" ref="X16">_xlfn.IFS(AND(Q16=1,COUNT($E$7:G16)&gt;hcpng),F16+D16,$A$7=1," ")</f>
        <v>238</v>
      </c>
      <c r="Y16" cm="1">
        <f t="array" ref="Y16">_xlfn.IFS(AND(Q16=1,COUNT($E$7:G16)&gt;hcpng),G16+D16,$A$7=1," ")</f>
        <v>238</v>
      </c>
      <c r="Z16">
        <f t="shared" si="5"/>
        <v>10</v>
      </c>
      <c r="AA16" t="str" cm="1">
        <f t="array" ref="AA16">_xlfn.IFS(COUNTIFS(H16,"#",H15,"#"),A15,COUNTIFS(H16,2,H15,"#"),A15,$A$7=1,"")</f>
        <v/>
      </c>
    </row>
    <row r="17" spans="1:27" ht="14.45" customHeight="1" x14ac:dyDescent="0.2">
      <c r="A17" s="14">
        <v>11</v>
      </c>
      <c r="B17" s="15">
        <f>'UTL1'!B17</f>
        <v>44881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146</v>
      </c>
      <c r="D17" s="16" cm="1">
        <f t="array" ref="D17">_xlfn.IFS(Q17&lt;&gt;1,"",Q17=1,TRUNC((230-C17)*0.9))</f>
        <v>75</v>
      </c>
      <c r="E17" s="14">
        <v>151</v>
      </c>
      <c r="F17" s="14">
        <v>176</v>
      </c>
      <c r="G17" s="14">
        <v>117</v>
      </c>
      <c r="H17" s="17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0"/>
        <v>444</v>
      </c>
      <c r="J17">
        <f t="shared" si="1"/>
        <v>148</v>
      </c>
      <c r="K17" cm="1">
        <f t="array" ref="K17">_xlfn.IFS(Q17&lt;&gt;1,"",Q17=1,I17+(3*D17))</f>
        <v>669</v>
      </c>
      <c r="L17" cm="1">
        <f t="array" ref="L17">_xlfn.IFS(Q17&lt;&gt;1,"",COUNT($E$7:G17)&lt;=hcpng,"",COUNT($E$7:G17)&gt;=hcpng,K17)</f>
        <v>669</v>
      </c>
      <c r="M17" cm="1">
        <f t="array" ref="M17">_xlfn.IFS(Q17=1,SUM($E$7:G17),Q17&lt;&gt;1,"")</f>
        <v>4826</v>
      </c>
      <c r="N17" cm="1">
        <f t="array" ref="N17">_xlfn.IFS(Q17=1,COUNT($E$7:G17),Q17&lt;&gt;1,"")</f>
        <v>33</v>
      </c>
      <c r="O17">
        <f>IF(Q17=1,ROUND(AVERAGE($E$7:G17),2),"")</f>
        <v>146.24</v>
      </c>
      <c r="P17" t="str" cm="1">
        <f t="array" ref="P17">_xlfn.IFS(Q17&lt;&gt;1,"",SUM($Q$7:Q17)=1,1,SUM($Q$7:Q17)&lt;&gt;1,"")</f>
        <v/>
      </c>
      <c r="Q17">
        <f t="shared" si="2"/>
        <v>1</v>
      </c>
      <c r="R17" t="str">
        <f t="shared" si="3"/>
        <v/>
      </c>
      <c r="S17" t="str" cm="1">
        <f t="array" ref="S17">_xlfn.IFS(E17=$X$5,E17,F17=$X$5,F17,G17=$X$5,G17,$A$7=1,"")</f>
        <v/>
      </c>
      <c r="T17" t="str">
        <f t="shared" si="4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226</v>
      </c>
      <c r="X17" cm="1">
        <f t="array" ref="X17">_xlfn.IFS(AND(Q17=1,COUNT($E$7:G17)&gt;hcpng),F17+D17,$A$7=1," ")</f>
        <v>251</v>
      </c>
      <c r="Y17" cm="1">
        <f t="array" ref="Y17">_xlfn.IFS(AND(Q17=1,COUNT($E$7:G17)&gt;hcpng),G17+D17,$A$7=1," ")</f>
        <v>192</v>
      </c>
      <c r="Z17">
        <f t="shared" si="5"/>
        <v>11</v>
      </c>
      <c r="AA17" t="str" cm="1">
        <f t="array" ref="AA17">_xlfn.IFS(COUNTIFS(H17,"#",H16,"#"),A16,COUNTIFS(H17,2,H16,"#"),A16,$A$7=1,"")</f>
        <v/>
      </c>
    </row>
    <row r="18" spans="1:27" ht="14.45" customHeight="1" x14ac:dyDescent="0.2">
      <c r="A18" s="14">
        <v>12</v>
      </c>
      <c r="B18" s="15">
        <f>'UTL1'!B18</f>
        <v>44895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146</v>
      </c>
      <c r="D18" s="16" cm="1">
        <f t="array" ref="D18">_xlfn.IFS(Q18&lt;&gt;1,"",Q18=1,TRUNC((230-C18)*0.9))</f>
        <v>75</v>
      </c>
      <c r="E18" s="14">
        <v>169</v>
      </c>
      <c r="F18" s="14">
        <v>176</v>
      </c>
      <c r="G18" s="14">
        <v>169</v>
      </c>
      <c r="H18" s="17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0"/>
        <v>514</v>
      </c>
      <c r="J18">
        <f t="shared" si="1"/>
        <v>171</v>
      </c>
      <c r="K18" cm="1">
        <f t="array" ref="K18">_xlfn.IFS(Q18&lt;&gt;1,"",Q18=1,I18+(3*D18))</f>
        <v>739</v>
      </c>
      <c r="L18" cm="1">
        <f t="array" ref="L18">_xlfn.IFS(Q18&lt;&gt;1,"",COUNT($E$7:G18)&lt;=hcpng,"",COUNT($E$7:G18)&gt;=hcpng,K18)</f>
        <v>739</v>
      </c>
      <c r="M18" cm="1">
        <f t="array" ref="M18">_xlfn.IFS(Q18=1,SUM($E$7:G18),Q18&lt;&gt;1,"")</f>
        <v>5340</v>
      </c>
      <c r="N18" cm="1">
        <f t="array" ref="N18">_xlfn.IFS(Q18=1,COUNT($E$7:G18),Q18&lt;&gt;1,"")</f>
        <v>36</v>
      </c>
      <c r="O18">
        <f>IF(Q18=1,ROUND(AVERAGE($E$7:G18),2),"")</f>
        <v>148.33000000000001</v>
      </c>
      <c r="P18" t="str" cm="1">
        <f t="array" ref="P18">_xlfn.IFS(Q18&lt;&gt;1,"",SUM($Q$7:Q18)=1,1,SUM($Q$7:Q18)&lt;&gt;1,"")</f>
        <v/>
      </c>
      <c r="Q18">
        <f t="shared" si="2"/>
        <v>1</v>
      </c>
      <c r="R18" t="str">
        <f t="shared" si="3"/>
        <v/>
      </c>
      <c r="S18" t="str" cm="1">
        <f t="array" ref="S18">_xlfn.IFS(E18=$X$5,E18,F18=$X$5,F18,G18=$X$5,G18,$A$7=1,"")</f>
        <v/>
      </c>
      <c r="T18" t="str">
        <f t="shared" si="4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244</v>
      </c>
      <c r="X18" cm="1">
        <f t="array" ref="X18">_xlfn.IFS(AND(Q18=1,COUNT($E$7:G18)&gt;hcpng),F18+D18,$A$7=1," ")</f>
        <v>251</v>
      </c>
      <c r="Y18" cm="1">
        <f t="array" ref="Y18">_xlfn.IFS(AND(Q18=1,COUNT($E$7:G18)&gt;hcpng),G18+D18,$A$7=1," ")</f>
        <v>244</v>
      </c>
      <c r="Z18">
        <f t="shared" si="5"/>
        <v>12</v>
      </c>
      <c r="AA18" t="str" cm="1">
        <f t="array" ref="AA18">_xlfn.IFS(COUNTIFS(H18,"#",H17,"#"),A17,COUNTIFS(H18,2,H17,"#"),A17,$A$7=1,"")</f>
        <v/>
      </c>
    </row>
    <row r="19" spans="1:27" ht="14.45" customHeight="1" x14ac:dyDescent="0.2">
      <c r="A19" s="14">
        <v>13</v>
      </c>
      <c r="B19" s="15">
        <f>'UTL1'!B19</f>
        <v>44902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148</v>
      </c>
      <c r="D19" s="16" cm="1">
        <f t="array" ref="D19">_xlfn.IFS(Q19&lt;&gt;1,"",Q19=1,TRUNC((230-C19)*0.9))</f>
        <v>73</v>
      </c>
      <c r="E19" s="14">
        <v>129</v>
      </c>
      <c r="F19" s="14">
        <v>191</v>
      </c>
      <c r="G19" s="14">
        <v>158</v>
      </c>
      <c r="H19" s="17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0"/>
        <v>478</v>
      </c>
      <c r="J19">
        <f t="shared" si="1"/>
        <v>159</v>
      </c>
      <c r="K19" cm="1">
        <f t="array" ref="K19">_xlfn.IFS(Q19&lt;&gt;1,"",Q19=1,I19+(3*D19))</f>
        <v>697</v>
      </c>
      <c r="L19" cm="1">
        <f t="array" ref="L19">_xlfn.IFS(Q19&lt;&gt;1,"",COUNT($E$7:G19)&lt;=hcpng,"",COUNT($E$7:G19)&gt;=hcpng,K19)</f>
        <v>697</v>
      </c>
      <c r="M19" cm="1">
        <f t="array" ref="M19">_xlfn.IFS(Q19=1,SUM($E$7:G19),Q19&lt;&gt;1,"")</f>
        <v>5818</v>
      </c>
      <c r="N19" cm="1">
        <f t="array" ref="N19">_xlfn.IFS(Q19=1,COUNT($E$7:G19),Q19&lt;&gt;1,"")</f>
        <v>39</v>
      </c>
      <c r="O19">
        <f>IF(Q19=1,ROUND(AVERAGE($E$7:G19),2),"")</f>
        <v>149.18</v>
      </c>
      <c r="P19" t="str" cm="1">
        <f t="array" ref="P19">_xlfn.IFS(Q19&lt;&gt;1,"",SUM($Q$7:Q19)=1,1,SUM($Q$7:Q19)&lt;&gt;1,"")</f>
        <v/>
      </c>
      <c r="Q19">
        <f t="shared" si="2"/>
        <v>1</v>
      </c>
      <c r="R19" t="str">
        <f t="shared" si="3"/>
        <v/>
      </c>
      <c r="S19" t="str" cm="1">
        <f t="array" ref="S19">_xlfn.IFS(E19=$X$5,E19,F19=$X$5,F19,G19=$X$5,G19,$A$7=1,"")</f>
        <v/>
      </c>
      <c r="T19" t="str">
        <f t="shared" si="4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202</v>
      </c>
      <c r="X19" cm="1">
        <f t="array" ref="X19">_xlfn.IFS(AND(Q19=1,COUNT($E$7:G19)&gt;hcpng),F19+D19,$A$7=1," ")</f>
        <v>264</v>
      </c>
      <c r="Y19" cm="1">
        <f t="array" ref="Y19">_xlfn.IFS(AND(Q19=1,COUNT($E$7:G19)&gt;hcpng),G19+D19,$A$7=1," ")</f>
        <v>231</v>
      </c>
      <c r="Z19">
        <f t="shared" si="5"/>
        <v>13</v>
      </c>
      <c r="AA19" t="str" cm="1">
        <f t="array" ref="AA19">_xlfn.IFS(COUNTIFS(H19,"#",H18,"#"),A18,COUNTIFS(H19,2,H18,"#"),A18,$A$7=1,"")</f>
        <v/>
      </c>
    </row>
    <row r="20" spans="1:27" ht="14.45" customHeight="1" x14ac:dyDescent="0.2">
      <c r="A20" s="14">
        <v>14</v>
      </c>
      <c r="B20" s="15">
        <f>'UTL1'!B20</f>
        <v>44909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149</v>
      </c>
      <c r="D20" s="16" cm="1">
        <f t="array" ref="D20">_xlfn.IFS(Q20&lt;&gt;1,"",Q20=1,TRUNC((230-C20)*0.9))</f>
        <v>72</v>
      </c>
      <c r="E20" s="14">
        <v>171</v>
      </c>
      <c r="F20" s="14">
        <v>130</v>
      </c>
      <c r="G20" s="14">
        <v>204</v>
      </c>
      <c r="H20" s="17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0"/>
        <v>505</v>
      </c>
      <c r="J20">
        <f t="shared" si="1"/>
        <v>168</v>
      </c>
      <c r="K20" cm="1">
        <f t="array" ref="K20">_xlfn.IFS(Q20&lt;&gt;1,"",Q20=1,I20+(3*D20))</f>
        <v>721</v>
      </c>
      <c r="L20" cm="1">
        <f t="array" ref="L20">_xlfn.IFS(Q20&lt;&gt;1,"",COUNT($E$7:G20)&lt;=hcpng,"",COUNT($E$7:G20)&gt;=hcpng,K20)</f>
        <v>721</v>
      </c>
      <c r="M20" cm="1">
        <f t="array" ref="M20">_xlfn.IFS(Q20=1,SUM($E$7:G20),Q20&lt;&gt;1,"")</f>
        <v>6323</v>
      </c>
      <c r="N20" cm="1">
        <f t="array" ref="N20">_xlfn.IFS(Q20=1,COUNT($E$7:G20),Q20&lt;&gt;1,"")</f>
        <v>42</v>
      </c>
      <c r="O20">
        <f>IF(Q20=1,ROUND(AVERAGE($E$7:G20),2),"")</f>
        <v>150.55000000000001</v>
      </c>
      <c r="P20" t="str" cm="1">
        <f t="array" ref="P20">_xlfn.IFS(Q20&lt;&gt;1,"",SUM($Q$7:Q20)=1,1,SUM($Q$7:Q20)&lt;&gt;1,"")</f>
        <v/>
      </c>
      <c r="Q20">
        <f t="shared" si="2"/>
        <v>1</v>
      </c>
      <c r="R20" t="str">
        <f t="shared" si="3"/>
        <v/>
      </c>
      <c r="S20" t="str" cm="1">
        <f t="array" ref="S20">_xlfn.IFS(E20=$X$5,E20,F20=$X$5,F20,G20=$X$5,G20,$A$7=1,"")</f>
        <v/>
      </c>
      <c r="T20" t="str">
        <f t="shared" si="4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243</v>
      </c>
      <c r="X20" cm="1">
        <f t="array" ref="X20">_xlfn.IFS(AND(Q20=1,COUNT($E$7:G20)&gt;hcpng),F20+D20,$A$7=1," ")</f>
        <v>202</v>
      </c>
      <c r="Y20" cm="1">
        <f t="array" ref="Y20">_xlfn.IFS(AND(Q20=1,COUNT($E$7:G20)&gt;hcpng),G20+D20,$A$7=1," ")</f>
        <v>276</v>
      </c>
      <c r="Z20">
        <f t="shared" si="5"/>
        <v>14</v>
      </c>
      <c r="AA20" t="str" cm="1">
        <f t="array" ref="AA20">_xlfn.IFS(COUNTIFS(H20,"#",H19,"#"),A19,COUNTIFS(H20,2,H19,"#"),A19,$A$7=1,"")</f>
        <v/>
      </c>
    </row>
    <row r="21" spans="1:27" ht="14.45" customHeight="1" x14ac:dyDescent="0.2">
      <c r="A21" s="14">
        <v>15</v>
      </c>
      <c r="B21" s="15">
        <f>'UTL1'!B21</f>
        <v>44916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150</v>
      </c>
      <c r="D21" s="16" cm="1">
        <f t="array" ref="D21">_xlfn.IFS(Q21&lt;&gt;1,"",Q21=1,TRUNC((230-C21)*0.9))</f>
        <v>72</v>
      </c>
      <c r="E21" s="14">
        <v>136</v>
      </c>
      <c r="F21" s="14">
        <v>147</v>
      </c>
      <c r="G21" s="14">
        <v>192</v>
      </c>
      <c r="H21" s="17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0"/>
        <v>475</v>
      </c>
      <c r="J21">
        <f t="shared" si="1"/>
        <v>158</v>
      </c>
      <c r="K21" cm="1">
        <f t="array" ref="K21">_xlfn.IFS(Q21&lt;&gt;1,"",Q21=1,I21+(3*D21))</f>
        <v>691</v>
      </c>
      <c r="L21" cm="1">
        <f t="array" ref="L21">_xlfn.IFS(Q21&lt;&gt;1,"",COUNT($E$7:G21)&lt;=hcpng,"",COUNT($E$7:G21)&gt;=hcpng,K21)</f>
        <v>691</v>
      </c>
      <c r="M21" cm="1">
        <f t="array" ref="M21">_xlfn.IFS(Q21=1,SUM($E$7:G21),Q21&lt;&gt;1,"")</f>
        <v>6798</v>
      </c>
      <c r="N21" cm="1">
        <f t="array" ref="N21">_xlfn.IFS(Q21=1,COUNT($E$7:G21),Q21&lt;&gt;1,"")</f>
        <v>45</v>
      </c>
      <c r="O21">
        <f>IF(Q21=1,ROUND(AVERAGE($E$7:G21),2),"")</f>
        <v>151.07</v>
      </c>
      <c r="P21" t="str" cm="1">
        <f t="array" ref="P21">_xlfn.IFS(Q21&lt;&gt;1,"",SUM($Q$7:Q21)=1,1,SUM($Q$7:Q21)&lt;&gt;1,"")</f>
        <v/>
      </c>
      <c r="Q21">
        <f t="shared" si="2"/>
        <v>1</v>
      </c>
      <c r="R21" t="str">
        <f t="shared" si="3"/>
        <v/>
      </c>
      <c r="S21" t="str" cm="1">
        <f t="array" ref="S21">_xlfn.IFS(E21=$X$5,E21,F21=$X$5,F21,G21=$X$5,G21,$A$7=1,"")</f>
        <v/>
      </c>
      <c r="T21" t="str">
        <f t="shared" si="4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208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264</v>
      </c>
      <c r="Z21">
        <f t="shared" si="5"/>
        <v>15</v>
      </c>
      <c r="AA21" t="str" cm="1">
        <f t="array" ref="AA21">_xlfn.IFS(COUNTIFS(H21,"#",H20,"#"),A20,COUNTIFS(H21,2,H20,"#"),A20,$A$7=1,"")</f>
        <v/>
      </c>
    </row>
    <row r="22" spans="1:27" ht="14.45" customHeight="1" x14ac:dyDescent="0.2">
      <c r="A22" s="14">
        <v>16</v>
      </c>
      <c r="B22" s="15">
        <f>'UTL1'!B22</f>
        <v>44930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151</v>
      </c>
      <c r="D22" s="16" cm="1">
        <f t="array" ref="D22">_xlfn.IFS(Q22&lt;&gt;1,"",Q22=1,TRUNC((230-C22)*0.9))</f>
        <v>71</v>
      </c>
      <c r="E22" s="14">
        <v>185</v>
      </c>
      <c r="F22" s="14">
        <v>192</v>
      </c>
      <c r="G22" s="14">
        <v>200</v>
      </c>
      <c r="H22" s="17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0"/>
        <v>577</v>
      </c>
      <c r="J22">
        <f t="shared" si="1"/>
        <v>192</v>
      </c>
      <c r="K22" cm="1">
        <f t="array" ref="K22">_xlfn.IFS(Q22&lt;&gt;1,"",Q22=1,I22+(3*D22))</f>
        <v>790</v>
      </c>
      <c r="L22" cm="1">
        <f t="array" ref="L22">_xlfn.IFS(Q22&lt;&gt;1,"",COUNT($E$7:G22)&lt;=hcpng,"",COUNT($E$7:G22)&gt;=hcpng,K22)</f>
        <v>790</v>
      </c>
      <c r="M22" cm="1">
        <f t="array" ref="M22">_xlfn.IFS(Q22=1,SUM($E$7:G22),Q22&lt;&gt;1,"")</f>
        <v>7375</v>
      </c>
      <c r="N22" cm="1">
        <f t="array" ref="N22">_xlfn.IFS(Q22=1,COUNT($E$7:G22),Q22&lt;&gt;1,"")</f>
        <v>48</v>
      </c>
      <c r="O22">
        <f>IF(Q22=1,ROUND(AVERAGE($E$7:G22),2),"")</f>
        <v>153.65</v>
      </c>
      <c r="P22" t="str" cm="1">
        <f t="array" ref="P22">_xlfn.IFS(Q22&lt;&gt;1,"",SUM($Q$7:Q22)=1,1,SUM($Q$7:Q22)&lt;&gt;1,"")</f>
        <v/>
      </c>
      <c r="Q22">
        <f t="shared" si="2"/>
        <v>1</v>
      </c>
      <c r="R22" t="str">
        <f t="shared" si="3"/>
        <v/>
      </c>
      <c r="S22" t="str" cm="1">
        <f t="array" ref="S22">_xlfn.IFS(E22=$X$5,E22,F22=$X$5,F22,G22=$X$5,G22,$A$7=1,"")</f>
        <v/>
      </c>
      <c r="T22" t="str">
        <f t="shared" si="4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256</v>
      </c>
      <c r="X22" cm="1">
        <f t="array" ref="X22">_xlfn.IFS(AND(Q22=1,COUNT($E$7:G22)&gt;hcpng),F22+D22,$A$7=1," ")</f>
        <v>263</v>
      </c>
      <c r="Y22" cm="1">
        <f t="array" ref="Y22">_xlfn.IFS(AND(Q22=1,COUNT($E$7:G22)&gt;hcpng),G22+D22,$A$7=1," ")</f>
        <v>271</v>
      </c>
      <c r="Z22">
        <f t="shared" si="5"/>
        <v>16</v>
      </c>
      <c r="AA22" t="str" cm="1">
        <f t="array" ref="AA22">_xlfn.IFS(COUNTIFS(H22,"#",H21,"#"),A21,COUNTIFS(H22,2,H21,"#"),A21,$A$7=1,"")</f>
        <v/>
      </c>
    </row>
    <row r="23" spans="1:27" ht="14.45" customHeight="1" x14ac:dyDescent="0.2">
      <c r="A23" s="14">
        <v>17</v>
      </c>
      <c r="B23" s="15">
        <f>'UTL1'!B23</f>
        <v>44937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153</v>
      </c>
      <c r="D23" s="16" cm="1">
        <f t="array" ref="D23">_xlfn.IFS(Q23&lt;&gt;1,"",Q23=1,TRUNC((230-C23)*0.9))</f>
        <v>69</v>
      </c>
      <c r="E23" s="14">
        <v>159</v>
      </c>
      <c r="F23" s="14">
        <v>142</v>
      </c>
      <c r="G23" s="14">
        <v>137</v>
      </c>
      <c r="H23" s="17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0"/>
        <v>438</v>
      </c>
      <c r="J23">
        <f t="shared" si="1"/>
        <v>146</v>
      </c>
      <c r="K23" cm="1">
        <f t="array" ref="K23">_xlfn.IFS(Q23&lt;&gt;1,"",Q23=1,I23+(3*D23))</f>
        <v>645</v>
      </c>
      <c r="L23" cm="1">
        <f t="array" ref="L23">_xlfn.IFS(Q23&lt;&gt;1,"",COUNT($E$7:G23)&lt;=hcpng,"",COUNT($E$7:G23)&gt;=hcpng,K23)</f>
        <v>645</v>
      </c>
      <c r="M23" cm="1">
        <f t="array" ref="M23">_xlfn.IFS(Q23=1,SUM($E$7:G23),Q23&lt;&gt;1,"")</f>
        <v>7813</v>
      </c>
      <c r="N23" cm="1">
        <f t="array" ref="N23">_xlfn.IFS(Q23=1,COUNT($E$7:G23),Q23&lt;&gt;1,"")</f>
        <v>51</v>
      </c>
      <c r="O23">
        <f>IF(Q23=1,ROUND(AVERAGE($E$7:G23),2),"")</f>
        <v>153.19999999999999</v>
      </c>
      <c r="P23" t="str" cm="1">
        <f t="array" ref="P23">_xlfn.IFS(Q23&lt;&gt;1,"",SUM($Q$7:Q23)=1,1,SUM($Q$7:Q23)&lt;&gt;1,"")</f>
        <v/>
      </c>
      <c r="Q23">
        <f t="shared" si="2"/>
        <v>1</v>
      </c>
      <c r="R23" t="str">
        <f t="shared" si="3"/>
        <v/>
      </c>
      <c r="S23" t="str" cm="1">
        <f t="array" ref="S23">_xlfn.IFS(E23=$X$5,E23,F23=$X$5,F23,G23=$X$5,G23,$A$7=1,"")</f>
        <v/>
      </c>
      <c r="T23" t="str">
        <f t="shared" si="4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228</v>
      </c>
      <c r="X23" cm="1">
        <f t="array" ref="X23">_xlfn.IFS(AND(Q23=1,COUNT($E$7:G23)&gt;hcpng),F23+D23,$A$7=1," ")</f>
        <v>211</v>
      </c>
      <c r="Y23" cm="1">
        <f t="array" ref="Y23">_xlfn.IFS(AND(Q23=1,COUNT($E$7:G23)&gt;hcpng),G23+D23,$A$7=1," ")</f>
        <v>206</v>
      </c>
      <c r="Z23">
        <f t="shared" si="5"/>
        <v>17</v>
      </c>
      <c r="AA23" t="str" cm="1">
        <f t="array" ref="AA23">_xlfn.IFS(COUNTIFS(H23,"#",H22,"#"),A22,COUNTIFS(H23,2,H22,"#"),A22,$A$7=1,"")</f>
        <v/>
      </c>
    </row>
    <row r="24" spans="1:27" ht="14.45" customHeight="1" x14ac:dyDescent="0.2">
      <c r="A24" s="14">
        <v>18</v>
      </c>
      <c r="B24" s="15">
        <f>'UTL1'!B24</f>
        <v>44944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153</v>
      </c>
      <c r="D24" s="16" cm="1">
        <f t="array" ref="D24">_xlfn.IFS(Q24&lt;&gt;1,"",Q24=1,TRUNC((230-C24)*0.9))</f>
        <v>69</v>
      </c>
      <c r="E24" s="14">
        <v>150</v>
      </c>
      <c r="F24" s="14">
        <v>149</v>
      </c>
      <c r="G24" s="14">
        <v>153</v>
      </c>
      <c r="H24" s="17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0"/>
        <v>452</v>
      </c>
      <c r="J24">
        <f t="shared" si="1"/>
        <v>150</v>
      </c>
      <c r="K24" cm="1">
        <f t="array" ref="K24">_xlfn.IFS(Q24&lt;&gt;1,"",Q24=1,I24+(3*D24))</f>
        <v>659</v>
      </c>
      <c r="L24" cm="1">
        <f t="array" ref="L24">_xlfn.IFS(Q24&lt;&gt;1,"",COUNT($E$7:G24)&lt;=hcpng,"",COUNT($E$7:G24)&gt;=hcpng,K24)</f>
        <v>659</v>
      </c>
      <c r="M24" cm="1">
        <f t="array" ref="M24">_xlfn.IFS(Q24=1,SUM($E$7:G24),Q24&lt;&gt;1,"")</f>
        <v>8265</v>
      </c>
      <c r="N24" cm="1">
        <f t="array" ref="N24">_xlfn.IFS(Q24=1,COUNT($E$7:G24),Q24&lt;&gt;1,"")</f>
        <v>54</v>
      </c>
      <c r="O24">
        <f>IF(Q24=1,ROUND(AVERAGE($E$7:G24),2),"")</f>
        <v>153.06</v>
      </c>
      <c r="P24" t="str" cm="1">
        <f t="array" ref="P24">_xlfn.IFS(Q24&lt;&gt;1,"",SUM($Q$7:Q24)=1,1,SUM($Q$7:Q24)&lt;&gt;1,"")</f>
        <v/>
      </c>
      <c r="Q24">
        <f t="shared" si="2"/>
        <v>1</v>
      </c>
      <c r="R24" t="str">
        <f t="shared" si="3"/>
        <v/>
      </c>
      <c r="S24" t="str" cm="1">
        <f t="array" ref="S24">_xlfn.IFS(E24=$X$5,E24,F24=$X$5,F24,G24=$X$5,G24,$A$7=1,"")</f>
        <v/>
      </c>
      <c r="T24" t="str">
        <f t="shared" si="4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219</v>
      </c>
      <c r="X24" cm="1">
        <f t="array" ref="X24">_xlfn.IFS(AND(Q24=1,COUNT($E$7:G24)&gt;hcpng),F24+D24,$A$7=1," ")</f>
        <v>218</v>
      </c>
      <c r="Y24" cm="1">
        <f t="array" ref="Y24">_xlfn.IFS(AND(Q24=1,COUNT($E$7:G24)&gt;hcpng),G24+D24,$A$7=1," ")</f>
        <v>222</v>
      </c>
      <c r="Z24">
        <f t="shared" si="5"/>
        <v>18</v>
      </c>
      <c r="AA24" t="str" cm="1">
        <f t="array" ref="AA24">_xlfn.IFS(COUNTIFS(H24,"#",H23,"#"),A23,COUNTIFS(H24,2,H23,"#"),A23,$A$7=1,"")</f>
        <v/>
      </c>
    </row>
    <row r="25" spans="1:27" ht="14.45" customHeight="1" x14ac:dyDescent="0.2">
      <c r="A25" s="14">
        <v>19</v>
      </c>
      <c r="B25" s="15">
        <f>'UTL1'!B25</f>
        <v>44951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153</v>
      </c>
      <c r="D25" s="16" cm="1">
        <f t="array" ref="D25">_xlfn.IFS(Q25&lt;&gt;1,"",Q25=1,TRUNC((230-C25)*0.9))</f>
        <v>69</v>
      </c>
      <c r="E25" s="14">
        <v>170</v>
      </c>
      <c r="F25" s="14">
        <v>180</v>
      </c>
      <c r="G25" s="14">
        <v>127</v>
      </c>
      <c r="H25" s="17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0"/>
        <v>477</v>
      </c>
      <c r="J25">
        <f t="shared" si="1"/>
        <v>159</v>
      </c>
      <c r="K25" cm="1">
        <f t="array" ref="K25">_xlfn.IFS(Q25&lt;&gt;1,"",Q25=1,I25+(3*D25))</f>
        <v>684</v>
      </c>
      <c r="L25" cm="1">
        <f t="array" ref="L25">_xlfn.IFS(Q25&lt;&gt;1,"",COUNT($E$7:G25)&lt;=hcpng,"",COUNT($E$7:G25)&gt;=hcpng,K25)</f>
        <v>684</v>
      </c>
      <c r="M25" cm="1">
        <f t="array" ref="M25">_xlfn.IFS(Q25=1,SUM($E$7:G25),Q25&lt;&gt;1,"")</f>
        <v>8742</v>
      </c>
      <c r="N25" cm="1">
        <f t="array" ref="N25">_xlfn.IFS(Q25=1,COUNT($E$7:G25),Q25&lt;&gt;1,"")</f>
        <v>57</v>
      </c>
      <c r="O25">
        <f>IF(Q25=1,ROUND(AVERAGE($E$7:G25),2),"")</f>
        <v>153.37</v>
      </c>
      <c r="P25" t="str" cm="1">
        <f t="array" ref="P25">_xlfn.IFS(Q25&lt;&gt;1,"",SUM($Q$7:Q25)=1,1,SUM($Q$7:Q25)&lt;&gt;1,"")</f>
        <v/>
      </c>
      <c r="Q25">
        <f t="shared" si="2"/>
        <v>1</v>
      </c>
      <c r="R25" t="str">
        <f t="shared" si="3"/>
        <v/>
      </c>
      <c r="S25" t="str" cm="1">
        <f t="array" ref="S25">_xlfn.IFS(E25=$X$5,E25,F25=$X$5,F25,G25=$X$5,G25,$A$7=1,"")</f>
        <v/>
      </c>
      <c r="T25" t="str">
        <f t="shared" si="4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239</v>
      </c>
      <c r="X25" cm="1">
        <f t="array" ref="X25">_xlfn.IFS(AND(Q25=1,COUNT($E$7:G25)&gt;hcpng),F25+D25,$A$7=1," ")</f>
        <v>249</v>
      </c>
      <c r="Y25" cm="1">
        <f t="array" ref="Y25">_xlfn.IFS(AND(Q25=1,COUNT($E$7:G25)&gt;hcpng),G25+D25,$A$7=1," ")</f>
        <v>196</v>
      </c>
      <c r="Z25">
        <f t="shared" si="5"/>
        <v>19</v>
      </c>
      <c r="AA25" t="str" cm="1">
        <f t="array" ref="AA25">_xlfn.IFS(COUNTIFS(H25,"#",H24,"#"),A24,COUNTIFS(H25,2,H24,"#"),A24,$A$7=1,"")</f>
        <v/>
      </c>
    </row>
    <row r="26" spans="1:27" ht="14.45" customHeight="1" x14ac:dyDescent="0.2">
      <c r="A26" s="14">
        <v>20</v>
      </c>
      <c r="B26" s="15">
        <f>'UTL1'!B26</f>
        <v>44958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6" cm="1">
        <f t="array" ref="D26">_xlfn.IFS(Q26&lt;&gt;1,"",Q26=1,TRUNC((230-C26)*0.9))</f>
        <v>69</v>
      </c>
      <c r="E26" s="14">
        <v>112</v>
      </c>
      <c r="F26" s="14">
        <v>134</v>
      </c>
      <c r="G26" s="14">
        <v>140</v>
      </c>
      <c r="H26" s="17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0"/>
        <v>386</v>
      </c>
      <c r="J26">
        <f t="shared" si="1"/>
        <v>128</v>
      </c>
      <c r="K26" cm="1">
        <f t="array" ref="K26">_xlfn.IFS(Q26&lt;&gt;1,"",Q26=1,I26+(3*D26))</f>
        <v>593</v>
      </c>
      <c r="L26" cm="1">
        <f t="array" ref="L26">_xlfn.IFS(Q26&lt;&gt;1,"",COUNT($E$7:G26)&lt;=hcpng,"",COUNT($E$7:G26)&gt;=hcpng,K26)</f>
        <v>593</v>
      </c>
      <c r="M26" cm="1">
        <f t="array" ref="M26">_xlfn.IFS(Q26=1,SUM($E$7:G26),Q26&lt;&gt;1,"")</f>
        <v>9128</v>
      </c>
      <c r="N26" cm="1">
        <f t="array" ref="N26">_xlfn.IFS(Q26=1,COUNT($E$7:G26),Q26&lt;&gt;1,"")</f>
        <v>60</v>
      </c>
      <c r="O26">
        <f>IF(Q26=1,ROUND(AVERAGE($E$7:G26),2),"")</f>
        <v>152.13</v>
      </c>
      <c r="P26" t="str" cm="1">
        <f t="array" ref="P26">_xlfn.IFS(Q26&lt;&gt;1,"",SUM($Q$7:Q26)=1,1,SUM($Q$7:Q26)&lt;&gt;1,"")</f>
        <v/>
      </c>
      <c r="Q26">
        <f t="shared" si="2"/>
        <v>1</v>
      </c>
      <c r="R26" t="str">
        <f t="shared" si="3"/>
        <v/>
      </c>
      <c r="S26" t="str" cm="1">
        <f t="array" ref="S26">_xlfn.IFS(E26=$X$5,E26,F26=$X$5,F26,G26=$X$5,G26,$A$7=1,"")</f>
        <v/>
      </c>
      <c r="T26" t="str">
        <f t="shared" si="4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181</v>
      </c>
      <c r="X26" cm="1">
        <f t="array" ref="X26">_xlfn.IFS(AND(Q26=1,COUNT($E$7:G26)&gt;hcpng),F26+D26,$A$7=1," ")</f>
        <v>203</v>
      </c>
      <c r="Y26" cm="1">
        <f t="array" ref="Y26">_xlfn.IFS(AND(Q26=1,COUNT($E$7:G26)&gt;hcpng),G26+D26,$A$7=1," ")</f>
        <v>209</v>
      </c>
      <c r="Z26">
        <f t="shared" si="5"/>
        <v>20</v>
      </c>
      <c r="AA26" t="str" cm="1">
        <f t="array" ref="AA26">_xlfn.IFS(COUNTIFS(H26,"#",H25,"#"),A25,COUNTIFS(H26,2,H25,"#"),A25,$A$7=1,"")</f>
        <v/>
      </c>
    </row>
    <row r="27" spans="1:27" ht="14.45" customHeight="1" x14ac:dyDescent="0.2">
      <c r="A27" s="14">
        <v>21</v>
      </c>
      <c r="B27" s="15">
        <f>'UTL1'!B27</f>
        <v>44965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6" cm="1">
        <f t="array" ref="D27">_xlfn.IFS(Q27&lt;&gt;1,"",Q27=1,TRUNC((230-C27)*0.9))</f>
        <v>70</v>
      </c>
      <c r="E27" s="14">
        <v>238</v>
      </c>
      <c r="F27" s="14">
        <v>170</v>
      </c>
      <c r="G27" s="14">
        <v>180</v>
      </c>
      <c r="H27" s="17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0"/>
        <v>588</v>
      </c>
      <c r="J27">
        <f t="shared" si="1"/>
        <v>196</v>
      </c>
      <c r="K27" cm="1">
        <f t="array" ref="K27">_xlfn.IFS(Q27&lt;&gt;1,"",Q27=1,I27+(3*D27))</f>
        <v>798</v>
      </c>
      <c r="L27" cm="1">
        <f t="array" ref="L27">_xlfn.IFS(Q27&lt;&gt;1,"",COUNT($E$7:G27)&lt;=hcpng,"",COUNT($E$7:G27)&gt;=hcpng,K27)</f>
        <v>798</v>
      </c>
      <c r="M27" cm="1">
        <f t="array" ref="M27">_xlfn.IFS(Q27=1,SUM($E$7:G27),Q27&lt;&gt;1,"")</f>
        <v>9716</v>
      </c>
      <c r="N27" cm="1">
        <f t="array" ref="N27">_xlfn.IFS(Q27=1,COUNT($E$7:G27),Q27&lt;&gt;1,"")</f>
        <v>63</v>
      </c>
      <c r="O27">
        <f>IF(Q27=1,ROUND(AVERAGE($E$7:G27),2),"")</f>
        <v>154.22</v>
      </c>
      <c r="P27" t="str" cm="1">
        <f t="array" ref="P27">_xlfn.IFS(Q27&lt;&gt;1,"",SUM($Q$7:Q27)=1,1,SUM($Q$7:Q27)&lt;&gt;1,"")</f>
        <v/>
      </c>
      <c r="Q27">
        <f t="shared" si="2"/>
        <v>1</v>
      </c>
      <c r="R27">
        <f t="shared" si="3"/>
        <v>588</v>
      </c>
      <c r="S27" cm="1">
        <f t="array" ref="S27">_xlfn.IFS(E27=$X$5,E27,F27=$X$5,F27,G27=$X$5,G27,$A$7=1,"")</f>
        <v>238</v>
      </c>
      <c r="T27">
        <f t="shared" si="4"/>
        <v>798</v>
      </c>
      <c r="U27" cm="1">
        <f t="array" ref="U27">_xlfn.IFS(W27=$X$6,W27,X27=$X$6,X27,Y27=$X$6,Y27,$A$7=1,"")</f>
        <v>308</v>
      </c>
      <c r="W27" cm="1">
        <f t="array" ref="W27">_xlfn.IFS(AND(Q27=1,COUNT($E$7:G27)&gt;hcpng),E27+D27,$A$7=1," ")</f>
        <v>308</v>
      </c>
      <c r="X27" cm="1">
        <f t="array" ref="X27">_xlfn.IFS(AND(Q27=1,COUNT($E$7:G27)&gt;hcpng),F27+D27,$A$7=1," ")</f>
        <v>240</v>
      </c>
      <c r="Y27" cm="1">
        <f t="array" ref="Y27">_xlfn.IFS(AND(Q27=1,COUNT($E$7:G27)&gt;hcpng),G27+D27,$A$7=1," ")</f>
        <v>250</v>
      </c>
      <c r="Z27">
        <f t="shared" si="5"/>
        <v>21</v>
      </c>
      <c r="AA27" t="str" cm="1">
        <f t="array" ref="AA27">_xlfn.IFS(COUNTIFS(H27,"#",H26,"#"),A26,COUNTIFS(H27,2,H26,"#"),A26,$A$7=1,"")</f>
        <v/>
      </c>
    </row>
    <row r="28" spans="1:27" ht="14.45" customHeight="1" x14ac:dyDescent="0.2">
      <c r="A28" s="14">
        <v>22</v>
      </c>
      <c r="B28" s="15">
        <f>'UTL1'!B28</f>
        <v>44972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154</v>
      </c>
      <c r="D28" s="16" cm="1">
        <f t="array" ref="D28">_xlfn.IFS(Q28&lt;&gt;1,"",Q28=1,TRUNC((230-C28)*0.9))</f>
        <v>68</v>
      </c>
      <c r="E28" s="14">
        <v>128</v>
      </c>
      <c r="F28" s="14">
        <v>208</v>
      </c>
      <c r="G28" s="14">
        <v>220</v>
      </c>
      <c r="H28" s="17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0"/>
        <v>556</v>
      </c>
      <c r="J28">
        <f t="shared" si="1"/>
        <v>185</v>
      </c>
      <c r="K28" cm="1">
        <f t="array" ref="K28">_xlfn.IFS(Q28&lt;&gt;1,"",Q28=1,I28+(3*D28))</f>
        <v>760</v>
      </c>
      <c r="L28" cm="1">
        <f t="array" ref="L28">_xlfn.IFS(Q28&lt;&gt;1,"",COUNT($E$7:G28)&lt;=hcpng,"",COUNT($E$7:G28)&gt;=hcpng,K28)</f>
        <v>760</v>
      </c>
      <c r="M28" cm="1">
        <f t="array" ref="M28">_xlfn.IFS(Q28=1,SUM($E$7:G28),Q28&lt;&gt;1,"")</f>
        <v>10272</v>
      </c>
      <c r="N28" cm="1">
        <f t="array" ref="N28">_xlfn.IFS(Q28=1,COUNT($E$7:G28),Q28&lt;&gt;1,"")</f>
        <v>66</v>
      </c>
      <c r="O28">
        <f>IF(Q28=1,ROUND(AVERAGE($E$7:G28),2),"")</f>
        <v>155.63999999999999</v>
      </c>
      <c r="P28" t="str" cm="1">
        <f t="array" ref="P28">_xlfn.IFS(Q28&lt;&gt;1,"",SUM($Q$7:Q28)=1,1,SUM($Q$7:Q28)&lt;&gt;1,"")</f>
        <v/>
      </c>
      <c r="Q28">
        <f t="shared" si="2"/>
        <v>1</v>
      </c>
      <c r="R28" t="str">
        <f t="shared" si="3"/>
        <v/>
      </c>
      <c r="S28" t="str" cm="1">
        <f t="array" ref="S28">_xlfn.IFS(E28=$X$5,E28,F28=$X$5,F28,G28=$X$5,G28,$A$7=1,"")</f>
        <v/>
      </c>
      <c r="T28" t="str">
        <f t="shared" si="4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196</v>
      </c>
      <c r="X28" cm="1">
        <f t="array" ref="X28">_xlfn.IFS(AND(Q28=1,COUNT($E$7:G28)&gt;hcpng),F28+D28,$A$7=1," ")</f>
        <v>276</v>
      </c>
      <c r="Y28" cm="1">
        <f t="array" ref="Y28">_xlfn.IFS(AND(Q28=1,COUNT($E$7:G28)&gt;hcpng),G28+D28,$A$7=1," ")</f>
        <v>288</v>
      </c>
      <c r="Z28">
        <f t="shared" si="5"/>
        <v>22</v>
      </c>
      <c r="AA28" t="str" cm="1">
        <f t="array" ref="AA28">_xlfn.IFS(COUNTIFS(H28,"#",H27,"#"),A27,COUNTIFS(H28,2,H27,"#"),A27,$A$7=1,"")</f>
        <v/>
      </c>
    </row>
    <row r="29" spans="1:27" ht="14.45" customHeight="1" x14ac:dyDescent="0.2">
      <c r="A29" s="14">
        <v>23</v>
      </c>
      <c r="B29" s="15">
        <f>'UTL1'!B29</f>
        <v>44979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155</v>
      </c>
      <c r="D29" s="16" cm="1">
        <f t="array" ref="D29">_xlfn.IFS(Q29&lt;&gt;1,"",Q29=1,TRUNC((230-C29)*0.9))</f>
        <v>67</v>
      </c>
      <c r="E29" s="14">
        <v>150</v>
      </c>
      <c r="F29" s="14">
        <v>208</v>
      </c>
      <c r="G29" s="14">
        <v>149</v>
      </c>
      <c r="H29" s="17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0"/>
        <v>507</v>
      </c>
      <c r="J29">
        <f t="shared" si="1"/>
        <v>169</v>
      </c>
      <c r="K29" cm="1">
        <f t="array" ref="K29">_xlfn.IFS(Q29&lt;&gt;1,"",Q29=1,I29+(3*D29))</f>
        <v>708</v>
      </c>
      <c r="L29" cm="1">
        <f t="array" ref="L29">_xlfn.IFS(Q29&lt;&gt;1,"",COUNT($E$7:G29)&lt;=hcpng,"",COUNT($E$7:G29)&gt;=hcpng,K29)</f>
        <v>708</v>
      </c>
      <c r="M29" cm="1">
        <f t="array" ref="M29">_xlfn.IFS(Q29=1,SUM($E$7:G29),Q29&lt;&gt;1,"")</f>
        <v>10779</v>
      </c>
      <c r="N29" cm="1">
        <f t="array" ref="N29">_xlfn.IFS(Q29=1,COUNT($E$7:G29),Q29&lt;&gt;1,"")</f>
        <v>69</v>
      </c>
      <c r="O29">
        <f>IF(Q29=1,ROUND(AVERAGE($E$7:G29),2),"")</f>
        <v>156.22</v>
      </c>
      <c r="P29" t="str" cm="1">
        <f t="array" ref="P29">_xlfn.IFS(Q29&lt;&gt;1,"",SUM($Q$7:Q29)=1,1,SUM($Q$7:Q29)&lt;&gt;1,"")</f>
        <v/>
      </c>
      <c r="Q29">
        <f t="shared" si="2"/>
        <v>1</v>
      </c>
      <c r="R29" t="str">
        <f t="shared" si="3"/>
        <v/>
      </c>
      <c r="S29" t="str" cm="1">
        <f t="array" ref="S29">_xlfn.IFS(E29=$X$5,E29,F29=$X$5,F29,G29=$X$5,G29,$A$7=1,"")</f>
        <v/>
      </c>
      <c r="T29" t="str">
        <f t="shared" si="4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217</v>
      </c>
      <c r="X29" cm="1">
        <f t="array" ref="X29">_xlfn.IFS(AND(Q29=1,COUNT($E$7:G29)&gt;hcpng),F29+D29,$A$7=1," ")</f>
        <v>275</v>
      </c>
      <c r="Y29" cm="1">
        <f t="array" ref="Y29">_xlfn.IFS(AND(Q29=1,COUNT($E$7:G29)&gt;hcpng),G29+D29,$A$7=1," ")</f>
        <v>216</v>
      </c>
      <c r="Z29">
        <f t="shared" si="5"/>
        <v>23</v>
      </c>
      <c r="AA29" t="str" cm="1">
        <f t="array" ref="AA29">_xlfn.IFS(COUNTIFS(H29,"#",H28,"#"),A28,COUNTIFS(H29,2,H28,"#"),A28,$A$7=1,"")</f>
        <v/>
      </c>
    </row>
    <row r="30" spans="1:27" ht="14.45" customHeight="1" x14ac:dyDescent="0.2">
      <c r="A30" s="14">
        <v>24</v>
      </c>
      <c r="B30" s="15">
        <f>'UTL1'!B30</f>
        <v>44986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156</v>
      </c>
      <c r="D30" s="16" cm="1">
        <f t="array" ref="D30">_xlfn.IFS(Q30&lt;&gt;1,"",Q30=1,TRUNC((230-C30)*0.9))</f>
        <v>66</v>
      </c>
      <c r="E30" s="14">
        <v>160</v>
      </c>
      <c r="F30" s="14">
        <v>144</v>
      </c>
      <c r="G30" s="14">
        <v>180</v>
      </c>
      <c r="H30" s="17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0"/>
        <v>484</v>
      </c>
      <c r="J30">
        <f t="shared" si="1"/>
        <v>161</v>
      </c>
      <c r="K30" cm="1">
        <f t="array" ref="K30">_xlfn.IFS(Q30&lt;&gt;1,"",Q30=1,I30+(3*D30))</f>
        <v>682</v>
      </c>
      <c r="L30" cm="1">
        <f t="array" ref="L30">_xlfn.IFS(Q30&lt;&gt;1,"",COUNT($E$7:G30)&lt;=hcpng,"",COUNT($E$7:G30)&gt;=hcpng,K30)</f>
        <v>682</v>
      </c>
      <c r="M30" cm="1">
        <f t="array" ref="M30">_xlfn.IFS(Q30=1,SUM($E$7:G30),Q30&lt;&gt;1,"")</f>
        <v>11263</v>
      </c>
      <c r="N30" cm="1">
        <f t="array" ref="N30">_xlfn.IFS(Q30=1,COUNT($E$7:G30),Q30&lt;&gt;1,"")</f>
        <v>72</v>
      </c>
      <c r="O30">
        <f>IF(Q30=1,ROUND(AVERAGE($E$7:G30),2),"")</f>
        <v>156.43</v>
      </c>
      <c r="P30" t="str" cm="1">
        <f t="array" ref="P30">_xlfn.IFS(Q30&lt;&gt;1,"",SUM($Q$7:Q30)=1,1,SUM($Q$7:Q30)&lt;&gt;1,"")</f>
        <v/>
      </c>
      <c r="Q30">
        <f t="shared" si="2"/>
        <v>1</v>
      </c>
      <c r="R30" t="str">
        <f t="shared" si="3"/>
        <v/>
      </c>
      <c r="S30" t="str" cm="1">
        <f t="array" ref="S30">_xlfn.IFS(E30=$X$5,E30,F30=$X$5,F30,G30=$X$5,G30,$A$7=1,"")</f>
        <v/>
      </c>
      <c r="T30" t="str">
        <f t="shared" si="4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226</v>
      </c>
      <c r="X30" cm="1">
        <f t="array" ref="X30">_xlfn.IFS(AND(Q30=1,COUNT($E$7:G30)&gt;hcpng),F30+D30,$A$7=1," ")</f>
        <v>210</v>
      </c>
      <c r="Y30" cm="1">
        <f t="array" ref="Y30">_xlfn.IFS(AND(Q30=1,COUNT($E$7:G30)&gt;hcpng),G30+D30,$A$7=1," ")</f>
        <v>246</v>
      </c>
      <c r="Z30">
        <f t="shared" si="5"/>
        <v>24</v>
      </c>
      <c r="AA30" t="str" cm="1">
        <f t="array" ref="AA30">_xlfn.IFS(COUNTIFS(H30,"#",H29,"#"),A29,COUNTIFS(H30,2,H29,"#"),A29,$A$7=1,"")</f>
        <v/>
      </c>
    </row>
    <row r="31" spans="1:27" ht="14.45" customHeight="1" x14ac:dyDescent="0.2">
      <c r="A31" s="14">
        <v>25</v>
      </c>
      <c r="B31" s="15">
        <f>'UTL1'!B31</f>
        <v>44993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156</v>
      </c>
      <c r="D31" s="16" cm="1">
        <f t="array" ref="D31">_xlfn.IFS(Q31&lt;&gt;1,"",Q31=1,TRUNC((230-C31)*0.9))</f>
        <v>66</v>
      </c>
      <c r="E31" s="14">
        <v>216</v>
      </c>
      <c r="F31" s="14">
        <v>169</v>
      </c>
      <c r="G31" s="14">
        <v>159</v>
      </c>
      <c r="H31" s="17" t="str" cm="1">
        <f t="array" ref="H31">_xlfn.IFS(COUNT(E31:G31)&lt;1,"",AND(E31&gt;C31,F31&gt;C31,G31&gt;C31,COUNT($E$7:G31)&gt;sixng),"#",AND(E31&gt;C30,F31&gt;C30,G31&gt;C30,COUNT($E$7:G31)&gt;sixng,COUNTIF(H30,"#")=1),"2",$A$7=1,"")</f>
        <v>#</v>
      </c>
      <c r="I31">
        <f t="shared" si="0"/>
        <v>544</v>
      </c>
      <c r="J31">
        <f t="shared" si="1"/>
        <v>181</v>
      </c>
      <c r="K31" cm="1">
        <f t="array" ref="K31">_xlfn.IFS(Q31&lt;&gt;1,"",Q31=1,I31+(3*D31))</f>
        <v>742</v>
      </c>
      <c r="L31" cm="1">
        <f t="array" ref="L31">_xlfn.IFS(Q31&lt;&gt;1,"",COUNT($E$7:G31)&lt;=hcpng,"",COUNT($E$7:G31)&gt;=hcpng,K31)</f>
        <v>742</v>
      </c>
      <c r="M31" cm="1">
        <f t="array" ref="M31">_xlfn.IFS(Q31=1,SUM($E$7:G31),Q31&lt;&gt;1,"")</f>
        <v>11807</v>
      </c>
      <c r="N31" cm="1">
        <f t="array" ref="N31">_xlfn.IFS(Q31=1,COUNT($E$7:G31),Q31&lt;&gt;1,"")</f>
        <v>75</v>
      </c>
      <c r="O31">
        <f>IF(Q31=1,ROUND(AVERAGE($E$7:G31),2),"")</f>
        <v>157.43</v>
      </c>
      <c r="P31" t="str" cm="1">
        <f t="array" ref="P31">_xlfn.IFS(Q31&lt;&gt;1,"",SUM($Q$7:Q31)=1,1,SUM($Q$7:Q31)&lt;&gt;1,"")</f>
        <v/>
      </c>
      <c r="Q31">
        <f t="shared" si="2"/>
        <v>1</v>
      </c>
      <c r="R31" t="str">
        <f t="shared" si="3"/>
        <v/>
      </c>
      <c r="S31" t="str" cm="1">
        <f t="array" ref="S31">_xlfn.IFS(E31=$X$5,E31,F31=$X$5,F31,G31=$X$5,G31,$A$7=1,"")</f>
        <v/>
      </c>
      <c r="T31" t="str">
        <f t="shared" si="4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282</v>
      </c>
      <c r="X31" cm="1">
        <f t="array" ref="X31">_xlfn.IFS(AND(Q31=1,COUNT($E$7:G31)&gt;hcpng),F31+D31,$A$7=1," ")</f>
        <v>235</v>
      </c>
      <c r="Y31" cm="1">
        <f t="array" ref="Y31">_xlfn.IFS(AND(Q31=1,COUNT($E$7:G31)&gt;hcpng),G31+D31,$A$7=1," ")</f>
        <v>225</v>
      </c>
      <c r="Z31">
        <f t="shared" si="5"/>
        <v>25</v>
      </c>
      <c r="AA31" t="str" cm="1">
        <f t="array" ref="AA31">_xlfn.IFS(COUNTIFS(H31,"#",H30,"#"),A30,COUNTIFS(H31,2,H30,"#"),A30,$A$7=1,"")</f>
        <v/>
      </c>
    </row>
    <row r="32" spans="1:27" ht="14.45" customHeight="1" x14ac:dyDescent="0.2">
      <c r="A32" s="14">
        <v>26</v>
      </c>
      <c r="B32" s="15">
        <f>'UTL1'!B32</f>
        <v>45000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157</v>
      </c>
      <c r="D32" s="16" cm="1">
        <f t="array" ref="D32">_xlfn.IFS(Q32&lt;&gt;1,"",Q32=1,TRUNC((230-C32)*0.9))</f>
        <v>65</v>
      </c>
      <c r="E32" s="14">
        <v>178</v>
      </c>
      <c r="F32" s="14">
        <v>135</v>
      </c>
      <c r="G32" s="14">
        <v>233</v>
      </c>
      <c r="H32" s="17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0"/>
        <v>546</v>
      </c>
      <c r="J32">
        <f t="shared" si="1"/>
        <v>182</v>
      </c>
      <c r="K32" cm="1">
        <f t="array" ref="K32">_xlfn.IFS(Q32&lt;&gt;1,"",Q32=1,I32+(3*D32))</f>
        <v>741</v>
      </c>
      <c r="L32" cm="1">
        <f t="array" ref="L32">_xlfn.IFS(Q32&lt;&gt;1,"",COUNT($E$7:G32)&lt;=hcpng,"",COUNT($E$7:G32)&gt;=hcpng,K32)</f>
        <v>741</v>
      </c>
      <c r="M32" cm="1">
        <f t="array" ref="M32">_xlfn.IFS(Q32=1,SUM($E$7:G32),Q32&lt;&gt;1,"")</f>
        <v>12353</v>
      </c>
      <c r="N32" cm="1">
        <f t="array" ref="N32">_xlfn.IFS(Q32=1,COUNT($E$7:G32),Q32&lt;&gt;1,"")</f>
        <v>78</v>
      </c>
      <c r="O32">
        <f>IF(Q32=1,ROUND(AVERAGE($E$7:G32),2),"")</f>
        <v>158.37</v>
      </c>
      <c r="P32" t="str" cm="1">
        <f t="array" ref="P32">_xlfn.IFS(Q32&lt;&gt;1,"",SUM($Q$7:Q32)=1,1,SUM($Q$7:Q32)&lt;&gt;1,"")</f>
        <v/>
      </c>
      <c r="Q32">
        <f t="shared" si="2"/>
        <v>1</v>
      </c>
      <c r="R32" t="str">
        <f t="shared" si="3"/>
        <v/>
      </c>
      <c r="S32" t="str" cm="1">
        <f t="array" ref="S32">_xlfn.IFS(E32=$X$5,E32,F32=$X$5,F32,G32=$X$5,G32,$A$7=1,"")</f>
        <v/>
      </c>
      <c r="T32" t="str">
        <f t="shared" si="4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243</v>
      </c>
      <c r="X32" cm="1">
        <f t="array" ref="X32">_xlfn.IFS(AND(Q32=1,COUNT($E$7:G32)&gt;hcpng),F32+D32,$A$7=1," ")</f>
        <v>200</v>
      </c>
      <c r="Y32" cm="1">
        <f t="array" ref="Y32">_xlfn.IFS(AND(Q32=1,COUNT($E$7:G32)&gt;hcpng),G32+D32,$A$7=1," ")</f>
        <v>298</v>
      </c>
      <c r="Z32">
        <f t="shared" si="5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4">
        <v>27</v>
      </c>
      <c r="B33" s="15">
        <f>'UTL1'!B33</f>
        <v>45007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158</v>
      </c>
      <c r="D33" s="16" cm="1">
        <f t="array" ref="D33">_xlfn.IFS(Q33&lt;&gt;1,"",Q33=1,TRUNC((230-C33)*0.9))</f>
        <v>64</v>
      </c>
      <c r="E33" s="14">
        <v>190</v>
      </c>
      <c r="F33" s="14">
        <v>173</v>
      </c>
      <c r="G33" s="14">
        <v>209</v>
      </c>
      <c r="H33" s="17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0"/>
        <v>572</v>
      </c>
      <c r="J33">
        <f t="shared" si="1"/>
        <v>190</v>
      </c>
      <c r="K33" cm="1">
        <f t="array" ref="K33">_xlfn.IFS(Q33&lt;&gt;1,"",Q33=1,I33+(3*D33))</f>
        <v>764</v>
      </c>
      <c r="L33" cm="1">
        <f t="array" ref="L33">_xlfn.IFS(Q33&lt;&gt;1,"",COUNT($E$7:G33)&lt;=hcpng,"",COUNT($E$7:G33)&gt;=hcpng,K33)</f>
        <v>764</v>
      </c>
      <c r="M33" cm="1">
        <f t="array" ref="M33">_xlfn.IFS(Q33=1,SUM($E$7:G33),Q33&lt;&gt;1,"")</f>
        <v>12925</v>
      </c>
      <c r="N33" cm="1">
        <f t="array" ref="N33">_xlfn.IFS(Q33=1,COUNT($E$7:G33),Q33&lt;&gt;1,"")</f>
        <v>81</v>
      </c>
      <c r="O33">
        <f>IF(Q33=1,ROUND(AVERAGE($E$7:G33),2),"")</f>
        <v>159.57</v>
      </c>
      <c r="P33" t="str" cm="1">
        <f t="array" ref="P33">_xlfn.IFS(Q33&lt;&gt;1,"",SUM($Q$7:Q33)=1,1,SUM($Q$7:Q33)&lt;&gt;1,"")</f>
        <v/>
      </c>
      <c r="Q33">
        <f t="shared" si="2"/>
        <v>1</v>
      </c>
      <c r="R33" t="str">
        <f t="shared" si="3"/>
        <v/>
      </c>
      <c r="S33" t="str" cm="1">
        <f t="array" ref="S33">_xlfn.IFS(E33=$X$5,E33,F33=$X$5,F33,G33=$X$5,G33,$A$7=1,"")</f>
        <v/>
      </c>
      <c r="T33" t="str">
        <f t="shared" si="4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254</v>
      </c>
      <c r="X33" cm="1">
        <f t="array" ref="X33">_xlfn.IFS(AND(Q33=1,COUNT($E$7:G33)&gt;hcpng),F33+D33,$A$7=1," ")</f>
        <v>237</v>
      </c>
      <c r="Y33" cm="1">
        <f t="array" ref="Y33">_xlfn.IFS(AND(Q33=1,COUNT($E$7:G33)&gt;hcpng),G33+D33,$A$7=1," ")</f>
        <v>273</v>
      </c>
      <c r="Z33">
        <f t="shared" si="5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4">
        <v>28</v>
      </c>
      <c r="B34" s="15">
        <f>'UTL1'!B34</f>
        <v>45014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159</v>
      </c>
      <c r="D34" s="16" cm="1">
        <f t="array" ref="D34">_xlfn.IFS(Q34&lt;&gt;1,"",Q34=1,TRUNC((230-C34)*0.9))</f>
        <v>63</v>
      </c>
      <c r="E34" s="14">
        <v>219</v>
      </c>
      <c r="F34" s="14">
        <v>140</v>
      </c>
      <c r="G34" s="14">
        <v>197</v>
      </c>
      <c r="H34" s="17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0"/>
        <v>556</v>
      </c>
      <c r="J34">
        <f t="shared" si="1"/>
        <v>185</v>
      </c>
      <c r="K34" cm="1">
        <f t="array" ref="K34">_xlfn.IFS(Q34&lt;&gt;1,"",Q34=1,I34+(3*D34))</f>
        <v>745</v>
      </c>
      <c r="L34" cm="1">
        <f t="array" ref="L34">_xlfn.IFS(Q34&lt;&gt;1,"",COUNT($E$7:G34)&lt;=hcpng,"",COUNT($E$7:G34)&gt;=hcpng,K34)</f>
        <v>745</v>
      </c>
      <c r="M34" cm="1">
        <f t="array" ref="M34">_xlfn.IFS(Q34=1,SUM($E$7:G34),Q34&lt;&gt;1,"")</f>
        <v>13481</v>
      </c>
      <c r="N34" cm="1">
        <f t="array" ref="N34">_xlfn.IFS(Q34=1,COUNT($E$7:G34),Q34&lt;&gt;1,"")</f>
        <v>84</v>
      </c>
      <c r="O34">
        <f>IF(Q34=1,ROUND(AVERAGE($E$7:G34),2),"")</f>
        <v>160.49</v>
      </c>
      <c r="P34" t="str" cm="1">
        <f t="array" ref="P34">_xlfn.IFS(Q34&lt;&gt;1,"",SUM($Q$7:Q34)=1,1,SUM($Q$7:Q34)&lt;&gt;1,"")</f>
        <v/>
      </c>
      <c r="Q34">
        <f t="shared" si="2"/>
        <v>1</v>
      </c>
      <c r="R34" t="str">
        <f t="shared" si="3"/>
        <v/>
      </c>
      <c r="S34" t="str" cm="1">
        <f t="array" ref="S34">_xlfn.IFS(E34=$X$5,E34,F34=$X$5,F34,G34=$X$5,G34,$A$7=1,"")</f>
        <v/>
      </c>
      <c r="T34" t="str">
        <f t="shared" si="4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282</v>
      </c>
      <c r="X34" cm="1">
        <f t="array" ref="X34">_xlfn.IFS(AND(Q34=1,COUNT($E$7:G34)&gt;hcpng),F34+D34,$A$7=1," ")</f>
        <v>203</v>
      </c>
      <c r="Y34" cm="1">
        <f t="array" ref="Y34">_xlfn.IFS(AND(Q34=1,COUNT($E$7:G34)&gt;hcpng),G34+D34,$A$7=1," ")</f>
        <v>260</v>
      </c>
      <c r="Z34">
        <f t="shared" si="5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4">
        <v>29</v>
      </c>
      <c r="B35" s="15">
        <f>'UTL1'!B35</f>
        <v>45021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160</v>
      </c>
      <c r="D35" s="16" cm="1">
        <f t="array" ref="D35">_xlfn.IFS(Q35&lt;&gt;1,"",Q35=1,TRUNC((230-C35)*0.9))</f>
        <v>63</v>
      </c>
      <c r="E35" s="14">
        <v>146</v>
      </c>
      <c r="F35" s="14">
        <v>223</v>
      </c>
      <c r="G35" s="14">
        <v>159</v>
      </c>
      <c r="H35" s="17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0"/>
        <v>528</v>
      </c>
      <c r="J35">
        <f t="shared" si="1"/>
        <v>176</v>
      </c>
      <c r="K35" cm="1">
        <f t="array" ref="K35">_xlfn.IFS(Q35&lt;&gt;1,"",Q35=1,I35+(3*D35))</f>
        <v>717</v>
      </c>
      <c r="L35" cm="1">
        <f t="array" ref="L35">_xlfn.IFS(Q35&lt;&gt;1,"",COUNT($E$7:G35)&lt;=hcpng,"",COUNT($E$7:G35)&gt;=hcpng,K35)</f>
        <v>717</v>
      </c>
      <c r="M35" cm="1">
        <f t="array" ref="M35">_xlfn.IFS(Q35=1,SUM($E$7:G35),Q35&lt;&gt;1,"")</f>
        <v>14009</v>
      </c>
      <c r="N35" cm="1">
        <f t="array" ref="N35">_xlfn.IFS(Q35=1,COUNT($E$7:G35),Q35&lt;&gt;1,"")</f>
        <v>87</v>
      </c>
      <c r="O35">
        <f>IF(Q35=1,ROUND(AVERAGE($E$7:G35),2),"")</f>
        <v>161.02000000000001</v>
      </c>
      <c r="P35" t="str" cm="1">
        <f t="array" ref="P35">_xlfn.IFS(Q35&lt;&gt;1,"",SUM($Q$7:Q35)=1,1,SUM($Q$7:Q35)&lt;&gt;1,"")</f>
        <v/>
      </c>
      <c r="Q35">
        <f t="shared" si="2"/>
        <v>1</v>
      </c>
      <c r="R35" t="str">
        <f t="shared" si="3"/>
        <v/>
      </c>
      <c r="S35" t="str" cm="1">
        <f t="array" ref="S35">_xlfn.IFS(E35=$X$5,E35,F35=$X$5,F35,G35=$X$5,G35,$A$7=1,"")</f>
        <v/>
      </c>
      <c r="T35" t="str">
        <f t="shared" si="4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209</v>
      </c>
      <c r="X35" cm="1">
        <f t="array" ref="X35">_xlfn.IFS(AND(Q35=1,COUNT($E$7:G35)&gt;hcpng),F35+D35,$A$7=1," ")</f>
        <v>286</v>
      </c>
      <c r="Y35" cm="1">
        <f t="array" ref="Y35">_xlfn.IFS(AND(Q35=1,COUNT($E$7:G35)&gt;hcpng),G35+D35,$A$7=1," ")</f>
        <v>222</v>
      </c>
      <c r="Z35">
        <f t="shared" si="5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4">
        <v>30</v>
      </c>
      <c r="B36" s="15">
        <f>'UTL1'!B36</f>
        <v>45028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161</v>
      </c>
      <c r="D36" s="16" cm="1">
        <f t="array" ref="D36">_xlfn.IFS(Q36&lt;&gt;1,"",Q36=1,TRUNC((230-C36)*0.9))</f>
        <v>62</v>
      </c>
      <c r="E36" s="14">
        <v>145</v>
      </c>
      <c r="F36" s="14">
        <v>191</v>
      </c>
      <c r="G36" s="14">
        <v>197</v>
      </c>
      <c r="H36" s="17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0"/>
        <v>533</v>
      </c>
      <c r="J36">
        <f t="shared" si="1"/>
        <v>177</v>
      </c>
      <c r="K36" cm="1">
        <f t="array" ref="K36">_xlfn.IFS(Q36&lt;&gt;1,"",Q36=1,I36+(3*D36))</f>
        <v>719</v>
      </c>
      <c r="L36" cm="1">
        <f t="array" ref="L36">_xlfn.IFS(Q36&lt;&gt;1,"",COUNT($E$7:G36)&lt;=hcpng,"",COUNT($E$7:G36)&gt;=hcpng,K36)</f>
        <v>719</v>
      </c>
      <c r="M36" cm="1">
        <f t="array" ref="M36">_xlfn.IFS(Q36=1,SUM($E$7:G36),Q36&lt;&gt;1,"")</f>
        <v>14542</v>
      </c>
      <c r="N36" cm="1">
        <f t="array" ref="N36">_xlfn.IFS(Q36=1,COUNT($E$7:G36),Q36&lt;&gt;1,"")</f>
        <v>90</v>
      </c>
      <c r="O36">
        <f>IF(Q36=1,ROUND(AVERAGE($E$7:G36),2),"")</f>
        <v>161.58000000000001</v>
      </c>
      <c r="P36" t="str" cm="1">
        <f t="array" ref="P36">_xlfn.IFS(Q36&lt;&gt;1,"",SUM($Q$7:Q36)=1,1,SUM($Q$7:Q36)&lt;&gt;1,"")</f>
        <v/>
      </c>
      <c r="Q36">
        <f t="shared" si="2"/>
        <v>1</v>
      </c>
      <c r="R36" t="str">
        <f t="shared" si="3"/>
        <v/>
      </c>
      <c r="S36" t="str" cm="1">
        <f t="array" ref="S36">_xlfn.IFS(E36=$X$5,E36,F36=$X$5,F36,G36=$X$5,G36,$A$7=1,"")</f>
        <v/>
      </c>
      <c r="T36" t="str">
        <f t="shared" si="4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207</v>
      </c>
      <c r="X36" cm="1">
        <f t="array" ref="X36">_xlfn.IFS(AND(Q36=1,COUNT($E$7:G36)&gt;hcpng),F36+D36,$A$7=1," ")</f>
        <v>253</v>
      </c>
      <c r="Y36" cm="1">
        <f t="array" ref="Y36">_xlfn.IFS(AND(Q36=1,COUNT($E$7:G36)&gt;hcpng),G36+D36,$A$7=1," ")</f>
        <v>259</v>
      </c>
      <c r="Z36">
        <f t="shared" si="5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8">
        <f>IF(COUNT(E7:E36)&gt;=1,ROUND(SUM(E7:E36)/COUNT(E7:E36),2),"")</f>
        <v>157.63</v>
      </c>
      <c r="F37" s="18">
        <f>IF(COUNT(F7:F36)&gt;=1,ROUND(SUM(F7:F36)/COUNT(F7:F36),2),"")</f>
        <v>162.93</v>
      </c>
      <c r="G37" s="18">
        <f>IF(COUNT(G7:G36)&gt;=1,ROUND(SUM(G7:G36)/COUNT(G7:G36),2),"")</f>
        <v>164.17</v>
      </c>
    </row>
    <row r="38" spans="1:27" ht="14.45" customHeight="1" x14ac:dyDescent="0.2"/>
    <row r="39" spans="1:27" ht="14.45" customHeight="1" x14ac:dyDescent="0.2"/>
    <row r="40" spans="1:27" ht="14.45" customHeight="1" x14ac:dyDescent="0.2"/>
    <row r="41" spans="1:27" ht="14.45" customHeight="1" x14ac:dyDescent="0.2"/>
    <row r="42" spans="1:27" ht="14.45" customHeight="1" x14ac:dyDescent="0.2"/>
    <row r="43" spans="1:27" ht="14.45" customHeight="1" x14ac:dyDescent="0.2"/>
    <row r="44" spans="1:27" ht="14.45" customHeight="1" x14ac:dyDescent="0.2"/>
  </sheetData>
  <conditionalFormatting sqref="E7:G36">
    <cfRule type="expression" dxfId="53" priority="1">
      <formula>OR(AND($E7&gt;$C7,$F7&gt;$C7,$G7&gt;$C7,COUNT($E$7:$G7)&gt;12),AND($E7&gt;$C6,$F7&gt;$C6,$G7&gt;$C6,COUNT($E$7:$G7)&gt;12,$H6="#"))</formula>
    </cfRule>
  </conditionalFormatting>
  <pageMargins left="0.5" right="0.5" top="0.5" bottom="0.5" header="0.3" footer="0.3"/>
  <pageSetup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3</vt:i4>
      </vt:variant>
    </vt:vector>
  </HeadingPairs>
  <TitlesOfParts>
    <vt:vector size="63" baseType="lpstr">
      <vt:lpstr>UTL1</vt:lpstr>
      <vt:lpstr>UTL2-PA</vt:lpstr>
      <vt:lpstr>Blank</vt:lpstr>
      <vt:lpstr>DSharma</vt:lpstr>
      <vt:lpstr>MSlinen</vt:lpstr>
      <vt:lpstr>GregorG</vt:lpstr>
      <vt:lpstr>GregG</vt:lpstr>
      <vt:lpstr>SGray</vt:lpstr>
      <vt:lpstr>AFarnsworth</vt:lpstr>
      <vt:lpstr>JWillin</vt:lpstr>
      <vt:lpstr>SWillin</vt:lpstr>
      <vt:lpstr>AGreiner</vt:lpstr>
      <vt:lpstr>TLang</vt:lpstr>
      <vt:lpstr>AThomson</vt:lpstr>
      <vt:lpstr>AHellhake</vt:lpstr>
      <vt:lpstr>MDoyel</vt:lpstr>
      <vt:lpstr>SRobinson</vt:lpstr>
      <vt:lpstr>DWicker</vt:lpstr>
      <vt:lpstr>RRojas</vt:lpstr>
      <vt:lpstr>KMosser</vt:lpstr>
      <vt:lpstr>RWalters</vt:lpstr>
      <vt:lpstr>CWhite</vt:lpstr>
      <vt:lpstr>DGebb</vt:lpstr>
      <vt:lpstr>MWernett</vt:lpstr>
      <vt:lpstr>RKummer</vt:lpstr>
      <vt:lpstr>SNerius</vt:lpstr>
      <vt:lpstr>DCampana</vt:lpstr>
      <vt:lpstr>TSikes</vt:lpstr>
      <vt:lpstr>DTorres</vt:lpstr>
      <vt:lpstr>JBisler</vt:lpstr>
      <vt:lpstr>JCarretero</vt:lpstr>
      <vt:lpstr>RCarretero</vt:lpstr>
      <vt:lpstr>DCarretero</vt:lpstr>
      <vt:lpstr>MThomson</vt:lpstr>
      <vt:lpstr>JOrcutt</vt:lpstr>
      <vt:lpstr>MThomas</vt:lpstr>
      <vt:lpstr>MSchirman</vt:lpstr>
      <vt:lpstr>BOcop</vt:lpstr>
      <vt:lpstr>KHanover</vt:lpstr>
      <vt:lpstr>MHanover</vt:lpstr>
      <vt:lpstr>DMata</vt:lpstr>
      <vt:lpstr>BRussell</vt:lpstr>
      <vt:lpstr>TWoodard</vt:lpstr>
      <vt:lpstr>PGreen</vt:lpstr>
      <vt:lpstr>RPlasse</vt:lpstr>
      <vt:lpstr>DHarkey</vt:lpstr>
      <vt:lpstr>CHuygen</vt:lpstr>
      <vt:lpstr>JAskew</vt:lpstr>
      <vt:lpstr>CMcElrath</vt:lpstr>
      <vt:lpstr>MClark</vt:lpstr>
      <vt:lpstr>TLewallen</vt:lpstr>
      <vt:lpstr>TKummer</vt:lpstr>
      <vt:lpstr>BWibben</vt:lpstr>
      <vt:lpstr>THunt</vt:lpstr>
      <vt:lpstr>BCossman</vt:lpstr>
      <vt:lpstr>WExelby</vt:lpstr>
      <vt:lpstr>DGreen</vt:lpstr>
      <vt:lpstr>ROcop</vt:lpstr>
      <vt:lpstr>RPerkins</vt:lpstr>
      <vt:lpstr>JBrady</vt:lpstr>
      <vt:lpstr>bkng</vt:lpstr>
      <vt:lpstr>hcpng</vt:lpstr>
      <vt:lpstr>sixng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2023-04-07T20:35:13Z</cp:lastPrinted>
  <dcterms:created xsi:type="dcterms:W3CDTF">2006-03-12T20:06:19Z</dcterms:created>
  <dcterms:modified xsi:type="dcterms:W3CDTF">2023-04-15T21:20:13Z</dcterms:modified>
</cp:coreProperties>
</file>